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1852e3b2b7c2e0/Documents/GitHub/defoyalex.github.io/"/>
    </mc:Choice>
  </mc:AlternateContent>
  <xr:revisionPtr revIDLastSave="149" documentId="13_ncr:1_{D4B7C827-22C3-48D3-972F-C9DC5C3633D7}" xr6:coauthVersionLast="45" xr6:coauthVersionMax="45" xr10:uidLastSave="{EDC191C4-B4AC-4A36-9FAC-50F9DAD0A076}"/>
  <bookViews>
    <workbookView xWindow="-110" yWindow="-110" windowWidth="19420" windowHeight="10420" activeTab="2" xr2:uid="{BC7B7273-6174-471B-9143-A35C87E5C025}"/>
  </bookViews>
  <sheets>
    <sheet name="CLASSEMENT" sheetId="9" r:id="rId1"/>
    <sheet name="PICKS" sheetId="6" r:id="rId2"/>
    <sheet name="Points" sheetId="5" r:id="rId3"/>
    <sheet name="Ska_Avant" sheetId="1" r:id="rId4"/>
    <sheet name="Goalie_avant" sheetId="2" r:id="rId5"/>
    <sheet name="Ska_1eronde" sheetId="3" r:id="rId6"/>
    <sheet name="Goalie_1eronde" sheetId="4" r:id="rId7"/>
    <sheet name="Ska_2eronde" sheetId="8" r:id="rId8"/>
    <sheet name="Goalie_2eronde" sheetId="7" r:id="rId9"/>
  </sheets>
  <definedNames>
    <definedName name="_xlnm._FilterDatabase" localSheetId="0" hidden="1">CLASSEMENT!$B$1:$C$9</definedName>
    <definedName name="_xlnm._FilterDatabase" localSheetId="2" hidden="1">Points!$U$6:$V$235</definedName>
    <definedName name="MacKinnon">PICKS!$C$5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9" l="1"/>
  <c r="B8" i="9"/>
  <c r="B7" i="9"/>
  <c r="B6" i="9"/>
  <c r="B2" i="9"/>
  <c r="D197" i="5"/>
  <c r="E197" i="5"/>
  <c r="O197" i="5" s="1"/>
  <c r="B4" i="9" l="1"/>
  <c r="B3" i="9"/>
  <c r="O56" i="5"/>
  <c r="B5" i="9" l="1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B40" i="9" l="1"/>
  <c r="B36" i="9"/>
  <c r="B32" i="9"/>
  <c r="B28" i="9"/>
  <c r="B24" i="9"/>
  <c r="B20" i="9"/>
  <c r="B16" i="9"/>
  <c r="B12" i="9"/>
  <c r="BN13" i="6"/>
  <c r="BL13" i="6"/>
  <c r="BN12" i="6"/>
  <c r="BL12" i="6"/>
  <c r="BL5" i="6"/>
  <c r="BF13" i="6"/>
  <c r="BD13" i="6"/>
  <c r="BF12" i="6"/>
  <c r="BD12" i="6"/>
  <c r="BD10" i="6"/>
  <c r="AZ9" i="6"/>
  <c r="BF7" i="6"/>
  <c r="BF5" i="6"/>
  <c r="J7" i="5"/>
  <c r="S7" i="5" s="1"/>
  <c r="J8" i="5"/>
  <c r="S8" i="5" s="1"/>
  <c r="J9" i="5"/>
  <c r="S9" i="5" s="1"/>
  <c r="J10" i="5"/>
  <c r="S10" i="5" s="1"/>
  <c r="J11" i="5"/>
  <c r="S11" i="5" s="1"/>
  <c r="J12" i="5"/>
  <c r="S12" i="5" s="1"/>
  <c r="J13" i="5"/>
  <c r="S13" i="5" s="1"/>
  <c r="J14" i="5"/>
  <c r="S14" i="5" s="1"/>
  <c r="J15" i="5"/>
  <c r="S15" i="5" s="1"/>
  <c r="J16" i="5"/>
  <c r="S16" i="5" s="1"/>
  <c r="J17" i="5"/>
  <c r="S17" i="5" s="1"/>
  <c r="J18" i="5"/>
  <c r="S18" i="5" s="1"/>
  <c r="J19" i="5"/>
  <c r="S19" i="5" s="1"/>
  <c r="J20" i="5"/>
  <c r="S20" i="5" s="1"/>
  <c r="J21" i="5"/>
  <c r="S21" i="5" s="1"/>
  <c r="J22" i="5"/>
  <c r="S22" i="5" s="1"/>
  <c r="J23" i="5"/>
  <c r="S23" i="5" s="1"/>
  <c r="J24" i="5"/>
  <c r="S24" i="5" s="1"/>
  <c r="J25" i="5"/>
  <c r="S25" i="5" s="1"/>
  <c r="J26" i="5"/>
  <c r="S26" i="5" s="1"/>
  <c r="J27" i="5"/>
  <c r="S27" i="5" s="1"/>
  <c r="J28" i="5"/>
  <c r="S28" i="5" s="1"/>
  <c r="J29" i="5"/>
  <c r="S29" i="5" s="1"/>
  <c r="J30" i="5"/>
  <c r="S30" i="5" s="1"/>
  <c r="J31" i="5"/>
  <c r="S31" i="5" s="1"/>
  <c r="J32" i="5"/>
  <c r="S32" i="5" s="1"/>
  <c r="J33" i="5"/>
  <c r="S33" i="5" s="1"/>
  <c r="J34" i="5"/>
  <c r="S34" i="5" s="1"/>
  <c r="J35" i="5"/>
  <c r="S35" i="5" s="1"/>
  <c r="J36" i="5"/>
  <c r="S36" i="5" s="1"/>
  <c r="J37" i="5"/>
  <c r="S37" i="5" s="1"/>
  <c r="J38" i="5"/>
  <c r="S38" i="5" s="1"/>
  <c r="J39" i="5"/>
  <c r="S39" i="5" s="1"/>
  <c r="J40" i="5"/>
  <c r="S40" i="5" s="1"/>
  <c r="J41" i="5"/>
  <c r="S41" i="5" s="1"/>
  <c r="J42" i="5"/>
  <c r="S42" i="5" s="1"/>
  <c r="J6" i="5"/>
  <c r="S6" i="5" s="1"/>
  <c r="I7" i="5"/>
  <c r="E7" i="5"/>
  <c r="O7" i="5" s="1"/>
  <c r="E8" i="5"/>
  <c r="O8" i="5" s="1"/>
  <c r="E9" i="5"/>
  <c r="O9" i="5" s="1"/>
  <c r="E10" i="5"/>
  <c r="O10" i="5" s="1"/>
  <c r="E11" i="5"/>
  <c r="O11" i="5" s="1"/>
  <c r="E12" i="5"/>
  <c r="O12" i="5" s="1"/>
  <c r="E13" i="5"/>
  <c r="O13" i="5" s="1"/>
  <c r="E14" i="5"/>
  <c r="O14" i="5" s="1"/>
  <c r="E15" i="5"/>
  <c r="O15" i="5" s="1"/>
  <c r="E16" i="5"/>
  <c r="O16" i="5" s="1"/>
  <c r="E17" i="5"/>
  <c r="O17" i="5" s="1"/>
  <c r="E18" i="5"/>
  <c r="E19" i="5"/>
  <c r="O19" i="5" s="1"/>
  <c r="E20" i="5"/>
  <c r="O20" i="5" s="1"/>
  <c r="E21" i="5"/>
  <c r="O21" i="5" s="1"/>
  <c r="E22" i="5"/>
  <c r="O22" i="5" s="1"/>
  <c r="E23" i="5"/>
  <c r="O23" i="5" s="1"/>
  <c r="E24" i="5"/>
  <c r="O24" i="5" s="1"/>
  <c r="E25" i="5"/>
  <c r="O25" i="5" s="1"/>
  <c r="E26" i="5"/>
  <c r="O26" i="5" s="1"/>
  <c r="E27" i="5"/>
  <c r="O27" i="5" s="1"/>
  <c r="E28" i="5"/>
  <c r="O28" i="5" s="1"/>
  <c r="E29" i="5"/>
  <c r="O29" i="5" s="1"/>
  <c r="E30" i="5"/>
  <c r="O30" i="5" s="1"/>
  <c r="E31" i="5"/>
  <c r="O31" i="5" s="1"/>
  <c r="E32" i="5"/>
  <c r="O32" i="5" s="1"/>
  <c r="E33" i="5"/>
  <c r="O33" i="5" s="1"/>
  <c r="E34" i="5"/>
  <c r="O34" i="5" s="1"/>
  <c r="E35" i="5"/>
  <c r="O35" i="5" s="1"/>
  <c r="E36" i="5"/>
  <c r="O36" i="5" s="1"/>
  <c r="E37" i="5"/>
  <c r="E38" i="5"/>
  <c r="O38" i="5" s="1"/>
  <c r="E39" i="5"/>
  <c r="O39" i="5" s="1"/>
  <c r="E40" i="5"/>
  <c r="O40" i="5" s="1"/>
  <c r="E41" i="5"/>
  <c r="O41" i="5" s="1"/>
  <c r="E42" i="5"/>
  <c r="O42" i="5" s="1"/>
  <c r="E43" i="5"/>
  <c r="O43" i="5" s="1"/>
  <c r="E44" i="5"/>
  <c r="O44" i="5" s="1"/>
  <c r="E45" i="5"/>
  <c r="E46" i="5"/>
  <c r="O46" i="5" s="1"/>
  <c r="E47" i="5"/>
  <c r="O47" i="5" s="1"/>
  <c r="E48" i="5"/>
  <c r="O48" i="5" s="1"/>
  <c r="E49" i="5"/>
  <c r="O49" i="5" s="1"/>
  <c r="E50" i="5"/>
  <c r="O50" i="5" s="1"/>
  <c r="E51" i="5"/>
  <c r="O51" i="5" s="1"/>
  <c r="E52" i="5"/>
  <c r="O52" i="5" s="1"/>
  <c r="E53" i="5"/>
  <c r="O53" i="5" s="1"/>
  <c r="E54" i="5"/>
  <c r="O54" i="5" s="1"/>
  <c r="E55" i="5"/>
  <c r="O55" i="5" s="1"/>
  <c r="E57" i="5"/>
  <c r="E58" i="5"/>
  <c r="O58" i="5" s="1"/>
  <c r="E59" i="5"/>
  <c r="O59" i="5" s="1"/>
  <c r="E60" i="5"/>
  <c r="O60" i="5" s="1"/>
  <c r="E61" i="5"/>
  <c r="O61" i="5" s="1"/>
  <c r="E62" i="5"/>
  <c r="O62" i="5" s="1"/>
  <c r="E63" i="5"/>
  <c r="O63" i="5" s="1"/>
  <c r="E64" i="5"/>
  <c r="O64" i="5" s="1"/>
  <c r="E65" i="5"/>
  <c r="O65" i="5" s="1"/>
  <c r="E66" i="5"/>
  <c r="O66" i="5" s="1"/>
  <c r="E67" i="5"/>
  <c r="O67" i="5" s="1"/>
  <c r="E68" i="5"/>
  <c r="O68" i="5" s="1"/>
  <c r="E69" i="5"/>
  <c r="O69" i="5" s="1"/>
  <c r="E70" i="5"/>
  <c r="O70" i="5" s="1"/>
  <c r="E71" i="5"/>
  <c r="O71" i="5" s="1"/>
  <c r="E72" i="5"/>
  <c r="O72" i="5" s="1"/>
  <c r="E73" i="5"/>
  <c r="O73" i="5" s="1"/>
  <c r="E74" i="5"/>
  <c r="O74" i="5" s="1"/>
  <c r="E75" i="5"/>
  <c r="O75" i="5" s="1"/>
  <c r="E76" i="5"/>
  <c r="O76" i="5" s="1"/>
  <c r="E77" i="5"/>
  <c r="O77" i="5" s="1"/>
  <c r="E78" i="5"/>
  <c r="O78" i="5" s="1"/>
  <c r="E79" i="5"/>
  <c r="O79" i="5" s="1"/>
  <c r="E80" i="5"/>
  <c r="O80" i="5" s="1"/>
  <c r="E81" i="5"/>
  <c r="O81" i="5" s="1"/>
  <c r="E82" i="5"/>
  <c r="O82" i="5" s="1"/>
  <c r="E83" i="5"/>
  <c r="O83" i="5" s="1"/>
  <c r="E84" i="5"/>
  <c r="O84" i="5" s="1"/>
  <c r="E85" i="5"/>
  <c r="O85" i="5" s="1"/>
  <c r="E86" i="5"/>
  <c r="O86" i="5" s="1"/>
  <c r="E87" i="5"/>
  <c r="O87" i="5" s="1"/>
  <c r="E88" i="5"/>
  <c r="O88" i="5" s="1"/>
  <c r="E89" i="5"/>
  <c r="O89" i="5" s="1"/>
  <c r="E90" i="5"/>
  <c r="O90" i="5" s="1"/>
  <c r="E91" i="5"/>
  <c r="O91" i="5" s="1"/>
  <c r="E92" i="5"/>
  <c r="O92" i="5" s="1"/>
  <c r="E93" i="5"/>
  <c r="O93" i="5" s="1"/>
  <c r="E94" i="5"/>
  <c r="O94" i="5" s="1"/>
  <c r="E95" i="5"/>
  <c r="O95" i="5" s="1"/>
  <c r="E96" i="5"/>
  <c r="O96" i="5" s="1"/>
  <c r="E97" i="5"/>
  <c r="O97" i="5" s="1"/>
  <c r="E98" i="5"/>
  <c r="E99" i="5"/>
  <c r="O99" i="5" s="1"/>
  <c r="E100" i="5"/>
  <c r="O100" i="5" s="1"/>
  <c r="E101" i="5"/>
  <c r="O101" i="5" s="1"/>
  <c r="E102" i="5"/>
  <c r="O102" i="5" s="1"/>
  <c r="E103" i="5"/>
  <c r="O103" i="5" s="1"/>
  <c r="E104" i="5"/>
  <c r="O104" i="5" s="1"/>
  <c r="E105" i="5"/>
  <c r="O105" i="5" s="1"/>
  <c r="E106" i="5"/>
  <c r="O106" i="5" s="1"/>
  <c r="E107" i="5"/>
  <c r="O107" i="5" s="1"/>
  <c r="E108" i="5"/>
  <c r="O108" i="5" s="1"/>
  <c r="E109" i="5"/>
  <c r="O109" i="5" s="1"/>
  <c r="E110" i="5"/>
  <c r="O110" i="5" s="1"/>
  <c r="E111" i="5"/>
  <c r="O111" i="5" s="1"/>
  <c r="E112" i="5"/>
  <c r="O112" i="5" s="1"/>
  <c r="E113" i="5"/>
  <c r="O113" i="5" s="1"/>
  <c r="E114" i="5"/>
  <c r="O114" i="5" s="1"/>
  <c r="E115" i="5"/>
  <c r="O115" i="5" s="1"/>
  <c r="E116" i="5"/>
  <c r="O116" i="5" s="1"/>
  <c r="E117" i="5"/>
  <c r="O117" i="5" s="1"/>
  <c r="E118" i="5"/>
  <c r="O118" i="5" s="1"/>
  <c r="E119" i="5"/>
  <c r="O119" i="5" s="1"/>
  <c r="E120" i="5"/>
  <c r="O120" i="5" s="1"/>
  <c r="E121" i="5"/>
  <c r="O121" i="5" s="1"/>
  <c r="E122" i="5"/>
  <c r="O122" i="5" s="1"/>
  <c r="E123" i="5"/>
  <c r="O123" i="5" s="1"/>
  <c r="E124" i="5"/>
  <c r="O124" i="5" s="1"/>
  <c r="E125" i="5"/>
  <c r="O125" i="5" s="1"/>
  <c r="E126" i="5"/>
  <c r="O126" i="5" s="1"/>
  <c r="E127" i="5"/>
  <c r="O127" i="5" s="1"/>
  <c r="E128" i="5"/>
  <c r="O128" i="5" s="1"/>
  <c r="E129" i="5"/>
  <c r="O129" i="5" s="1"/>
  <c r="E130" i="5"/>
  <c r="O130" i="5" s="1"/>
  <c r="E131" i="5"/>
  <c r="O131" i="5" s="1"/>
  <c r="E132" i="5"/>
  <c r="O132" i="5" s="1"/>
  <c r="E133" i="5"/>
  <c r="O133" i="5" s="1"/>
  <c r="E134" i="5"/>
  <c r="O134" i="5" s="1"/>
  <c r="E135" i="5"/>
  <c r="O135" i="5" s="1"/>
  <c r="E136" i="5"/>
  <c r="O136" i="5" s="1"/>
  <c r="E137" i="5"/>
  <c r="O137" i="5" s="1"/>
  <c r="E138" i="5"/>
  <c r="O138" i="5" s="1"/>
  <c r="E139" i="5"/>
  <c r="O139" i="5" s="1"/>
  <c r="E140" i="5"/>
  <c r="O140" i="5" s="1"/>
  <c r="E141" i="5"/>
  <c r="O141" i="5" s="1"/>
  <c r="E142" i="5"/>
  <c r="O142" i="5" s="1"/>
  <c r="E143" i="5"/>
  <c r="O143" i="5" s="1"/>
  <c r="E144" i="5"/>
  <c r="O144" i="5" s="1"/>
  <c r="E145" i="5"/>
  <c r="O145" i="5" s="1"/>
  <c r="E146" i="5"/>
  <c r="O146" i="5" s="1"/>
  <c r="E147" i="5"/>
  <c r="O147" i="5" s="1"/>
  <c r="E148" i="5"/>
  <c r="O148" i="5" s="1"/>
  <c r="E149" i="5"/>
  <c r="O149" i="5" s="1"/>
  <c r="E150" i="5"/>
  <c r="O150" i="5" s="1"/>
  <c r="E151" i="5"/>
  <c r="O151" i="5" s="1"/>
  <c r="E152" i="5"/>
  <c r="O152" i="5" s="1"/>
  <c r="E153" i="5"/>
  <c r="O153" i="5" s="1"/>
  <c r="E154" i="5"/>
  <c r="O154" i="5" s="1"/>
  <c r="E155" i="5"/>
  <c r="O155" i="5" s="1"/>
  <c r="E156" i="5"/>
  <c r="O156" i="5" s="1"/>
  <c r="E157" i="5"/>
  <c r="O157" i="5" s="1"/>
  <c r="E158" i="5"/>
  <c r="O158" i="5" s="1"/>
  <c r="E159" i="5"/>
  <c r="O159" i="5" s="1"/>
  <c r="E160" i="5"/>
  <c r="O160" i="5" s="1"/>
  <c r="E161" i="5"/>
  <c r="O161" i="5" s="1"/>
  <c r="E162" i="5"/>
  <c r="O162" i="5" s="1"/>
  <c r="E163" i="5"/>
  <c r="O163" i="5" s="1"/>
  <c r="E164" i="5"/>
  <c r="O164" i="5" s="1"/>
  <c r="E165" i="5"/>
  <c r="O165" i="5" s="1"/>
  <c r="E166" i="5"/>
  <c r="O166" i="5" s="1"/>
  <c r="E167" i="5"/>
  <c r="O167" i="5" s="1"/>
  <c r="E168" i="5"/>
  <c r="O168" i="5" s="1"/>
  <c r="E169" i="5"/>
  <c r="O169" i="5" s="1"/>
  <c r="E170" i="5"/>
  <c r="O170" i="5" s="1"/>
  <c r="E171" i="5"/>
  <c r="O171" i="5" s="1"/>
  <c r="E172" i="5"/>
  <c r="O172" i="5" s="1"/>
  <c r="E173" i="5"/>
  <c r="O173" i="5" s="1"/>
  <c r="E174" i="5"/>
  <c r="O174" i="5" s="1"/>
  <c r="E175" i="5"/>
  <c r="O175" i="5" s="1"/>
  <c r="E176" i="5"/>
  <c r="O176" i="5" s="1"/>
  <c r="E177" i="5"/>
  <c r="O177" i="5" s="1"/>
  <c r="E178" i="5"/>
  <c r="O178" i="5" s="1"/>
  <c r="E179" i="5"/>
  <c r="O179" i="5" s="1"/>
  <c r="E180" i="5"/>
  <c r="O180" i="5" s="1"/>
  <c r="E181" i="5"/>
  <c r="O181" i="5" s="1"/>
  <c r="E182" i="5"/>
  <c r="O182" i="5" s="1"/>
  <c r="E183" i="5"/>
  <c r="O183" i="5" s="1"/>
  <c r="E184" i="5"/>
  <c r="O184" i="5" s="1"/>
  <c r="E185" i="5"/>
  <c r="O185" i="5" s="1"/>
  <c r="E186" i="5"/>
  <c r="O186" i="5" s="1"/>
  <c r="E187" i="5"/>
  <c r="O187" i="5" s="1"/>
  <c r="E188" i="5"/>
  <c r="O188" i="5" s="1"/>
  <c r="E189" i="5"/>
  <c r="O189" i="5" s="1"/>
  <c r="E190" i="5"/>
  <c r="O190" i="5" s="1"/>
  <c r="E191" i="5"/>
  <c r="O191" i="5" s="1"/>
  <c r="E192" i="5"/>
  <c r="O192" i="5" s="1"/>
  <c r="E193" i="5"/>
  <c r="O193" i="5" s="1"/>
  <c r="E194" i="5"/>
  <c r="O194" i="5" s="1"/>
  <c r="E195" i="5"/>
  <c r="O195" i="5" s="1"/>
  <c r="E196" i="5"/>
  <c r="O196" i="5" s="1"/>
  <c r="E6" i="5"/>
  <c r="O6" i="5" s="1"/>
  <c r="AX13" i="6"/>
  <c r="AV13" i="6"/>
  <c r="AX12" i="6"/>
  <c r="AV12" i="6"/>
  <c r="AV10" i="6"/>
  <c r="AV7" i="6"/>
  <c r="AV5" i="6"/>
  <c r="AP13" i="6"/>
  <c r="AN13" i="6"/>
  <c r="AP12" i="6"/>
  <c r="AN12" i="6"/>
  <c r="AP8" i="6"/>
  <c r="AN5" i="6"/>
  <c r="AH13" i="6"/>
  <c r="AF13" i="6"/>
  <c r="AH12" i="6"/>
  <c r="AF12" i="6"/>
  <c r="AF10" i="6"/>
  <c r="AF7" i="6"/>
  <c r="AF5" i="6"/>
  <c r="Z13" i="6"/>
  <c r="X13" i="6"/>
  <c r="Z12" i="6"/>
  <c r="X12" i="6"/>
  <c r="X10" i="6"/>
  <c r="X7" i="6"/>
  <c r="X5" i="6"/>
  <c r="R13" i="6"/>
  <c r="P13" i="6"/>
  <c r="R12" i="6"/>
  <c r="P12" i="6"/>
  <c r="P10" i="6"/>
  <c r="R7" i="6"/>
  <c r="J13" i="6"/>
  <c r="J12" i="6"/>
  <c r="J8" i="6"/>
  <c r="H13" i="6"/>
  <c r="H12" i="6"/>
  <c r="H8" i="6"/>
  <c r="I10" i="5"/>
  <c r="BH13" i="6" s="1"/>
  <c r="I8" i="5"/>
  <c r="AB12" i="6" s="1"/>
  <c r="I11" i="5"/>
  <c r="L12" i="6" s="1"/>
  <c r="I12" i="5"/>
  <c r="I13" i="5"/>
  <c r="I14" i="5"/>
  <c r="I17" i="5"/>
  <c r="I18" i="5"/>
  <c r="I19" i="5"/>
  <c r="I15" i="5"/>
  <c r="I25" i="5"/>
  <c r="I16" i="5"/>
  <c r="I20" i="5"/>
  <c r="I26" i="5"/>
  <c r="AB13" i="6" s="1"/>
  <c r="I21" i="5"/>
  <c r="AR12" i="6" s="1"/>
  <c r="I22" i="5"/>
  <c r="AZ13" i="6" s="1"/>
  <c r="I27" i="5"/>
  <c r="I28" i="5"/>
  <c r="I29" i="5"/>
  <c r="I30" i="5"/>
  <c r="I31" i="5"/>
  <c r="I23" i="5"/>
  <c r="AJ12" i="6" s="1"/>
  <c r="I32" i="5"/>
  <c r="I33" i="5"/>
  <c r="I34" i="5"/>
  <c r="I35" i="5"/>
  <c r="I24" i="5"/>
  <c r="AJ13" i="6" s="1"/>
  <c r="I36" i="5"/>
  <c r="I37" i="5"/>
  <c r="I38" i="5"/>
  <c r="I39" i="5"/>
  <c r="T13" i="6" s="1"/>
  <c r="I40" i="5"/>
  <c r="I41" i="5"/>
  <c r="I42" i="5"/>
  <c r="I6" i="5"/>
  <c r="D13" i="6" s="1"/>
  <c r="I9" i="5"/>
  <c r="D9" i="5"/>
  <c r="D72" i="5"/>
  <c r="AZ7" i="6" s="1"/>
  <c r="D6" i="5"/>
  <c r="D10" i="5"/>
  <c r="D11" i="5"/>
  <c r="D12" i="5"/>
  <c r="AZ8" i="6" s="1"/>
  <c r="D13" i="5"/>
  <c r="D34" i="5"/>
  <c r="D18" i="5"/>
  <c r="BH6" i="6" s="1"/>
  <c r="D22" i="5"/>
  <c r="D73" i="5"/>
  <c r="D10" i="6" s="1"/>
  <c r="D35" i="5"/>
  <c r="D165" i="5"/>
  <c r="D99" i="5"/>
  <c r="D19" i="5"/>
  <c r="D14" i="5"/>
  <c r="D23" i="5"/>
  <c r="AJ8" i="6" s="1"/>
  <c r="D41" i="5"/>
  <c r="AB7" i="6" s="1"/>
  <c r="D16" i="5"/>
  <c r="D24" i="5"/>
  <c r="D25" i="5"/>
  <c r="D57" i="5"/>
  <c r="AB8" i="6" s="1"/>
  <c r="D100" i="5"/>
  <c r="D15" i="5"/>
  <c r="D74" i="5"/>
  <c r="D20" i="5"/>
  <c r="D36" i="5"/>
  <c r="D42" i="5"/>
  <c r="D122" i="5"/>
  <c r="D166" i="5"/>
  <c r="D43" i="5"/>
  <c r="BH7" i="6" s="1"/>
  <c r="D8" i="5"/>
  <c r="D44" i="5"/>
  <c r="L7" i="6" s="1"/>
  <c r="D58" i="5"/>
  <c r="D26" i="5"/>
  <c r="D101" i="5"/>
  <c r="D37" i="5"/>
  <c r="AR11" i="6" s="1"/>
  <c r="D45" i="5"/>
  <c r="D17" i="5"/>
  <c r="AJ9" i="6" s="1"/>
  <c r="D59" i="5"/>
  <c r="D60" i="5"/>
  <c r="D27" i="5"/>
  <c r="AJ10" i="6" s="1"/>
  <c r="D28" i="5"/>
  <c r="D75" i="5"/>
  <c r="D46" i="5"/>
  <c r="D76" i="5"/>
  <c r="D61" i="5"/>
  <c r="D77" i="5"/>
  <c r="D47" i="5"/>
  <c r="D167" i="5"/>
  <c r="D78" i="5"/>
  <c r="D79" i="5"/>
  <c r="D62" i="5"/>
  <c r="D38" i="5"/>
  <c r="D80" i="5"/>
  <c r="D81" i="5"/>
  <c r="D102" i="5"/>
  <c r="D103" i="5"/>
  <c r="D168" i="5"/>
  <c r="D29" i="5"/>
  <c r="AB11" i="6" s="1"/>
  <c r="D104" i="5"/>
  <c r="D123" i="5"/>
  <c r="D124" i="5"/>
  <c r="D125" i="5"/>
  <c r="D48" i="5"/>
  <c r="D11" i="6" s="1"/>
  <c r="D49" i="5"/>
  <c r="D105" i="5"/>
  <c r="D21" i="5"/>
  <c r="AR7" i="6" s="1"/>
  <c r="D106" i="5"/>
  <c r="L10" i="6" s="1"/>
  <c r="D169" i="5"/>
  <c r="D50" i="5"/>
  <c r="AR8" i="6" s="1"/>
  <c r="D170" i="5"/>
  <c r="D30" i="5"/>
  <c r="D107" i="5"/>
  <c r="D51" i="5"/>
  <c r="D63" i="5"/>
  <c r="D64" i="5"/>
  <c r="D31" i="5"/>
  <c r="D171" i="5"/>
  <c r="D65" i="5"/>
  <c r="D126" i="5"/>
  <c r="D127" i="5"/>
  <c r="D172" i="5"/>
  <c r="D173" i="5"/>
  <c r="D82" i="5"/>
  <c r="D108" i="5"/>
  <c r="D128" i="5"/>
  <c r="D109" i="5"/>
  <c r="D155" i="5"/>
  <c r="D32" i="5"/>
  <c r="D83" i="5"/>
  <c r="D33" i="5"/>
  <c r="D84" i="5"/>
  <c r="D129" i="5"/>
  <c r="D85" i="5"/>
  <c r="D174" i="5"/>
  <c r="D130" i="5"/>
  <c r="D175" i="5"/>
  <c r="D52" i="5"/>
  <c r="D110" i="5"/>
  <c r="D176" i="5"/>
  <c r="D86" i="5"/>
  <c r="D131" i="5"/>
  <c r="D66" i="5"/>
  <c r="D177" i="5"/>
  <c r="D132" i="5"/>
  <c r="D67" i="5"/>
  <c r="D8" i="6" s="1"/>
  <c r="D156" i="5"/>
  <c r="D68" i="5"/>
  <c r="D133" i="5"/>
  <c r="AZ10" i="6" s="1"/>
  <c r="D53" i="5"/>
  <c r="D178" i="5"/>
  <c r="D157" i="5"/>
  <c r="D179" i="5"/>
  <c r="D87" i="5"/>
  <c r="D180" i="5"/>
  <c r="D88" i="5"/>
  <c r="D111" i="5"/>
  <c r="D89" i="5"/>
  <c r="D134" i="5"/>
  <c r="D135" i="5"/>
  <c r="D69" i="5"/>
  <c r="D136" i="5"/>
  <c r="D181" i="5"/>
  <c r="D158" i="5"/>
  <c r="D159" i="5"/>
  <c r="D90" i="5"/>
  <c r="D137" i="5"/>
  <c r="D112" i="5"/>
  <c r="D138" i="5"/>
  <c r="D182" i="5"/>
  <c r="D139" i="5"/>
  <c r="D140" i="5"/>
  <c r="D113" i="5"/>
  <c r="D114" i="5"/>
  <c r="D141" i="5"/>
  <c r="D183" i="5"/>
  <c r="D142" i="5"/>
  <c r="D54" i="5"/>
  <c r="D184" i="5"/>
  <c r="D91" i="5"/>
  <c r="D55" i="5"/>
  <c r="D92" i="5"/>
  <c r="D115" i="5"/>
  <c r="D185" i="5"/>
  <c r="T10" i="6" s="1"/>
  <c r="D70" i="5"/>
  <c r="D71" i="5"/>
  <c r="D116" i="5"/>
  <c r="D186" i="5"/>
  <c r="D160" i="5"/>
  <c r="D39" i="5"/>
  <c r="D40" i="5"/>
  <c r="D117" i="5"/>
  <c r="D93" i="5"/>
  <c r="D187" i="5"/>
  <c r="D118" i="5"/>
  <c r="D188" i="5"/>
  <c r="D189" i="5"/>
  <c r="D190" i="5"/>
  <c r="D143" i="5"/>
  <c r="D94" i="5"/>
  <c r="D95" i="5"/>
  <c r="D191" i="5"/>
  <c r="D192" i="5"/>
  <c r="D96" i="5"/>
  <c r="D193" i="5"/>
  <c r="D144" i="5"/>
  <c r="D194" i="5"/>
  <c r="D97" i="5"/>
  <c r="D195" i="5"/>
  <c r="D196" i="5"/>
  <c r="D145" i="5"/>
  <c r="D146" i="5"/>
  <c r="D161" i="5"/>
  <c r="D98" i="5"/>
  <c r="BH10" i="6" s="1"/>
  <c r="D147" i="5"/>
  <c r="D119" i="5"/>
  <c r="D7" i="6" s="1"/>
  <c r="D148" i="5"/>
  <c r="D162" i="5"/>
  <c r="D149" i="5"/>
  <c r="D120" i="5"/>
  <c r="D150" i="5"/>
  <c r="D121" i="5"/>
  <c r="L11" i="6"/>
  <c r="D151" i="5"/>
  <c r="D164" i="5"/>
  <c r="D152" i="5"/>
  <c r="D153" i="5"/>
  <c r="AZ11" i="6" s="1"/>
  <c r="D56" i="5"/>
  <c r="BL11" i="6"/>
  <c r="D154" i="5"/>
  <c r="D7" i="5"/>
  <c r="T5" i="6" s="1"/>
  <c r="F14" i="9" l="1"/>
  <c r="BJ6" i="6"/>
  <c r="O18" i="5"/>
  <c r="BJ10" i="6"/>
  <c r="O98" i="5"/>
  <c r="F6" i="6"/>
  <c r="O45" i="5"/>
  <c r="AL11" i="6"/>
  <c r="O37" i="5"/>
  <c r="AD7" i="6"/>
  <c r="O57" i="5"/>
  <c r="L8" i="6"/>
  <c r="AJ7" i="6"/>
  <c r="N13" i="6"/>
  <c r="F38" i="9"/>
  <c r="H5" i="6"/>
  <c r="J5" i="6"/>
  <c r="Z5" i="6"/>
  <c r="Z7" i="6"/>
  <c r="Z10" i="6"/>
  <c r="AH5" i="6"/>
  <c r="AH7" i="6"/>
  <c r="AH10" i="6"/>
  <c r="AP5" i="6"/>
  <c r="AN7" i="6"/>
  <c r="AP10" i="6"/>
  <c r="AX5" i="6"/>
  <c r="AX7" i="6"/>
  <c r="AX10" i="6"/>
  <c r="BD6" i="6"/>
  <c r="BD8" i="6"/>
  <c r="BF10" i="6"/>
  <c r="BN5" i="6"/>
  <c r="BN7" i="6"/>
  <c r="BN10" i="6"/>
  <c r="BL7" i="6"/>
  <c r="BL10" i="6"/>
  <c r="E42" i="9" s="1"/>
  <c r="H10" i="6"/>
  <c r="J10" i="6"/>
  <c r="P6" i="6"/>
  <c r="R10" i="6"/>
  <c r="H6" i="6"/>
  <c r="H11" i="6"/>
  <c r="J6" i="6"/>
  <c r="J11" i="6"/>
  <c r="R6" i="6"/>
  <c r="P8" i="6"/>
  <c r="P11" i="6"/>
  <c r="X6" i="6"/>
  <c r="X8" i="6"/>
  <c r="X11" i="6"/>
  <c r="E22" i="9" s="1"/>
  <c r="AF6" i="6"/>
  <c r="D26" i="9" s="1"/>
  <c r="AF8" i="6"/>
  <c r="AF11" i="6"/>
  <c r="AN6" i="6"/>
  <c r="AP7" i="6"/>
  <c r="AN11" i="6"/>
  <c r="AV6" i="6"/>
  <c r="AV8" i="6"/>
  <c r="AV11" i="6"/>
  <c r="E34" i="9" s="1"/>
  <c r="AN10" i="6"/>
  <c r="E30" i="9" s="1"/>
  <c r="BF6" i="6"/>
  <c r="BF8" i="6"/>
  <c r="BD11" i="6"/>
  <c r="E38" i="9" s="1"/>
  <c r="BL6" i="6"/>
  <c r="BL8" i="6"/>
  <c r="P5" i="6"/>
  <c r="R5" i="6"/>
  <c r="H7" i="6"/>
  <c r="J7" i="6"/>
  <c r="P7" i="6"/>
  <c r="R8" i="6"/>
  <c r="R11" i="6"/>
  <c r="Z6" i="6"/>
  <c r="Z8" i="6"/>
  <c r="Z11" i="6"/>
  <c r="E23" i="9" s="1"/>
  <c r="AH6" i="6"/>
  <c r="AH8" i="6"/>
  <c r="AH11" i="6"/>
  <c r="AP6" i="6"/>
  <c r="D31" i="9" s="1"/>
  <c r="AN8" i="6"/>
  <c r="AP11" i="6"/>
  <c r="AX6" i="6"/>
  <c r="AX8" i="6"/>
  <c r="AX11" i="6"/>
  <c r="E35" i="9" s="1"/>
  <c r="BD5" i="6"/>
  <c r="BD7" i="6"/>
  <c r="BF11" i="6"/>
  <c r="BN6" i="6"/>
  <c r="BN8" i="6"/>
  <c r="BN11" i="6"/>
  <c r="AR5" i="6"/>
  <c r="E19" i="9"/>
  <c r="E16" i="9"/>
  <c r="E36" i="9"/>
  <c r="E18" i="9"/>
  <c r="E12" i="9"/>
  <c r="T9" i="6"/>
  <c r="T11" i="6"/>
  <c r="E20" i="9" s="1"/>
  <c r="D6" i="6"/>
  <c r="L5" i="6"/>
  <c r="T8" i="6"/>
  <c r="AJ6" i="6"/>
  <c r="AJ11" i="6"/>
  <c r="E28" i="9" s="1"/>
  <c r="AR10" i="6"/>
  <c r="E32" i="9" s="1"/>
  <c r="AD8" i="6"/>
  <c r="V6" i="6"/>
  <c r="AT6" i="6"/>
  <c r="V8" i="6"/>
  <c r="AL6" i="6"/>
  <c r="BJ8" i="6"/>
  <c r="BB6" i="6"/>
  <c r="AZ6" i="6"/>
  <c r="BH5" i="6"/>
  <c r="BH9" i="6"/>
  <c r="BH11" i="6"/>
  <c r="E40" i="9" s="1"/>
  <c r="AB10" i="6"/>
  <c r="E24" i="9" s="1"/>
  <c r="AR9" i="6"/>
  <c r="D5" i="6"/>
  <c r="D9" i="6"/>
  <c r="L6" i="6"/>
  <c r="T7" i="6"/>
  <c r="AB6" i="6"/>
  <c r="AJ5" i="6"/>
  <c r="AL7" i="6"/>
  <c r="N8" i="6"/>
  <c r="BB7" i="6"/>
  <c r="F7" i="6"/>
  <c r="BJ11" i="6"/>
  <c r="AT11" i="6"/>
  <c r="N11" i="6"/>
  <c r="V11" i="6"/>
  <c r="AL10" i="6"/>
  <c r="BB11" i="6"/>
  <c r="AL8" i="6"/>
  <c r="AT7" i="6"/>
  <c r="N5" i="6"/>
  <c r="BJ7" i="6"/>
  <c r="F8" i="6"/>
  <c r="N7" i="6"/>
  <c r="N6" i="6"/>
  <c r="AT5" i="6"/>
  <c r="AD5" i="6"/>
  <c r="BB5" i="6"/>
  <c r="AL5" i="6"/>
  <c r="BJ5" i="6"/>
  <c r="V5" i="6"/>
  <c r="AZ5" i="6"/>
  <c r="BH8" i="6"/>
  <c r="L9" i="6"/>
  <c r="T6" i="6"/>
  <c r="AB5" i="6"/>
  <c r="AB9" i="6"/>
  <c r="AR6" i="6"/>
  <c r="AD11" i="6"/>
  <c r="BB10" i="6"/>
  <c r="V10" i="6"/>
  <c r="N10" i="6"/>
  <c r="AT10" i="6"/>
  <c r="AD10" i="6"/>
  <c r="BB8" i="6"/>
  <c r="AD6" i="6"/>
  <c r="V7" i="6"/>
  <c r="AT8" i="6"/>
  <c r="F31" i="9"/>
  <c r="F26" i="9"/>
  <c r="F27" i="9"/>
  <c r="F23" i="9"/>
  <c r="F19" i="9"/>
  <c r="F34" i="9"/>
  <c r="F24" i="9"/>
  <c r="L13" i="6"/>
  <c r="F16" i="9" s="1"/>
  <c r="F30" i="9"/>
  <c r="BH12" i="6"/>
  <c r="F40" i="9" s="1"/>
  <c r="F28" i="9"/>
  <c r="T12" i="6"/>
  <c r="F20" i="9" s="1"/>
  <c r="F35" i="9"/>
  <c r="F39" i="9"/>
  <c r="F42" i="9"/>
  <c r="F18" i="9"/>
  <c r="F22" i="9"/>
  <c r="AR13" i="6"/>
  <c r="F43" i="9"/>
  <c r="D12" i="6"/>
  <c r="F12" i="9" s="1"/>
  <c r="F15" i="9"/>
  <c r="AZ12" i="6"/>
  <c r="F36" i="9" s="1"/>
  <c r="AL13" i="6"/>
  <c r="V13" i="6"/>
  <c r="BB12" i="6"/>
  <c r="BJ13" i="6"/>
  <c r="AL12" i="6"/>
  <c r="BB13" i="6"/>
  <c r="AT13" i="6"/>
  <c r="AD13" i="6"/>
  <c r="F12" i="6"/>
  <c r="AD12" i="6"/>
  <c r="BJ12" i="6"/>
  <c r="AT12" i="6"/>
  <c r="V12" i="6"/>
  <c r="N12" i="6"/>
  <c r="F13" i="6"/>
  <c r="F5" i="6"/>
  <c r="F11" i="6"/>
  <c r="F10" i="6"/>
  <c r="D19" i="9" l="1"/>
  <c r="E29" i="9"/>
  <c r="E41" i="9"/>
  <c r="D35" i="9"/>
  <c r="H35" i="9" s="1"/>
  <c r="E15" i="9"/>
  <c r="AP22" i="6"/>
  <c r="BL22" i="6"/>
  <c r="AF22" i="6"/>
  <c r="D22" i="9"/>
  <c r="H22" i="9" s="1"/>
  <c r="F29" i="9"/>
  <c r="F17" i="9"/>
  <c r="E21" i="9"/>
  <c r="E17" i="9"/>
  <c r="D17" i="9"/>
  <c r="E26" i="9"/>
  <c r="H26" i="9" s="1"/>
  <c r="E31" i="9"/>
  <c r="H31" i="9" s="1"/>
  <c r="J22" i="6"/>
  <c r="AB22" i="6"/>
  <c r="D18" i="9"/>
  <c r="H18" i="9" s="1"/>
  <c r="H22" i="6"/>
  <c r="D15" i="9"/>
  <c r="H15" i="9" s="1"/>
  <c r="AX22" i="6"/>
  <c r="D28" i="9"/>
  <c r="H28" i="9" s="1"/>
  <c r="D32" i="9"/>
  <c r="E43" i="9"/>
  <c r="E14" i="9"/>
  <c r="D39" i="9"/>
  <c r="D34" i="9"/>
  <c r="H34" i="9" s="1"/>
  <c r="X22" i="6"/>
  <c r="R22" i="6"/>
  <c r="D14" i="9"/>
  <c r="E27" i="9"/>
  <c r="P22" i="6"/>
  <c r="BN22" i="6"/>
  <c r="AN22" i="6"/>
  <c r="AH22" i="6"/>
  <c r="D42" i="9"/>
  <c r="H42" i="9" s="1"/>
  <c r="D38" i="9"/>
  <c r="H38" i="9" s="1"/>
  <c r="D23" i="9"/>
  <c r="H23" i="9" s="1"/>
  <c r="D30" i="9"/>
  <c r="H30" i="9" s="1"/>
  <c r="D27" i="9"/>
  <c r="BD22" i="6"/>
  <c r="D43" i="9"/>
  <c r="Z22" i="6"/>
  <c r="AV22" i="6"/>
  <c r="BF22" i="6"/>
  <c r="D21" i="9"/>
  <c r="D24" i="9"/>
  <c r="H24" i="9" s="1"/>
  <c r="E39" i="9"/>
  <c r="D22" i="6"/>
  <c r="D41" i="9"/>
  <c r="AR22" i="6"/>
  <c r="D20" i="9"/>
  <c r="H20" i="9" s="1"/>
  <c r="AJ22" i="6"/>
  <c r="D13" i="9"/>
  <c r="E25" i="9"/>
  <c r="E13" i="9"/>
  <c r="H19" i="9"/>
  <c r="D36" i="9"/>
  <c r="H36" i="9" s="1"/>
  <c r="D25" i="9"/>
  <c r="D33" i="9"/>
  <c r="D29" i="9"/>
  <c r="D12" i="9"/>
  <c r="H12" i="9" s="1"/>
  <c r="D16" i="9"/>
  <c r="H16" i="9" s="1"/>
  <c r="D37" i="9"/>
  <c r="D40" i="9"/>
  <c r="H40" i="9" s="1"/>
  <c r="BH22" i="6"/>
  <c r="BJ22" i="6"/>
  <c r="L22" i="6"/>
  <c r="F33" i="9"/>
  <c r="F21" i="9"/>
  <c r="AD22" i="6"/>
  <c r="T22" i="6"/>
  <c r="F37" i="9"/>
  <c r="F32" i="9"/>
  <c r="H32" i="9" s="1"/>
  <c r="AZ22" i="6"/>
  <c r="AT22" i="6"/>
  <c r="F41" i="9"/>
  <c r="F25" i="9"/>
  <c r="F13" i="9"/>
  <c r="N22" i="6"/>
  <c r="E33" i="9"/>
  <c r="F22" i="6"/>
  <c r="AL22" i="6"/>
  <c r="BB22" i="6"/>
  <c r="E37" i="9"/>
  <c r="V22" i="6"/>
  <c r="H27" i="9" l="1"/>
  <c r="H29" i="9"/>
  <c r="I28" i="9" s="1"/>
  <c r="C3" i="9" s="1"/>
  <c r="H17" i="9"/>
  <c r="I16" i="9" s="1"/>
  <c r="C9" i="9" s="1"/>
  <c r="H21" i="9"/>
  <c r="I20" i="9" s="1"/>
  <c r="C5" i="9" s="1"/>
  <c r="H43" i="9"/>
  <c r="H39" i="9"/>
  <c r="H41" i="9"/>
  <c r="H14" i="9"/>
  <c r="H13" i="9"/>
  <c r="H25" i="9"/>
  <c r="H33" i="9"/>
  <c r="I32" i="9" s="1"/>
  <c r="C6" i="9" s="1"/>
  <c r="H37" i="9"/>
  <c r="I24" i="9" l="1"/>
  <c r="C7" i="9" s="1"/>
  <c r="I36" i="9"/>
  <c r="C8" i="9" s="1"/>
  <c r="I40" i="9"/>
  <c r="C2" i="9" s="1"/>
  <c r="I12" i="9"/>
  <c r="C4" i="9" s="1"/>
</calcChain>
</file>

<file path=xl/sharedStrings.xml><?xml version="1.0" encoding="utf-8"?>
<sst xmlns="http://schemas.openxmlformats.org/spreadsheetml/2006/main" count="5724" uniqueCount="1027">
  <si>
    <t>Player</t>
  </si>
  <si>
    <t>Season</t>
  </si>
  <si>
    <t>Team</t>
  </si>
  <si>
    <t>S/C</t>
  </si>
  <si>
    <t>Pos</t>
  </si>
  <si>
    <t>GP</t>
  </si>
  <si>
    <t>G</t>
  </si>
  <si>
    <t>A</t>
  </si>
  <si>
    <t>P</t>
  </si>
  <si>
    <t>+/-</t>
  </si>
  <si>
    <t>PIM</t>
  </si>
  <si>
    <t>P/GP</t>
  </si>
  <si>
    <t>EVG</t>
  </si>
  <si>
    <t>EVP</t>
  </si>
  <si>
    <t>PPG</t>
  </si>
  <si>
    <t>PPP</t>
  </si>
  <si>
    <t>SHG</t>
  </si>
  <si>
    <t>SHP</t>
  </si>
  <si>
    <t>OTG</t>
  </si>
  <si>
    <t>GWG</t>
  </si>
  <si>
    <t>S</t>
  </si>
  <si>
    <t>S%</t>
  </si>
  <si>
    <t>TOI/GP</t>
  </si>
  <si>
    <t>FOW%</t>
  </si>
  <si>
    <t>Connor McDavid</t>
  </si>
  <si>
    <t>EDM</t>
  </si>
  <si>
    <t>L</t>
  </si>
  <si>
    <t>C</t>
  </si>
  <si>
    <t>22:23</t>
  </si>
  <si>
    <t>Sebastian Aho</t>
  </si>
  <si>
    <t>CAR</t>
  </si>
  <si>
    <t>18:13</t>
  </si>
  <si>
    <t>Ryan Nugent-Hopkins</t>
  </si>
  <si>
    <t>22:26</t>
  </si>
  <si>
    <t>Jonathan Toews</t>
  </si>
  <si>
    <t>CHI</t>
  </si>
  <si>
    <t>19:00</t>
  </si>
  <si>
    <t>Leon Draisaitl</t>
  </si>
  <si>
    <t>22:58</t>
  </si>
  <si>
    <t>Dominik Kubalik</t>
  </si>
  <si>
    <t>15:17</t>
  </si>
  <si>
    <t>--</t>
  </si>
  <si>
    <t>Sean Monahan</t>
  </si>
  <si>
    <t>CGY</t>
  </si>
  <si>
    <t>17:58</t>
  </si>
  <si>
    <t>Auston Matthews</t>
  </si>
  <si>
    <t>TOR</t>
  </si>
  <si>
    <t>25:00</t>
  </si>
  <si>
    <t>Quinn Hughes</t>
  </si>
  <si>
    <t>VAN</t>
  </si>
  <si>
    <t>D</t>
  </si>
  <si>
    <t>24:11</t>
  </si>
  <si>
    <t>Scott Laughton</t>
  </si>
  <si>
    <t>PHI</t>
  </si>
  <si>
    <t>14:06</t>
  </si>
  <si>
    <t>Andrei Svechnikov</t>
  </si>
  <si>
    <t>R</t>
  </si>
  <si>
    <t>16:07</t>
  </si>
  <si>
    <t>Anthony Beauvillier</t>
  </si>
  <si>
    <t>NYI</t>
  </si>
  <si>
    <t>17:02</t>
  </si>
  <si>
    <t>Mike Hoffman</t>
  </si>
  <si>
    <t>FLA</t>
  </si>
  <si>
    <t>18:26</t>
  </si>
  <si>
    <t>Filip Forsberg</t>
  </si>
  <si>
    <t>NSH</t>
  </si>
  <si>
    <t>19:34</t>
  </si>
  <si>
    <t>Mark Stone</t>
  </si>
  <si>
    <t>VGK</t>
  </si>
  <si>
    <t>18:17</t>
  </si>
  <si>
    <t>Cam Atkinson</t>
  </si>
  <si>
    <t>CBJ</t>
  </si>
  <si>
    <t>20:38</t>
  </si>
  <si>
    <t>Eric Staal</t>
  </si>
  <si>
    <t>MIN</t>
  </si>
  <si>
    <t>17:49</t>
  </si>
  <si>
    <t>Ryan Johansen</t>
  </si>
  <si>
    <t>18:25</t>
  </si>
  <si>
    <t>Pierre-Luc Dubois</t>
  </si>
  <si>
    <t>20:43</t>
  </si>
  <si>
    <t>Kevin Fiala</t>
  </si>
  <si>
    <t>17:38</t>
  </si>
  <si>
    <t>Jared Spurgeon</t>
  </si>
  <si>
    <t>22:48</t>
  </si>
  <si>
    <t>Olli Maatta</t>
  </si>
  <si>
    <t>15:57</t>
  </si>
  <si>
    <t>William Nylander</t>
  </si>
  <si>
    <t>20:13</t>
  </si>
  <si>
    <t>Shea Weber</t>
  </si>
  <si>
    <t>MTL</t>
  </si>
  <si>
    <t>25:53</t>
  </si>
  <si>
    <t>Clayton Keller</t>
  </si>
  <si>
    <t>ARI</t>
  </si>
  <si>
    <t>16:51</t>
  </si>
  <si>
    <t>Bo Horvat</t>
  </si>
  <si>
    <t>19:53</t>
  </si>
  <si>
    <t>Shea Theodore</t>
  </si>
  <si>
    <t>24:02</t>
  </si>
  <si>
    <t>Andrew Mangiapane</t>
  </si>
  <si>
    <t>16:04</t>
  </si>
  <si>
    <t>Milan Lucic</t>
  </si>
  <si>
    <t>14:02</t>
  </si>
  <si>
    <t>Phil Kessel</t>
  </si>
  <si>
    <t>18:53</t>
  </si>
  <si>
    <t>Taylor Hall</t>
  </si>
  <si>
    <t>19:38</t>
  </si>
  <si>
    <t>Ryan Pulock</t>
  </si>
  <si>
    <t>19:59</t>
  </si>
  <si>
    <t>Nazem Kadri</t>
  </si>
  <si>
    <t>COL</t>
  </si>
  <si>
    <t>19:33</t>
  </si>
  <si>
    <t>Elias Pettersson</t>
  </si>
  <si>
    <t>18:56</t>
  </si>
  <si>
    <t>Christopher Tanev</t>
  </si>
  <si>
    <t>22:34</t>
  </si>
  <si>
    <t>Oliver Ekman-Larsson</t>
  </si>
  <si>
    <t>Paul Byron</t>
  </si>
  <si>
    <t>15:15</t>
  </si>
  <si>
    <t>Aleksander Barkov</t>
  </si>
  <si>
    <t>21:45</t>
  </si>
  <si>
    <t>Patrick Kane</t>
  </si>
  <si>
    <t>22:00</t>
  </si>
  <si>
    <t>Josh Bailey</t>
  </si>
  <si>
    <t>16:58</t>
  </si>
  <si>
    <t>Mitchell Marner</t>
  </si>
  <si>
    <t>24:39</t>
  </si>
  <si>
    <t>Duncan Keith</t>
  </si>
  <si>
    <t>25:36</t>
  </si>
  <si>
    <t>Kirby Dach</t>
  </si>
  <si>
    <t>20:18</t>
  </si>
  <si>
    <t>Kevin Hayes</t>
  </si>
  <si>
    <t>Miro Heiskanen</t>
  </si>
  <si>
    <t>DAL</t>
  </si>
  <si>
    <t>23:21</t>
  </si>
  <si>
    <t>Devon Toews</t>
  </si>
  <si>
    <t>20:11</t>
  </si>
  <si>
    <t>Mikko Rantanen</t>
  </si>
  <si>
    <t>21:29</t>
  </si>
  <si>
    <t>Roman Josi</t>
  </si>
  <si>
    <t>26:56</t>
  </si>
  <si>
    <t>Viktor Arvidsson</t>
  </si>
  <si>
    <t>16:26</t>
  </si>
  <si>
    <t>Alex Tuch</t>
  </si>
  <si>
    <t>15:41</t>
  </si>
  <si>
    <t>Jean-Gabriel Pageau</t>
  </si>
  <si>
    <t>15:37</t>
  </si>
  <si>
    <t>Brock Boeser</t>
  </si>
  <si>
    <t>19:22</t>
  </si>
  <si>
    <t>Mikael Backlund</t>
  </si>
  <si>
    <t>19:08</t>
  </si>
  <si>
    <t>Tanner Pearson</t>
  </si>
  <si>
    <t>14:23</t>
  </si>
  <si>
    <t>Brock Nelson</t>
  </si>
  <si>
    <t>18:00</t>
  </si>
  <si>
    <t>John Tavares</t>
  </si>
  <si>
    <t>22:42</t>
  </si>
  <si>
    <t>Elias Lindholm</t>
  </si>
  <si>
    <t>19:43</t>
  </si>
  <si>
    <t>Jeff Petry</t>
  </si>
  <si>
    <t>25:58</t>
  </si>
  <si>
    <t>Sidney Crosby</t>
  </si>
  <si>
    <t>PIT</t>
  </si>
  <si>
    <t>20:46</t>
  </si>
  <si>
    <t>Jordan Eberle</t>
  </si>
  <si>
    <t>17:20</t>
  </si>
  <si>
    <t>Sam Bennett</t>
  </si>
  <si>
    <t>12:53</t>
  </si>
  <si>
    <t>Joonas Donskoi</t>
  </si>
  <si>
    <t>12:24</t>
  </si>
  <si>
    <t>Christian Dvorak</t>
  </si>
  <si>
    <t>18:07</t>
  </si>
  <si>
    <t>Tyler Johnson</t>
  </si>
  <si>
    <t>TBL</t>
  </si>
  <si>
    <t>13:51</t>
  </si>
  <si>
    <t>Brandon Saad</t>
  </si>
  <si>
    <t>16:43</t>
  </si>
  <si>
    <t>Matthew Highmore</t>
  </si>
  <si>
    <t>9:43</t>
  </si>
  <si>
    <t>Johnny Gaudreau</t>
  </si>
  <si>
    <t>James Neal</t>
  </si>
  <si>
    <t>12:48</t>
  </si>
  <si>
    <t>Nate Schmidt</t>
  </si>
  <si>
    <t>24:53</t>
  </si>
  <si>
    <t>Jonathan Huberdeau</t>
  </si>
  <si>
    <t>19:15</t>
  </si>
  <si>
    <t>Jake Guentzel</t>
  </si>
  <si>
    <t>J.T. Miller</t>
  </si>
  <si>
    <t>19:51</t>
  </si>
  <si>
    <t>Ryan Ellis</t>
  </si>
  <si>
    <t>26:39</t>
  </si>
  <si>
    <t>Bryan Rust</t>
  </si>
  <si>
    <t>18:15</t>
  </si>
  <si>
    <t>Nick Foligno</t>
  </si>
  <si>
    <t>20:33</t>
  </si>
  <si>
    <t>William Karlsson</t>
  </si>
  <si>
    <t>19:39</t>
  </si>
  <si>
    <t>Nicolas Roy</t>
  </si>
  <si>
    <t>14:44</t>
  </si>
  <si>
    <t>Nathan MacKinnon</t>
  </si>
  <si>
    <t>22:17</t>
  </si>
  <si>
    <t>Zach Hyman</t>
  </si>
  <si>
    <t>20:57</t>
  </si>
  <si>
    <t>Andre Burakovsky</t>
  </si>
  <si>
    <t>12:57</t>
  </si>
  <si>
    <t>Slater Koekkoek</t>
  </si>
  <si>
    <t>15:38</t>
  </si>
  <si>
    <t>Alex Killorn</t>
  </si>
  <si>
    <t>16:47</t>
  </si>
  <si>
    <t>Mathew Barzal</t>
  </si>
  <si>
    <t>19:02</t>
  </si>
  <si>
    <t>Brayden Point</t>
  </si>
  <si>
    <t>18:12</t>
  </si>
  <si>
    <t>Adam Lowry</t>
  </si>
  <si>
    <t>WPG</t>
  </si>
  <si>
    <t>Artturi Lehkonen</t>
  </si>
  <si>
    <t>18:39</t>
  </si>
  <si>
    <t>Ryan O'Reilly</t>
  </si>
  <si>
    <t>STL</t>
  </si>
  <si>
    <t>22:12</t>
  </si>
  <si>
    <t>Alexander Kerfoot</t>
  </si>
  <si>
    <t>15:23</t>
  </si>
  <si>
    <t>Erik Gustafsson</t>
  </si>
  <si>
    <t>17:01</t>
  </si>
  <si>
    <t>Nick Cousins</t>
  </si>
  <si>
    <t>12:44</t>
  </si>
  <si>
    <t>Alex DeBrincat</t>
  </si>
  <si>
    <t>Keith Yandle</t>
  </si>
  <si>
    <t>18:09</t>
  </si>
  <si>
    <t>Derek Stepan</t>
  </si>
  <si>
    <t>18:05</t>
  </si>
  <si>
    <t>Zach Parise</t>
  </si>
  <si>
    <t>17:44</t>
  </si>
  <si>
    <t>David Savard</t>
  </si>
  <si>
    <t>24:29</t>
  </si>
  <si>
    <t>Sami Vatanen</t>
  </si>
  <si>
    <t>19:14</t>
  </si>
  <si>
    <t>Colton Parayko</t>
  </si>
  <si>
    <t>23:40</t>
  </si>
  <si>
    <t>Jason Zucker</t>
  </si>
  <si>
    <t>17:14</t>
  </si>
  <si>
    <t>Jesperi Kotkaniemi</t>
  </si>
  <si>
    <t>13:14</t>
  </si>
  <si>
    <t>Joe Pavelski</t>
  </si>
  <si>
    <t>18:08</t>
  </si>
  <si>
    <t>Jonathan Marchessault</t>
  </si>
  <si>
    <t>Andrew Copp</t>
  </si>
  <si>
    <t>21:24</t>
  </si>
  <si>
    <t>Chris Wagner</t>
  </si>
  <si>
    <t>BOS</t>
  </si>
  <si>
    <t>10:20</t>
  </si>
  <si>
    <t>Nicolas Aube-Kubel</t>
  </si>
  <si>
    <t>11:44</t>
  </si>
  <si>
    <t>Nikolaj Ehlers</t>
  </si>
  <si>
    <t>17:30</t>
  </si>
  <si>
    <t>David Perron</t>
  </si>
  <si>
    <t>17:45</t>
  </si>
  <si>
    <t>Luke Kunin</t>
  </si>
  <si>
    <t>14:30</t>
  </si>
  <si>
    <t>Michael Grabner</t>
  </si>
  <si>
    <t>9:48</t>
  </si>
  <si>
    <t>Nick Suzuki</t>
  </si>
  <si>
    <t>Mika Zibanejad</t>
  </si>
  <si>
    <t>NYR</t>
  </si>
  <si>
    <t>23:07</t>
  </si>
  <si>
    <t>Seth Jones</t>
  </si>
  <si>
    <t>29:28</t>
  </si>
  <si>
    <t>Artemi Panarin</t>
  </si>
  <si>
    <t>21:39</t>
  </si>
  <si>
    <t>Tyler Ennis</t>
  </si>
  <si>
    <t>10:50</t>
  </si>
  <si>
    <t>Dillon Dube</t>
  </si>
  <si>
    <t>14:13</t>
  </si>
  <si>
    <t>Michael Raffl</t>
  </si>
  <si>
    <t>10:35</t>
  </si>
  <si>
    <t>Tobias Rieder</t>
  </si>
  <si>
    <t>10:19</t>
  </si>
  <si>
    <t>J.T. Compher</t>
  </si>
  <si>
    <t>12:23</t>
  </si>
  <si>
    <t>Alex Chiasson</t>
  </si>
  <si>
    <t>13:47</t>
  </si>
  <si>
    <t>Matthew Tkachuk</t>
  </si>
  <si>
    <t>Travis Sanheim</t>
  </si>
  <si>
    <t>19:05</t>
  </si>
  <si>
    <t>Martin Necas</t>
  </si>
  <si>
    <t>13:56</t>
  </si>
  <si>
    <t>Nikita Kucherov</t>
  </si>
  <si>
    <t>19:29</t>
  </si>
  <si>
    <t>Jordan Oesterle</t>
  </si>
  <si>
    <t>15:11</t>
  </si>
  <si>
    <t>Teuvo Teravainen</t>
  </si>
  <si>
    <t>17:43</t>
  </si>
  <si>
    <t>Jaccob Slavin</t>
  </si>
  <si>
    <t>Charlie McAvoy</t>
  </si>
  <si>
    <t>21:28</t>
  </si>
  <si>
    <t>Patric Hornqvist</t>
  </si>
  <si>
    <t>15:07</t>
  </si>
  <si>
    <t>Zach Werenski</t>
  </si>
  <si>
    <t>25:55</t>
  </si>
  <si>
    <t>Chris Kreider</t>
  </si>
  <si>
    <t>17:51</t>
  </si>
  <si>
    <t>Antoine Roussel</t>
  </si>
  <si>
    <t>6:42</t>
  </si>
  <si>
    <t>Zach Whitecloud</t>
  </si>
  <si>
    <t>14:00</t>
  </si>
  <si>
    <t>Matt Duchene</t>
  </si>
  <si>
    <t>17:12</t>
  </si>
  <si>
    <t>Joel Farabee</t>
  </si>
  <si>
    <t>13:04</t>
  </si>
  <si>
    <t>Dmitry Kulikov</t>
  </si>
  <si>
    <t>20:03</t>
  </si>
  <si>
    <t>Jack Roslovic</t>
  </si>
  <si>
    <t>16:41</t>
  </si>
  <si>
    <t>Sean Couturier</t>
  </si>
  <si>
    <t>19:01</t>
  </si>
  <si>
    <t>Radko Gudas</t>
  </si>
  <si>
    <t>WSH</t>
  </si>
  <si>
    <t>16:13</t>
  </si>
  <si>
    <t>Brayden Schenn</t>
  </si>
  <si>
    <t>16:02</t>
  </si>
  <si>
    <t>Travis Konecny</t>
  </si>
  <si>
    <t>16:54</t>
  </si>
  <si>
    <t>Kasperi Kapanen</t>
  </si>
  <si>
    <t>16:18</t>
  </si>
  <si>
    <t>Noah Hanifin</t>
  </si>
  <si>
    <t>16:52</t>
  </si>
  <si>
    <t>Gabriel Landeskog</t>
  </si>
  <si>
    <t>21:35</t>
  </si>
  <si>
    <t>Darnell Nurse</t>
  </si>
  <si>
    <t>Connor Murphy</t>
  </si>
  <si>
    <t>22:20</t>
  </si>
  <si>
    <t>Zach Sanford</t>
  </si>
  <si>
    <t>14:55</t>
  </si>
  <si>
    <t>Neal Pionk</t>
  </si>
  <si>
    <t>23:04</t>
  </si>
  <si>
    <t>Shayne Gostisbehere</t>
  </si>
  <si>
    <t>15:24</t>
  </si>
  <si>
    <t>Conor Sheary</t>
  </si>
  <si>
    <t>Phillip Danault</t>
  </si>
  <si>
    <t>20:27</t>
  </si>
  <si>
    <t>Ryan Strome</t>
  </si>
  <si>
    <t>18:04</t>
  </si>
  <si>
    <t>Ryan Reaves</t>
  </si>
  <si>
    <t>9:05</t>
  </si>
  <si>
    <t>Alexandre Texier</t>
  </si>
  <si>
    <t>19:48</t>
  </si>
  <si>
    <t>Alexander Edler</t>
  </si>
  <si>
    <t>22:49</t>
  </si>
  <si>
    <t>Samuel Girard</t>
  </si>
  <si>
    <t>19:56</t>
  </si>
  <si>
    <t>Oscar Klefbom</t>
  </si>
  <si>
    <t>24:13</t>
  </si>
  <si>
    <t>Ben Chiarot</t>
  </si>
  <si>
    <t>24:35</t>
  </si>
  <si>
    <t>Derick Brassard</t>
  </si>
  <si>
    <t>13:00</t>
  </si>
  <si>
    <t>Jonas Brodin</t>
  </si>
  <si>
    <t>23:48</t>
  </si>
  <si>
    <t>Reilly Smith</t>
  </si>
  <si>
    <t>Jake DeBrusk</t>
  </si>
  <si>
    <t>15:53</t>
  </si>
  <si>
    <t>Warren Foegele</t>
  </si>
  <si>
    <t>13:41</t>
  </si>
  <si>
    <t>Vladislav Namestnikov</t>
  </si>
  <si>
    <t>12:47</t>
  </si>
  <si>
    <t>Calle Jarnkrok</t>
  </si>
  <si>
    <t>13:09</t>
  </si>
  <si>
    <t>Ryan Graves</t>
  </si>
  <si>
    <t>19:18</t>
  </si>
  <si>
    <t>Nick Bonino</t>
  </si>
  <si>
    <t>16:23</t>
  </si>
  <si>
    <t>William Carrier</t>
  </si>
  <si>
    <t>8:20</t>
  </si>
  <si>
    <t>Robert Thomas</t>
  </si>
  <si>
    <t>14:29</t>
  </si>
  <si>
    <t>Jansen Harkins</t>
  </si>
  <si>
    <t>11:48</t>
  </si>
  <si>
    <t>Chandler Stephenson</t>
  </si>
  <si>
    <t>17:10</t>
  </si>
  <si>
    <t>Lawson Crouse</t>
  </si>
  <si>
    <t>14:39</t>
  </si>
  <si>
    <t>Tyler Pitlick</t>
  </si>
  <si>
    <t>13:32</t>
  </si>
  <si>
    <t>Philippe Myers</t>
  </si>
  <si>
    <t>18:06</t>
  </si>
  <si>
    <t>Jordan Martinook</t>
  </si>
  <si>
    <t>11:20</t>
  </si>
  <si>
    <t>Cale Makar</t>
  </si>
  <si>
    <t>22:30</t>
  </si>
  <si>
    <t>Nate Thompson</t>
  </si>
  <si>
    <t>13:20</t>
  </si>
  <si>
    <t>Marc Staal</t>
  </si>
  <si>
    <t>14:21</t>
  </si>
  <si>
    <t>Corey Perry</t>
  </si>
  <si>
    <t>13:48</t>
  </si>
  <si>
    <t>Vladislav Gavrikov</t>
  </si>
  <si>
    <t>21:40</t>
  </si>
  <si>
    <t>Jonathan Drouin</t>
  </si>
  <si>
    <t>16:11</t>
  </si>
  <si>
    <t>Mitchell Stephens</t>
  </si>
  <si>
    <t>11:41</t>
  </si>
  <si>
    <t>Travis Boyd</t>
  </si>
  <si>
    <t>Liam Foudy</t>
  </si>
  <si>
    <t>15:28</t>
  </si>
  <si>
    <t>Matt Martin</t>
  </si>
  <si>
    <t>9:31</t>
  </si>
  <si>
    <t>Carl Soderberg</t>
  </si>
  <si>
    <t>16:12</t>
  </si>
  <si>
    <t>Alexander Wennberg</t>
  </si>
  <si>
    <t>12:51</t>
  </si>
  <si>
    <t>Brad Richardson</t>
  </si>
  <si>
    <t>13:42</t>
  </si>
  <si>
    <t>Teddy Blueger</t>
  </si>
  <si>
    <t>13:45</t>
  </si>
  <si>
    <t>Richard Panik</t>
  </si>
  <si>
    <t>12:20</t>
  </si>
  <si>
    <t>Brian Boyle</t>
  </si>
  <si>
    <t>11:17</t>
  </si>
  <si>
    <t>Tom Wilson</t>
  </si>
  <si>
    <t>17:21</t>
  </si>
  <si>
    <t>Boone Jenner</t>
  </si>
  <si>
    <t>20:34</t>
  </si>
  <si>
    <t>Erik Haula</t>
  </si>
  <si>
    <t>16:37</t>
  </si>
  <si>
    <t>Brandon Sutter</t>
  </si>
  <si>
    <t>14:36</t>
  </si>
  <si>
    <t>Conor Garland</t>
  </si>
  <si>
    <t>13:08</t>
  </si>
  <si>
    <t>Nico Sturm</t>
  </si>
  <si>
    <t>11:09</t>
  </si>
  <si>
    <t>Morgan Rielly</t>
  </si>
  <si>
    <t>28:22</t>
  </si>
  <si>
    <t>Jamie Oleksiak</t>
  </si>
  <si>
    <t>19:26</t>
  </si>
  <si>
    <t>Troy Brouwer</t>
  </si>
  <si>
    <t>10:00</t>
  </si>
  <si>
    <t>Rasmus Andersson</t>
  </si>
  <si>
    <t>19:31</t>
  </si>
  <si>
    <t>Dylan Strome</t>
  </si>
  <si>
    <t>12:52</t>
  </si>
  <si>
    <t>Evgeny Kuznetsov</t>
  </si>
  <si>
    <t>T.J. Oshie</t>
  </si>
  <si>
    <t>18:01</t>
  </si>
  <si>
    <t>Nicholas Robertson</t>
  </si>
  <si>
    <t>12:05</t>
  </si>
  <si>
    <t>Josh Archibald</t>
  </si>
  <si>
    <t>Cody Ceci</t>
  </si>
  <si>
    <t>Joel Eriksson Ek</t>
  </si>
  <si>
    <t>14:24</t>
  </si>
  <si>
    <t>Jason Demers</t>
  </si>
  <si>
    <t>19:58</t>
  </si>
  <si>
    <t>Mattias Janmark</t>
  </si>
  <si>
    <t>15:30</t>
  </si>
  <si>
    <t>Nick Holden</t>
  </si>
  <si>
    <t>11:42</t>
  </si>
  <si>
    <t>Mikael Granlund</t>
  </si>
  <si>
    <t>18:43</t>
  </si>
  <si>
    <t>Gustav Nyquist</t>
  </si>
  <si>
    <t>Ryan Suter</t>
  </si>
  <si>
    <t>23:27</t>
  </si>
  <si>
    <t>Mattias Ekholm</t>
  </si>
  <si>
    <t>24:08</t>
  </si>
  <si>
    <t>Roope Hintz</t>
  </si>
  <si>
    <t>15:21</t>
  </si>
  <si>
    <t>Rocco Grimaldi</t>
  </si>
  <si>
    <t>12:32</t>
  </si>
  <si>
    <t>Colton Sissons</t>
  </si>
  <si>
    <t>12:54</t>
  </si>
  <si>
    <t>Marcus Foligno</t>
  </si>
  <si>
    <t>13:37</t>
  </si>
  <si>
    <t>Travis Dermott</t>
  </si>
  <si>
    <t>18:45</t>
  </si>
  <si>
    <t>John Klingberg</t>
  </si>
  <si>
    <t>Niklas Hjalmarsson</t>
  </si>
  <si>
    <t>20:04</t>
  </si>
  <si>
    <t>Andy Greene</t>
  </si>
  <si>
    <t>Blake Comeau</t>
  </si>
  <si>
    <t>12:45</t>
  </si>
  <si>
    <t>Matt Dumba</t>
  </si>
  <si>
    <t>25:03</t>
  </si>
  <si>
    <t>Mats Zuccarello</t>
  </si>
  <si>
    <t>14:07</t>
  </si>
  <si>
    <t>Christian Fischer</t>
  </si>
  <si>
    <t>11:54</t>
  </si>
  <si>
    <t>Morgan Geekie</t>
  </si>
  <si>
    <t>10:22</t>
  </si>
  <si>
    <t>Pat Maroon</t>
  </si>
  <si>
    <t>13:01</t>
  </si>
  <si>
    <t>Blake Wheeler</t>
  </si>
  <si>
    <t>21:53</t>
  </si>
  <si>
    <t>Brock McGinn</t>
  </si>
  <si>
    <t>12:36</t>
  </si>
  <si>
    <t>Brady Skjei</t>
  </si>
  <si>
    <t>19:45</t>
  </si>
  <si>
    <t>Mark Giordano</t>
  </si>
  <si>
    <t>22:33</t>
  </si>
  <si>
    <t>Derek Ryan</t>
  </si>
  <si>
    <t>10:34</t>
  </si>
  <si>
    <t>Nino Niederreiter</t>
  </si>
  <si>
    <t>14:01</t>
  </si>
  <si>
    <t>TJ Brodie</t>
  </si>
  <si>
    <t>20:12</t>
  </si>
  <si>
    <t>Yanni Gourde</t>
  </si>
  <si>
    <t>Leo Komarov</t>
  </si>
  <si>
    <t>13:15</t>
  </si>
  <si>
    <t>Lars Eller</t>
  </si>
  <si>
    <t>17:11</t>
  </si>
  <si>
    <t>Brett Kulak</t>
  </si>
  <si>
    <t>19:11</t>
  </si>
  <si>
    <t>Brendan Gallagher</t>
  </si>
  <si>
    <t>18:21</t>
  </si>
  <si>
    <t>Vinnie Hinostroza</t>
  </si>
  <si>
    <t>10:53</t>
  </si>
  <si>
    <t>Zach Aston-Reese</t>
  </si>
  <si>
    <t>Evgeni Malkin</t>
  </si>
  <si>
    <t>Jared McCann</t>
  </si>
  <si>
    <t>Justin Schultz</t>
  </si>
  <si>
    <t>18:32</t>
  </si>
  <si>
    <t>Ryan Carpenter</t>
  </si>
  <si>
    <t>13:19</t>
  </si>
  <si>
    <t>John Marino</t>
  </si>
  <si>
    <t>21:17</t>
  </si>
  <si>
    <t>Brandon Tanev</t>
  </si>
  <si>
    <t>13:35</t>
  </si>
  <si>
    <t>Matt Benning</t>
  </si>
  <si>
    <t>10:40</t>
  </si>
  <si>
    <t>Brian Dumoulin</t>
  </si>
  <si>
    <t>21:49</t>
  </si>
  <si>
    <t>Nicklas Backstrom</t>
  </si>
  <si>
    <t>Carl Hagelin</t>
  </si>
  <si>
    <t>12:17</t>
  </si>
  <si>
    <t>Tom Kuhnhackl</t>
  </si>
  <si>
    <t>9:20</t>
  </si>
  <si>
    <t>MacKenzie Weegar</t>
  </si>
  <si>
    <t>22:40</t>
  </si>
  <si>
    <t>Michal Kempny</t>
  </si>
  <si>
    <t>19:24</t>
  </si>
  <si>
    <t>Evgenii Dadonov</t>
  </si>
  <si>
    <t>17:18</t>
  </si>
  <si>
    <t>Ilya Kovalchuk</t>
  </si>
  <si>
    <t>Dmitry Orlov</t>
  </si>
  <si>
    <t>27:13</t>
  </si>
  <si>
    <t>Tomas Nosek</t>
  </si>
  <si>
    <t>11:28</t>
  </si>
  <si>
    <t>Tyler Bozak</t>
  </si>
  <si>
    <t>Brayden McNabb</t>
  </si>
  <si>
    <t>Sammy Blais</t>
  </si>
  <si>
    <t>10:32</t>
  </si>
  <si>
    <t>Vince Dunn</t>
  </si>
  <si>
    <t>15:59</t>
  </si>
  <si>
    <t>Patrice Bergeron</t>
  </si>
  <si>
    <t>18:18</t>
  </si>
  <si>
    <t>Joakim Nordstrom</t>
  </si>
  <si>
    <t>9:51</t>
  </si>
  <si>
    <t>Zdeno Chara</t>
  </si>
  <si>
    <t>18:03</t>
  </si>
  <si>
    <t>David Krejci</t>
  </si>
  <si>
    <t>18:27</t>
  </si>
  <si>
    <t>Sean Kuraly</t>
  </si>
  <si>
    <t>11:51</t>
  </si>
  <si>
    <t>Torey Krug</t>
  </si>
  <si>
    <t>22:22</t>
  </si>
  <si>
    <t>Ondrej Kase</t>
  </si>
  <si>
    <t>12:21</t>
  </si>
  <si>
    <t>Ryan Lindgren</t>
  </si>
  <si>
    <t>20:14</t>
  </si>
  <si>
    <t>Jakub Voracek</t>
  </si>
  <si>
    <t>18:02</t>
  </si>
  <si>
    <t>Derek Grant</t>
  </si>
  <si>
    <t>12:00</t>
  </si>
  <si>
    <t>Josh Morrissey</t>
  </si>
  <si>
    <t>19:12</t>
  </si>
  <si>
    <t>Ondrej Palat</t>
  </si>
  <si>
    <t>16:08</t>
  </si>
  <si>
    <t>Nathan Beaulieu</t>
  </si>
  <si>
    <t>15:19</t>
  </si>
  <si>
    <t>Kyle Connor</t>
  </si>
  <si>
    <t>23:01</t>
  </si>
  <si>
    <t>Ivan Provorov</t>
  </si>
  <si>
    <t>25:09</t>
  </si>
  <si>
    <t>Jacob Trouba</t>
  </si>
  <si>
    <t>22:25</t>
  </si>
  <si>
    <t>Victor Hedman</t>
  </si>
  <si>
    <t>14:47</t>
  </si>
  <si>
    <t>Tony DeAngelo</t>
  </si>
  <si>
    <t>Ryan McDonagh</t>
  </si>
  <si>
    <t>24:48</t>
  </si>
  <si>
    <t>Gaetan Haas</t>
  </si>
  <si>
    <t>10:37</t>
  </si>
  <si>
    <t>Alex Goligoski</t>
  </si>
  <si>
    <t>Scott Harrington</t>
  </si>
  <si>
    <t>18:44</t>
  </si>
  <si>
    <t>Nic Dowd</t>
  </si>
  <si>
    <t>12:56</t>
  </si>
  <si>
    <t>Alex Ovechkin</t>
  </si>
  <si>
    <t>20:41</t>
  </si>
  <si>
    <t>Aleksi Saarela</t>
  </si>
  <si>
    <t>12:46</t>
  </si>
  <si>
    <t>Brady Keeper</t>
  </si>
  <si>
    <t>13:13</t>
  </si>
  <si>
    <t>Joel Kiviranta</t>
  </si>
  <si>
    <t>6:32</t>
  </si>
  <si>
    <t>Andreas Johnsson</t>
  </si>
  <si>
    <t>10:08</t>
  </si>
  <si>
    <t>Robert Bortuzzo</t>
  </si>
  <si>
    <t>11:13</t>
  </si>
  <si>
    <t>Martin Fehervary</t>
  </si>
  <si>
    <t>15:14</t>
  </si>
  <si>
    <t>Mackenzie MacEachern</t>
  </si>
  <si>
    <t>8:00</t>
  </si>
  <si>
    <t>Jordan Kyrou</t>
  </si>
  <si>
    <t>9:07</t>
  </si>
  <si>
    <t>Nathan Gerbe</t>
  </si>
  <si>
    <t>7:44</t>
  </si>
  <si>
    <t>Martin Marincin</t>
  </si>
  <si>
    <t>16:29</t>
  </si>
  <si>
    <t>Alex Belzile</t>
  </si>
  <si>
    <t>8:22</t>
  </si>
  <si>
    <t>Connor Clifton</t>
  </si>
  <si>
    <t>15:39</t>
  </si>
  <si>
    <t>Markus Nutivaara</t>
  </si>
  <si>
    <t>9:49</t>
  </si>
  <si>
    <t>Kyle Turris</t>
  </si>
  <si>
    <t>15:02</t>
  </si>
  <si>
    <t>GS</t>
  </si>
  <si>
    <t>W</t>
  </si>
  <si>
    <t>T</t>
  </si>
  <si>
    <t>OT</t>
  </si>
  <si>
    <t>SA</t>
  </si>
  <si>
    <t>Svs</t>
  </si>
  <si>
    <t>GA</t>
  </si>
  <si>
    <t>Sv%</t>
  </si>
  <si>
    <t>GAA</t>
  </si>
  <si>
    <t>TOI</t>
  </si>
  <si>
    <t>SO</t>
  </si>
  <si>
    <t>Carey Price</t>
  </si>
  <si>
    <t>251:55</t>
  </si>
  <si>
    <t>Cam Talbot</t>
  </si>
  <si>
    <t>238:19</t>
  </si>
  <si>
    <t>Darcy Kuemper</t>
  </si>
  <si>
    <t>238:25</t>
  </si>
  <si>
    <t>Semyon Varlamov</t>
  </si>
  <si>
    <t>237:35</t>
  </si>
  <si>
    <t>Jacob Markstrom</t>
  </si>
  <si>
    <t>238:22</t>
  </si>
  <si>
    <t>Corey Crawford</t>
  </si>
  <si>
    <t>239:57</t>
  </si>
  <si>
    <t>Carter Hart</t>
  </si>
  <si>
    <t>120:00</t>
  </si>
  <si>
    <t>Joonas Korpisalo</t>
  </si>
  <si>
    <t>206:36</t>
  </si>
  <si>
    <t>Petr Mrazek</t>
  </si>
  <si>
    <t>119:50</t>
  </si>
  <si>
    <t>Frederik Andersen</t>
  </si>
  <si>
    <t>326:17</t>
  </si>
  <si>
    <t>Andrei Vasilevskiy</t>
  </si>
  <si>
    <t>183:46</t>
  </si>
  <si>
    <t>Robin Lehner</t>
  </si>
  <si>
    <t>124:25</t>
  </si>
  <si>
    <t>Pavel Francouz</t>
  </si>
  <si>
    <t>59:41</t>
  </si>
  <si>
    <t>James Reimer</t>
  </si>
  <si>
    <t>60:00</t>
  </si>
  <si>
    <t>Elvis Merzlikins</t>
  </si>
  <si>
    <t>122:45</t>
  </si>
  <si>
    <t>Brian Elliott</t>
  </si>
  <si>
    <t>59:56</t>
  </si>
  <si>
    <t>Braden Holtby</t>
  </si>
  <si>
    <t>182:09</t>
  </si>
  <si>
    <t>Anton Khudobin</t>
  </si>
  <si>
    <t>123:47</t>
  </si>
  <si>
    <t>Matt Murray</t>
  </si>
  <si>
    <t>192:07</t>
  </si>
  <si>
    <t>Philipp Grubauer</t>
  </si>
  <si>
    <t>122:23</t>
  </si>
  <si>
    <t>Connor Hellebuyck</t>
  </si>
  <si>
    <t>236:32</t>
  </si>
  <si>
    <t>Sergei Bobrovsky</t>
  </si>
  <si>
    <t>234:23</t>
  </si>
  <si>
    <t>Alex Stalock</t>
  </si>
  <si>
    <t>237:14</t>
  </si>
  <si>
    <t>Juuse Saros</t>
  </si>
  <si>
    <t>242:09</t>
  </si>
  <si>
    <t>Mikko Koskinen</t>
  </si>
  <si>
    <t>208:55</t>
  </si>
  <si>
    <t>Marc-Andre Fleury</t>
  </si>
  <si>
    <t>Jake Allen</t>
  </si>
  <si>
    <t>65:00</t>
  </si>
  <si>
    <t>Tristan Jarry</t>
  </si>
  <si>
    <t>58:46</t>
  </si>
  <si>
    <t>Tuukka Rask</t>
  </si>
  <si>
    <t>117:35</t>
  </si>
  <si>
    <t>Henrik Lundqvist</t>
  </si>
  <si>
    <t>119:09</t>
  </si>
  <si>
    <t>Igor Shesterkin</t>
  </si>
  <si>
    <t>58:08</t>
  </si>
  <si>
    <t>Jordan Binnington</t>
  </si>
  <si>
    <t>116:59</t>
  </si>
  <si>
    <t>Ben Bishop</t>
  </si>
  <si>
    <t>58:53</t>
  </si>
  <si>
    <t>Jaroslav Halak</t>
  </si>
  <si>
    <t>55:49</t>
  </si>
  <si>
    <t>Mike Smith</t>
  </si>
  <si>
    <t>26:32</t>
  </si>
  <si>
    <t>20:10</t>
  </si>
  <si>
    <t>19:40</t>
  </si>
  <si>
    <t>20:39</t>
  </si>
  <si>
    <t>26:06</t>
  </si>
  <si>
    <t>17:37</t>
  </si>
  <si>
    <t>23:17</t>
  </si>
  <si>
    <t>21:57</t>
  </si>
  <si>
    <t>20:40</t>
  </si>
  <si>
    <t>22:57</t>
  </si>
  <si>
    <t>19:07</t>
  </si>
  <si>
    <t>23:59</t>
  </si>
  <si>
    <t>18:41</t>
  </si>
  <si>
    <t>20:09</t>
  </si>
  <si>
    <t>19:52</t>
  </si>
  <si>
    <t>22:53</t>
  </si>
  <si>
    <t>17:36</t>
  </si>
  <si>
    <t>21:13</t>
  </si>
  <si>
    <t>15:18</t>
  </si>
  <si>
    <t>19:04</t>
  </si>
  <si>
    <t>16:00</t>
  </si>
  <si>
    <t>17:23</t>
  </si>
  <si>
    <t>22:47</t>
  </si>
  <si>
    <t>12:29</t>
  </si>
  <si>
    <t>19:42</t>
  </si>
  <si>
    <t>18:16</t>
  </si>
  <si>
    <t>Denis Gurianov</t>
  </si>
  <si>
    <t>14:09</t>
  </si>
  <si>
    <t>18:14</t>
  </si>
  <si>
    <t>23:22</t>
  </si>
  <si>
    <t>18:22</t>
  </si>
  <si>
    <t>Brad Marchand</t>
  </si>
  <si>
    <t>16:30</t>
  </si>
  <si>
    <t>21:42</t>
  </si>
  <si>
    <t>24:15</t>
  </si>
  <si>
    <t>15:45</t>
  </si>
  <si>
    <t>13:44</t>
  </si>
  <si>
    <t>14:58</t>
  </si>
  <si>
    <t>16:55</t>
  </si>
  <si>
    <t>16:35</t>
  </si>
  <si>
    <t>19:35</t>
  </si>
  <si>
    <t>23:00</t>
  </si>
  <si>
    <t>20:29</t>
  </si>
  <si>
    <t>Alex Pietrangelo</t>
  </si>
  <si>
    <t>25:12</t>
  </si>
  <si>
    <t>23:06</t>
  </si>
  <si>
    <t>15:12</t>
  </si>
  <si>
    <t>20:56</t>
  </si>
  <si>
    <t>John Carlson</t>
  </si>
  <si>
    <t>24:50</t>
  </si>
  <si>
    <t>15:06</t>
  </si>
  <si>
    <t>25:17</t>
  </si>
  <si>
    <t>14:22</t>
  </si>
  <si>
    <t>19:57</t>
  </si>
  <si>
    <t>Joel Armia</t>
  </si>
  <si>
    <t>15:56</t>
  </si>
  <si>
    <t>16:50</t>
  </si>
  <si>
    <t>13:22</t>
  </si>
  <si>
    <t>21:27</t>
  </si>
  <si>
    <t>16:31</t>
  </si>
  <si>
    <t>19:06</t>
  </si>
  <si>
    <t>25:27</t>
  </si>
  <si>
    <t>Jaden Schwartz</t>
  </si>
  <si>
    <t>13:53</t>
  </si>
  <si>
    <t>Tyler Motte</t>
  </si>
  <si>
    <t>12:41</t>
  </si>
  <si>
    <t>Jamie Benn</t>
  </si>
  <si>
    <t>17:29</t>
  </si>
  <si>
    <t>7:21</t>
  </si>
  <si>
    <t>14:19</t>
  </si>
  <si>
    <t>20:21</t>
  </si>
  <si>
    <t>17:56</t>
  </si>
  <si>
    <t>David Pastrnak</t>
  </si>
  <si>
    <t>21:32</t>
  </si>
  <si>
    <t>15:13</t>
  </si>
  <si>
    <t>25:14</t>
  </si>
  <si>
    <t>32:40</t>
  </si>
  <si>
    <t>Alec Martinez</t>
  </si>
  <si>
    <t>23:28</t>
  </si>
  <si>
    <t>22:38</t>
  </si>
  <si>
    <t>17:24</t>
  </si>
  <si>
    <t>17:15</t>
  </si>
  <si>
    <t>11:30</t>
  </si>
  <si>
    <t>14:42</t>
  </si>
  <si>
    <t>16:56</t>
  </si>
  <si>
    <t>24:43</t>
  </si>
  <si>
    <t>13:54</t>
  </si>
  <si>
    <t>17:06</t>
  </si>
  <si>
    <t>Claude Giroux</t>
  </si>
  <si>
    <t>17:04</t>
  </si>
  <si>
    <t>21:52</t>
  </si>
  <si>
    <t>18:58</t>
  </si>
  <si>
    <t>23:11</t>
  </si>
  <si>
    <t>22:13</t>
  </si>
  <si>
    <t>9:28</t>
  </si>
  <si>
    <t>18:50</t>
  </si>
  <si>
    <t>Anders Lee</t>
  </si>
  <si>
    <t>16:19</t>
  </si>
  <si>
    <t>18:40</t>
  </si>
  <si>
    <t>Oliver Bjorkstrand</t>
  </si>
  <si>
    <t>Charlie Coyle</t>
  </si>
  <si>
    <t>Alexander Radulov</t>
  </si>
  <si>
    <t>17:55</t>
  </si>
  <si>
    <t>9:04</t>
  </si>
  <si>
    <t>12:38</t>
  </si>
  <si>
    <t>Nick Leddy</t>
  </si>
  <si>
    <t>Troy Stecher</t>
  </si>
  <si>
    <t>15:44</t>
  </si>
  <si>
    <t>14:25</t>
  </si>
  <si>
    <t>Blake Coleman</t>
  </si>
  <si>
    <t>Anthony Cirelli</t>
  </si>
  <si>
    <t>20:08</t>
  </si>
  <si>
    <t>Matt Calvert</t>
  </si>
  <si>
    <t>18:30</t>
  </si>
  <si>
    <t>Drake Caggiula</t>
  </si>
  <si>
    <t>16:25</t>
  </si>
  <si>
    <t>15:51</t>
  </si>
  <si>
    <t>30:03</t>
  </si>
  <si>
    <t>Tyler Seguin</t>
  </si>
  <si>
    <t>18:10</t>
  </si>
  <si>
    <t>14:54</t>
  </si>
  <si>
    <t>24:00</t>
  </si>
  <si>
    <t>Esa Lindell</t>
  </si>
  <si>
    <t>18:33</t>
  </si>
  <si>
    <t>Max Domi</t>
  </si>
  <si>
    <t>16:22</t>
  </si>
  <si>
    <t>16:38</t>
  </si>
  <si>
    <t>27:29</t>
  </si>
  <si>
    <t>22:05</t>
  </si>
  <si>
    <t>25:24</t>
  </si>
  <si>
    <t>Haydn Fleury</t>
  </si>
  <si>
    <t>16:17</t>
  </si>
  <si>
    <t>22:39</t>
  </si>
  <si>
    <t>9:21</t>
  </si>
  <si>
    <t>540:14</t>
  </si>
  <si>
    <t>615:52</t>
  </si>
  <si>
    <t>456:48</t>
  </si>
  <si>
    <t>575:28</t>
  </si>
  <si>
    <t>362:14</t>
  </si>
  <si>
    <t>605:32</t>
  </si>
  <si>
    <t>595:33</t>
  </si>
  <si>
    <t>369:33</t>
  </si>
  <si>
    <t>433:29</t>
  </si>
  <si>
    <t>501:59</t>
  </si>
  <si>
    <t>544:01</t>
  </si>
  <si>
    <t>599:00</t>
  </si>
  <si>
    <t>235:39</t>
  </si>
  <si>
    <t>285:41</t>
  </si>
  <si>
    <t>178:05</t>
  </si>
  <si>
    <t>316:36</t>
  </si>
  <si>
    <t>482:36</t>
  </si>
  <si>
    <t>117:26</t>
  </si>
  <si>
    <t>81:53</t>
  </si>
  <si>
    <t>257:10</t>
  </si>
  <si>
    <t>118:53</t>
  </si>
  <si>
    <t>266:47</t>
  </si>
  <si>
    <t>Antti Raanta</t>
  </si>
  <si>
    <t>40:00</t>
  </si>
  <si>
    <t>David Rittich</t>
  </si>
  <si>
    <t>Attaquants</t>
  </si>
  <si>
    <t>Défenseurs</t>
  </si>
  <si>
    <t>Gardien</t>
  </si>
  <si>
    <t>Brackets</t>
  </si>
  <si>
    <t>Équipe</t>
  </si>
  <si>
    <t>Match</t>
  </si>
  <si>
    <t>Victoire</t>
  </si>
  <si>
    <t>Blanchissage</t>
  </si>
  <si>
    <t>Buts</t>
  </si>
  <si>
    <t>Passe</t>
  </si>
  <si>
    <t>Joueurs</t>
  </si>
  <si>
    <t>Position</t>
  </si>
  <si>
    <t>1ere ronde</t>
  </si>
  <si>
    <t>2e ronde</t>
  </si>
  <si>
    <t>3e ronde</t>
  </si>
  <si>
    <t>Goalies</t>
  </si>
  <si>
    <t>Ronde</t>
  </si>
  <si>
    <t>Gardiens</t>
  </si>
  <si>
    <t>Ouest 1</t>
  </si>
  <si>
    <t>Ouest 2</t>
  </si>
  <si>
    <t>Ouest 3</t>
  </si>
  <si>
    <t>Ouest 4</t>
  </si>
  <si>
    <t>Est 1</t>
  </si>
  <si>
    <t>Est 2</t>
  </si>
  <si>
    <t>Est 4</t>
  </si>
  <si>
    <t>Est 3</t>
  </si>
  <si>
    <t>Alex</t>
  </si>
  <si>
    <t xml:space="preserve">Choix </t>
  </si>
  <si>
    <t>Pts</t>
  </si>
  <si>
    <t>Cgy/7</t>
  </si>
  <si>
    <t>Stl/7</t>
  </si>
  <si>
    <t>Col/5</t>
  </si>
  <si>
    <t>Veg/6</t>
  </si>
  <si>
    <t>Phi/6</t>
  </si>
  <si>
    <t>TB/6</t>
  </si>
  <si>
    <t>NY/7</t>
  </si>
  <si>
    <t>Car/7</t>
  </si>
  <si>
    <t xml:space="preserve">TOTAL: </t>
  </si>
  <si>
    <t>Bos/6</t>
  </si>
  <si>
    <t>Radek Faksa</t>
  </si>
  <si>
    <t>Jay</t>
  </si>
  <si>
    <t>Cgy/6</t>
  </si>
  <si>
    <t>Mtl/6</t>
  </si>
  <si>
    <t>Mtl/7</t>
  </si>
  <si>
    <t>Wsh/6</t>
  </si>
  <si>
    <t>Col/6</t>
  </si>
  <si>
    <t>Phi/7</t>
  </si>
  <si>
    <t>Julien</t>
  </si>
  <si>
    <t>Dal/5</t>
  </si>
  <si>
    <t>Veg/5</t>
  </si>
  <si>
    <t>TB/4</t>
  </si>
  <si>
    <t>NY/6</t>
  </si>
  <si>
    <t>Car/6</t>
  </si>
  <si>
    <t>Phil</t>
  </si>
  <si>
    <t>NY/5</t>
  </si>
  <si>
    <t>Cgy/4</t>
  </si>
  <si>
    <t>Van/7</t>
  </si>
  <si>
    <t>Cbs/7</t>
  </si>
  <si>
    <t>Veg/7</t>
  </si>
  <si>
    <t>Saphir</t>
  </si>
  <si>
    <t>Dal/7</t>
  </si>
  <si>
    <t>Stl/6</t>
  </si>
  <si>
    <t>Bos/7</t>
  </si>
  <si>
    <t>Mark</t>
  </si>
  <si>
    <t>Dal/6</t>
  </si>
  <si>
    <t>Simon</t>
  </si>
  <si>
    <t>TB/5</t>
  </si>
  <si>
    <t>Gab</t>
  </si>
  <si>
    <t>Stl/5</t>
  </si>
  <si>
    <t>Col/4</t>
  </si>
  <si>
    <t>Wsh/7</t>
  </si>
  <si>
    <t>Poolers</t>
  </si>
  <si>
    <t>Defenseurs</t>
  </si>
  <si>
    <t>Bracket</t>
  </si>
  <si>
    <t>Total</t>
  </si>
  <si>
    <t>Somme</t>
  </si>
  <si>
    <t>Max Pacioretty</t>
  </si>
  <si>
    <t>Kevin Shattenkirk</t>
  </si>
  <si>
    <t>Thatcher Demko</t>
  </si>
  <si>
    <t>14:15</t>
  </si>
  <si>
    <t>Adam Pelech</t>
  </si>
  <si>
    <t>Barclay Goodrow</t>
  </si>
  <si>
    <t>Tyler Toffoli</t>
  </si>
  <si>
    <t>Points</t>
  </si>
  <si>
    <t>17:03</t>
  </si>
  <si>
    <t>Mikhail Sergachev</t>
  </si>
  <si>
    <t>Zach Bogosian</t>
  </si>
  <si>
    <t>Nikita Zadorov</t>
  </si>
  <si>
    <t>385:20</t>
  </si>
  <si>
    <t>Thomas Greiss</t>
  </si>
  <si>
    <t>Dan Vladar</t>
  </si>
  <si>
    <t>28:42</t>
  </si>
  <si>
    <t>20:36</t>
  </si>
  <si>
    <t>911:26</t>
  </si>
  <si>
    <t>746:54</t>
  </si>
  <si>
    <t>707:07</t>
  </si>
  <si>
    <t>841:11</t>
  </si>
  <si>
    <t>605:21</t>
  </si>
  <si>
    <t>712:46</t>
  </si>
  <si>
    <t>543:12</t>
  </si>
  <si>
    <t>180:00</t>
  </si>
  <si>
    <t>315:45</t>
  </si>
  <si>
    <t>68:26</t>
  </si>
  <si>
    <t>107:27</t>
  </si>
  <si>
    <t>Michael Hutchinson</t>
  </si>
  <si>
    <t>69:10</t>
  </si>
  <si>
    <t>139:30</t>
  </si>
  <si>
    <t>132:36</t>
  </si>
  <si>
    <t>21:20</t>
  </si>
  <si>
    <t>21:43</t>
  </si>
  <si>
    <t>25:47</t>
  </si>
  <si>
    <t>20:51</t>
  </si>
  <si>
    <t>18:19</t>
  </si>
  <si>
    <t>22:45</t>
  </si>
  <si>
    <t>22:55</t>
  </si>
  <si>
    <t>21:18</t>
  </si>
  <si>
    <t>17:47</t>
  </si>
  <si>
    <t>21:38</t>
  </si>
  <si>
    <t>23:20</t>
  </si>
  <si>
    <t>16:21</t>
  </si>
  <si>
    <t>15:32</t>
  </si>
  <si>
    <t>26:00</t>
  </si>
  <si>
    <t>14:53</t>
  </si>
  <si>
    <t>21:11</t>
  </si>
  <si>
    <t>14:35</t>
  </si>
  <si>
    <t>17:32</t>
  </si>
  <si>
    <t>18:35</t>
  </si>
  <si>
    <t>19:50</t>
  </si>
  <si>
    <t>16:05</t>
  </si>
  <si>
    <t>17:13</t>
  </si>
  <si>
    <t>18:11</t>
  </si>
  <si>
    <t>17:39</t>
  </si>
  <si>
    <t>21:21</t>
  </si>
  <si>
    <t>22:24</t>
  </si>
  <si>
    <t>23:18</t>
  </si>
  <si>
    <t>16:16</t>
  </si>
  <si>
    <t>13:39</t>
  </si>
  <si>
    <t>21:47</t>
  </si>
  <si>
    <t>20:00</t>
  </si>
  <si>
    <t>21:51</t>
  </si>
  <si>
    <t>15:03</t>
  </si>
  <si>
    <t>22:51</t>
  </si>
  <si>
    <t>16:48</t>
  </si>
  <si>
    <t>24:19</t>
  </si>
  <si>
    <t>12:09</t>
  </si>
  <si>
    <t>15:20</t>
  </si>
  <si>
    <t>12:15</t>
  </si>
  <si>
    <t>7:37</t>
  </si>
  <si>
    <t>20:24</t>
  </si>
  <si>
    <t>23:54</t>
  </si>
  <si>
    <t>25:10</t>
  </si>
  <si>
    <t>Scott Mayfield</t>
  </si>
  <si>
    <t>9:46</t>
  </si>
  <si>
    <t>15:16</t>
  </si>
  <si>
    <t>19:19</t>
  </si>
  <si>
    <t>9:45</t>
  </si>
  <si>
    <t>14:31</t>
  </si>
  <si>
    <t>9:12</t>
  </si>
  <si>
    <t>13:21</t>
  </si>
  <si>
    <t>Valeri Nichushkin</t>
  </si>
  <si>
    <t>13:40</t>
  </si>
  <si>
    <t>Pierre-Edouard Bellemare</t>
  </si>
  <si>
    <t>12:37</t>
  </si>
  <si>
    <t>12:55</t>
  </si>
  <si>
    <t>15:40</t>
  </si>
  <si>
    <t>Meilleurs pointeurs 30-31-1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</si>
</sst>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9">
    <xf numFmtId="0" fontId="0" fillId="0" borderId="0" xfId="0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3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7" borderId="12" xfId="0" applyFill="1" applyBorder="1"/>
    <xf numFmtId="0" fontId="0" fillId="7" borderId="10" xfId="0" applyFill="1" applyBorder="1"/>
    <xf numFmtId="0" fontId="0" fillId="7" borderId="11" xfId="0" applyFill="1" applyBorder="1"/>
    <xf numFmtId="0" fontId="0" fillId="8" borderId="7" xfId="0" applyFill="1" applyBorder="1"/>
    <xf numFmtId="0" fontId="0" fillId="8" borderId="5" xfId="0" applyFill="1" applyBorder="1"/>
    <xf numFmtId="0" fontId="0" fillId="8" borderId="6" xfId="0" applyFill="1" applyBorder="1"/>
    <xf numFmtId="0" fontId="0" fillId="7" borderId="1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2" fillId="0" borderId="0" xfId="1" applyNumberFormat="1" applyFill="1" applyAlignment="1">
      <alignment horizontal="center"/>
    </xf>
    <xf numFmtId="0" fontId="0" fillId="10" borderId="12" xfId="0" applyFill="1" applyBorder="1" applyAlignment="1">
      <alignment horizontal="center" vertic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4" borderId="7" xfId="0" applyFill="1" applyBorder="1" applyAlignment="1">
      <alignment horizontal="center" vertical="center"/>
    </xf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6" borderId="12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7" borderId="7" xfId="0" applyFill="1" applyBorder="1" applyAlignment="1">
      <alignment horizontal="center" vertical="center"/>
    </xf>
    <xf numFmtId="0" fontId="0" fillId="17" borderId="5" xfId="0" applyFill="1" applyBorder="1"/>
    <xf numFmtId="0" fontId="0" fillId="17" borderId="6" xfId="0" applyFill="1" applyBorder="1"/>
    <xf numFmtId="0" fontId="0" fillId="17" borderId="7" xfId="0" applyFill="1" applyBorder="1"/>
    <xf numFmtId="0" fontId="0" fillId="19" borderId="12" xfId="0" applyFill="1" applyBorder="1" applyAlignment="1">
      <alignment horizontal="center" vertical="center"/>
    </xf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20" borderId="7" xfId="0" applyFill="1" applyBorder="1" applyAlignment="1">
      <alignment horizontal="center" vertical="center"/>
    </xf>
    <xf numFmtId="0" fontId="0" fillId="20" borderId="5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2" borderId="12" xfId="0" applyFill="1" applyBorder="1" applyAlignment="1">
      <alignment horizontal="center" vertical="center"/>
    </xf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0" fillId="23" borderId="7" xfId="0" applyFill="1" applyBorder="1" applyAlignment="1">
      <alignment horizontal="center" vertical="center"/>
    </xf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0" fontId="0" fillId="25" borderId="12" xfId="0" applyFill="1" applyBorder="1" applyAlignment="1">
      <alignment horizontal="center" vertical="center"/>
    </xf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6" borderId="7" xfId="0" applyFill="1" applyBorder="1" applyAlignment="1">
      <alignment horizontal="center" vertical="center"/>
    </xf>
    <xf numFmtId="0" fontId="0" fillId="26" borderId="5" xfId="0" applyFill="1" applyBorder="1"/>
    <xf numFmtId="0" fontId="0" fillId="26" borderId="6" xfId="0" applyFill="1" applyBorder="1"/>
    <xf numFmtId="0" fontId="0" fillId="26" borderId="7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0" xfId="0" applyBorder="1"/>
    <xf numFmtId="0" fontId="1" fillId="27" borderId="13" xfId="0" applyFont="1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1" fillId="27" borderId="21" xfId="0" applyFont="1" applyFill="1" applyBorder="1" applyAlignment="1">
      <alignment horizontal="center" vertical="center"/>
    </xf>
    <xf numFmtId="0" fontId="1" fillId="27" borderId="25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16" xfId="0" applyFill="1" applyBorder="1" applyAlignment="1">
      <alignment horizontal="center" vertical="center"/>
    </xf>
    <xf numFmtId="0" fontId="0" fillId="17" borderId="22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0" fontId="0" fillId="17" borderId="24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16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3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20" borderId="17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0" fillId="23" borderId="10" xfId="0" applyFill="1" applyBorder="1" applyAlignment="1">
      <alignment horizontal="center" vertical="center"/>
    </xf>
    <xf numFmtId="0" fontId="0" fillId="23" borderId="16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3" borderId="12" xfId="0" applyFill="1" applyBorder="1" applyAlignment="1">
      <alignment horizontal="center" vertical="center"/>
    </xf>
    <xf numFmtId="0" fontId="0" fillId="23" borderId="17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6" borderId="10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2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6" borderId="23" xfId="0" applyFill="1" applyBorder="1" applyAlignment="1">
      <alignment horizontal="center" vertical="center"/>
    </xf>
    <xf numFmtId="0" fontId="0" fillId="26" borderId="12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24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6" xfId="0" applyBorder="1"/>
    <xf numFmtId="0" fontId="0" fillId="0" borderId="34" xfId="0" applyBorder="1"/>
    <xf numFmtId="0" fontId="1" fillId="0" borderId="0" xfId="0" applyFont="1" applyAlignment="1">
      <alignment horizontal="center"/>
    </xf>
    <xf numFmtId="0" fontId="0" fillId="0" borderId="38" xfId="0" applyBorder="1"/>
    <xf numFmtId="0" fontId="0" fillId="0" borderId="39" xfId="0" applyBorder="1"/>
    <xf numFmtId="0" fontId="2" fillId="0" borderId="0" xfId="1" applyNumberFormat="1" applyAlignment="1">
      <alignment horizontal="center" vertical="center"/>
    </xf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2" fillId="0" borderId="0" xfId="1" applyNumberFormat="1"/>
    <xf numFmtId="0" fontId="0" fillId="23" borderId="8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19" xfId="0" applyFill="1" applyBorder="1" applyAlignment="1">
      <alignment horizontal="center" vertical="center"/>
    </xf>
    <xf numFmtId="0" fontId="0" fillId="26" borderId="8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20" borderId="4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3" borderId="2" xfId="0" applyFont="1" applyFill="1" applyBorder="1" applyAlignment="1">
      <alignment horizontal="center" vertical="center"/>
    </xf>
    <xf numFmtId="0" fontId="1" fillId="23" borderId="4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" fillId="26" borderId="2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7" borderId="8" xfId="0" applyFill="1" applyBorder="1" applyAlignment="1">
      <alignment horizontal="center" vertical="center"/>
    </xf>
    <xf numFmtId="0" fontId="0" fillId="17" borderId="18" xfId="0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19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8" borderId="10" xfId="0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4" borderId="13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0" fillId="24" borderId="5" xfId="0" applyFill="1" applyBorder="1" applyAlignment="1">
      <alignment horizontal="center"/>
    </xf>
    <xf numFmtId="0" fontId="0" fillId="21" borderId="13" xfId="0" applyFill="1" applyBorder="1" applyAlignment="1">
      <alignment horizontal="center"/>
    </xf>
    <xf numFmtId="0" fontId="0" fillId="21" borderId="14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83168C4C-B6FF-4E81-A1B9-6454592A1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A2CE-9C0B-4593-BB80-08EE33E80FB4}">
  <dimension ref="B1:AA47"/>
  <sheetViews>
    <sheetView workbookViewId="0">
      <selection activeCell="F5" sqref="F5"/>
    </sheetView>
  </sheetViews>
  <sheetFormatPr baseColWidth="10" defaultRowHeight="14.5" x14ac:dyDescent="0.35"/>
  <sheetData>
    <row r="1" spans="2:27" ht="16" thickBot="1" x14ac:dyDescent="0.4">
      <c r="B1" s="155" t="s">
        <v>932</v>
      </c>
      <c r="C1" s="157" t="s">
        <v>935</v>
      </c>
    </row>
    <row r="2" spans="2:27" x14ac:dyDescent="0.35">
      <c r="B2" s="156" t="str">
        <f>$B$40</f>
        <v>Gab</v>
      </c>
      <c r="C2" s="158">
        <f>$I$40</f>
        <v>178</v>
      </c>
      <c r="T2" s="76"/>
      <c r="U2" s="76"/>
      <c r="V2" s="76"/>
      <c r="W2" s="76"/>
      <c r="X2" s="76"/>
      <c r="Y2" s="76"/>
      <c r="Z2" s="76"/>
      <c r="AA2" s="76"/>
    </row>
    <row r="3" spans="2:27" x14ac:dyDescent="0.35">
      <c r="B3" s="156" t="str">
        <f>$B$28</f>
        <v>Saphir</v>
      </c>
      <c r="C3" s="158">
        <f>$I$28</f>
        <v>175</v>
      </c>
    </row>
    <row r="4" spans="2:27" x14ac:dyDescent="0.35">
      <c r="B4" s="156" t="str">
        <f>$B$12</f>
        <v>Alex</v>
      </c>
      <c r="C4" s="158">
        <f>$I$12</f>
        <v>163</v>
      </c>
    </row>
    <row r="5" spans="2:27" x14ac:dyDescent="0.35">
      <c r="B5" s="156" t="str">
        <f>B20</f>
        <v>Julien</v>
      </c>
      <c r="C5" s="158">
        <f>I20</f>
        <v>161</v>
      </c>
    </row>
    <row r="6" spans="2:27" x14ac:dyDescent="0.35">
      <c r="B6" s="156" t="str">
        <f>$B$32</f>
        <v>Mark</v>
      </c>
      <c r="C6" s="158">
        <f>$I$32</f>
        <v>155</v>
      </c>
    </row>
    <row r="7" spans="2:27" x14ac:dyDescent="0.35">
      <c r="B7" s="156" t="str">
        <f>B24</f>
        <v>Phil</v>
      </c>
      <c r="C7" s="158">
        <f>$I$24</f>
        <v>151</v>
      </c>
    </row>
    <row r="8" spans="2:27" x14ac:dyDescent="0.35">
      <c r="B8" s="156" t="str">
        <f>$B$36</f>
        <v>Simon</v>
      </c>
      <c r="C8" s="158">
        <f>$I$36</f>
        <v>146</v>
      </c>
    </row>
    <row r="9" spans="2:27" x14ac:dyDescent="0.35">
      <c r="B9" s="156" t="str">
        <f>$B$16</f>
        <v>Jay</v>
      </c>
      <c r="C9" s="158">
        <f>$I$16</f>
        <v>125</v>
      </c>
    </row>
    <row r="10" spans="2:27" ht="15" thickBot="1" x14ac:dyDescent="0.4"/>
    <row r="11" spans="2:27" ht="15" thickBot="1" x14ac:dyDescent="0.4">
      <c r="B11" s="79" t="s">
        <v>932</v>
      </c>
      <c r="C11" s="80" t="s">
        <v>877</v>
      </c>
      <c r="D11" s="80" t="s">
        <v>861</v>
      </c>
      <c r="E11" s="80" t="s">
        <v>933</v>
      </c>
      <c r="F11" s="80" t="s">
        <v>876</v>
      </c>
      <c r="G11" s="80" t="s">
        <v>934</v>
      </c>
      <c r="H11" s="81" t="s">
        <v>936</v>
      </c>
      <c r="I11" s="82" t="s">
        <v>935</v>
      </c>
    </row>
    <row r="12" spans="2:27" x14ac:dyDescent="0.35">
      <c r="B12" s="205" t="str">
        <f>PICKS!$C$2</f>
        <v>Alex</v>
      </c>
      <c r="C12" s="83">
        <v>1</v>
      </c>
      <c r="D12" s="84">
        <f>SUM(PICKS!$D$5:$D$9)</f>
        <v>37</v>
      </c>
      <c r="E12" s="84">
        <f>SUM(PICKS!D10:D11)</f>
        <v>10</v>
      </c>
      <c r="F12" s="84">
        <f>SUM(PICKS!D12:D13)</f>
        <v>24</v>
      </c>
      <c r="G12" s="84">
        <f>SUM(PICKS!D14:D21)</f>
        <v>35</v>
      </c>
      <c r="H12" s="85">
        <f>SUM(D12:G12)</f>
        <v>106</v>
      </c>
      <c r="I12" s="181">
        <f>SUM(H12:H15)</f>
        <v>163</v>
      </c>
    </row>
    <row r="13" spans="2:27" ht="15" thickBot="1" x14ac:dyDescent="0.4">
      <c r="B13" s="206"/>
      <c r="C13" s="86">
        <v>2</v>
      </c>
      <c r="D13" s="87">
        <f>SUM(PICKS!$F$5:$F$9)</f>
        <v>36</v>
      </c>
      <c r="E13" s="87">
        <f>SUM(PICKS!F10:F11)</f>
        <v>13</v>
      </c>
      <c r="F13" s="87">
        <f>SUM(PICKS!F12:F13)</f>
        <v>8</v>
      </c>
      <c r="G13" s="87">
        <f>SUM(PICKS!F14:F21)</f>
        <v>0</v>
      </c>
      <c r="H13" s="88">
        <f t="shared" ref="H13:H43" si="0">SUM(D13:G13)</f>
        <v>57</v>
      </c>
      <c r="I13" s="182"/>
    </row>
    <row r="14" spans="2:27" hidden="1" x14ac:dyDescent="0.35">
      <c r="B14" s="206"/>
      <c r="C14" s="86">
        <v>3</v>
      </c>
      <c r="D14" s="87">
        <f>SUM(PICKS!$H$5:$H$9)</f>
        <v>0</v>
      </c>
      <c r="E14" s="87">
        <f>SUM(PICKS!H10:H11)</f>
        <v>0</v>
      </c>
      <c r="F14" s="87">
        <f>SUM(PICKS!H12:H13)</f>
        <v>0</v>
      </c>
      <c r="G14" s="87">
        <f>SUM(PICKS!H14:H21)</f>
        <v>0</v>
      </c>
      <c r="H14" s="88">
        <f t="shared" si="0"/>
        <v>0</v>
      </c>
      <c r="I14" s="182"/>
    </row>
    <row r="15" spans="2:27" ht="15" hidden="1" thickBot="1" x14ac:dyDescent="0.4">
      <c r="B15" s="207"/>
      <c r="C15" s="89">
        <v>4</v>
      </c>
      <c r="D15" s="90">
        <f>SUM(PICKS!$J$5:$J$13)</f>
        <v>0</v>
      </c>
      <c r="E15" s="90">
        <f>SUM(PICKS!J10:J11)</f>
        <v>0</v>
      </c>
      <c r="F15" s="90">
        <f>SUM(PICKS!J12:J13)</f>
        <v>0</v>
      </c>
      <c r="G15" s="90">
        <f>SUM(PICKS!J14:J21)</f>
        <v>0</v>
      </c>
      <c r="H15" s="91">
        <f t="shared" si="0"/>
        <v>0</v>
      </c>
      <c r="I15" s="183"/>
    </row>
    <row r="16" spans="2:27" x14ac:dyDescent="0.35">
      <c r="B16" s="208" t="str">
        <f>PICKS!$K$2</f>
        <v>Jay</v>
      </c>
      <c r="C16" s="92">
        <v>1</v>
      </c>
      <c r="D16" s="93">
        <f>SUM(PICKS!L5:L9)</f>
        <v>29</v>
      </c>
      <c r="E16" s="93">
        <f>SUM(PICKS!L10:L11)</f>
        <v>4</v>
      </c>
      <c r="F16" s="93">
        <f>SUM(PICKS!L12:L13)</f>
        <v>16</v>
      </c>
      <c r="G16" s="93">
        <f>SUM(PICKS!L14:L21)</f>
        <v>20</v>
      </c>
      <c r="H16" s="94">
        <f t="shared" si="0"/>
        <v>69</v>
      </c>
      <c r="I16" s="184">
        <f>SUM(H16:H19)</f>
        <v>125</v>
      </c>
    </row>
    <row r="17" spans="2:9" ht="15" thickBot="1" x14ac:dyDescent="0.4">
      <c r="B17" s="209"/>
      <c r="C17" s="95">
        <v>2</v>
      </c>
      <c r="D17" s="96">
        <f>SUM(PICKS!N5:N8)</f>
        <v>31</v>
      </c>
      <c r="E17" s="96">
        <f>SUM(PICKS!N10:N11)</f>
        <v>13</v>
      </c>
      <c r="F17" s="96">
        <f>SUM(PICKS!N12:N13)</f>
        <v>12</v>
      </c>
      <c r="G17" s="96">
        <f>SUM(PICKS!N14:N21)</f>
        <v>0</v>
      </c>
      <c r="H17" s="97">
        <f t="shared" si="0"/>
        <v>56</v>
      </c>
      <c r="I17" s="185"/>
    </row>
    <row r="18" spans="2:9" hidden="1" x14ac:dyDescent="0.35">
      <c r="B18" s="209"/>
      <c r="C18" s="95">
        <v>3</v>
      </c>
      <c r="D18" s="96">
        <f>SUM(PICKS!P5:P8)</f>
        <v>0</v>
      </c>
      <c r="E18" s="96">
        <f>SUM(PICKS!P10:P11)</f>
        <v>0</v>
      </c>
      <c r="F18" s="96">
        <f>SUM(PICKS!P12:P13)</f>
        <v>0</v>
      </c>
      <c r="G18" s="96">
        <f>SUM(PICKS!P14:P21)</f>
        <v>0</v>
      </c>
      <c r="H18" s="97">
        <f t="shared" si="0"/>
        <v>0</v>
      </c>
      <c r="I18" s="185"/>
    </row>
    <row r="19" spans="2:9" ht="15" hidden="1" thickBot="1" x14ac:dyDescent="0.4">
      <c r="B19" s="210"/>
      <c r="C19" s="98">
        <v>4</v>
      </c>
      <c r="D19" s="99">
        <f>SUM(PICKS!R5:R9)</f>
        <v>0</v>
      </c>
      <c r="E19" s="99">
        <f>SUM(PICKS!R10:R11)</f>
        <v>0</v>
      </c>
      <c r="F19" s="99">
        <f>SUM(PICKS!R12:R13)</f>
        <v>0</v>
      </c>
      <c r="G19" s="99">
        <f>SUM(PICKS!R14:R21)</f>
        <v>0</v>
      </c>
      <c r="H19" s="100">
        <f t="shared" si="0"/>
        <v>0</v>
      </c>
      <c r="I19" s="186"/>
    </row>
    <row r="20" spans="2:9" x14ac:dyDescent="0.35">
      <c r="B20" s="211" t="str">
        <f>PICKS!$S$2</f>
        <v>Julien</v>
      </c>
      <c r="C20" s="101">
        <v>1</v>
      </c>
      <c r="D20" s="102">
        <f>SUM(PICKS!T5:T9)</f>
        <v>46</v>
      </c>
      <c r="E20" s="102">
        <f>SUM(PICKS!T10:T11)</f>
        <v>8</v>
      </c>
      <c r="F20" s="102">
        <f>SUM(PICKS!T12:T13)</f>
        <v>2</v>
      </c>
      <c r="G20" s="102">
        <f>SUM(PICKS!T14:T21)</f>
        <v>35</v>
      </c>
      <c r="H20" s="103">
        <f t="shared" si="0"/>
        <v>91</v>
      </c>
      <c r="I20" s="187">
        <f>SUM(H20:H23)</f>
        <v>161</v>
      </c>
    </row>
    <row r="21" spans="2:9" ht="15" thickBot="1" x14ac:dyDescent="0.4">
      <c r="B21" s="212"/>
      <c r="C21" s="104">
        <v>2</v>
      </c>
      <c r="D21" s="105">
        <f>SUM(PICKS!V5:V9)</f>
        <v>37</v>
      </c>
      <c r="E21" s="105">
        <f>SUM(PICKS!V10:V11)</f>
        <v>17</v>
      </c>
      <c r="F21" s="105">
        <f>SUM(PICKS!V12:V13)</f>
        <v>16</v>
      </c>
      <c r="G21" s="105">
        <f>SUM(PICKS!V14:V21)</f>
        <v>0</v>
      </c>
      <c r="H21" s="106">
        <f t="shared" si="0"/>
        <v>70</v>
      </c>
      <c r="I21" s="188"/>
    </row>
    <row r="22" spans="2:9" hidden="1" x14ac:dyDescent="0.35">
      <c r="B22" s="212"/>
      <c r="C22" s="104">
        <v>3</v>
      </c>
      <c r="D22" s="105">
        <f>SUM(PICKS!X5:X9)</f>
        <v>0</v>
      </c>
      <c r="E22" s="105">
        <f>SUM(PICKS!X10:X11)</f>
        <v>0</v>
      </c>
      <c r="F22" s="105">
        <f>SUM(PICKS!X12:X13)</f>
        <v>0</v>
      </c>
      <c r="G22" s="105">
        <f>SUM(PICKS!X14:X21)</f>
        <v>0</v>
      </c>
      <c r="H22" s="106">
        <f t="shared" si="0"/>
        <v>0</v>
      </c>
      <c r="I22" s="188"/>
    </row>
    <row r="23" spans="2:9" ht="15" hidden="1" thickBot="1" x14ac:dyDescent="0.4">
      <c r="B23" s="213"/>
      <c r="C23" s="107">
        <v>4</v>
      </c>
      <c r="D23" s="108">
        <f>SUM(PICKS!Z5:Z9)</f>
        <v>0</v>
      </c>
      <c r="E23" s="108">
        <f>SUM(PICKS!Z10:Z11)</f>
        <v>0</v>
      </c>
      <c r="F23" s="108">
        <f>SUM(PICKS!Z12:Z13)</f>
        <v>0</v>
      </c>
      <c r="G23" s="108">
        <f>SUM(PICKS!Z14:Z21)</f>
        <v>0</v>
      </c>
      <c r="H23" s="109">
        <f t="shared" si="0"/>
        <v>0</v>
      </c>
      <c r="I23" s="189"/>
    </row>
    <row r="24" spans="2:9" x14ac:dyDescent="0.35">
      <c r="B24" s="214" t="str">
        <f>PICKS!$AA$2</f>
        <v>Phil</v>
      </c>
      <c r="C24" s="110">
        <v>1</v>
      </c>
      <c r="D24" s="111">
        <f>SUM(PICKS!AB5:AB9)</f>
        <v>37</v>
      </c>
      <c r="E24" s="111">
        <f>SUM(PICKS!AB10:AB11)</f>
        <v>10</v>
      </c>
      <c r="F24" s="111">
        <f>SUM(PICKS!AB12:AB13)</f>
        <v>12</v>
      </c>
      <c r="G24" s="111">
        <f>SUM(PICKS!AB14:AB21)</f>
        <v>35</v>
      </c>
      <c r="H24" s="112">
        <f t="shared" si="0"/>
        <v>94</v>
      </c>
      <c r="I24" s="190">
        <f>SUM(H24:H27)</f>
        <v>151</v>
      </c>
    </row>
    <row r="25" spans="2:9" ht="15" thickBot="1" x14ac:dyDescent="0.4">
      <c r="B25" s="215"/>
      <c r="C25" s="113">
        <v>2</v>
      </c>
      <c r="D25" s="114">
        <f>SUM(PICKS!AD5:AD8)</f>
        <v>37</v>
      </c>
      <c r="E25" s="114">
        <f>SUM(PICKS!AD10:AD11)</f>
        <v>12</v>
      </c>
      <c r="F25" s="114">
        <f>SUM(PICKS!AD12:AD13)</f>
        <v>8</v>
      </c>
      <c r="G25" s="114">
        <f>SUM(PICKS!AD14:AD21)</f>
        <v>0</v>
      </c>
      <c r="H25" s="115">
        <f t="shared" si="0"/>
        <v>57</v>
      </c>
      <c r="I25" s="191"/>
    </row>
    <row r="26" spans="2:9" hidden="1" x14ac:dyDescent="0.35">
      <c r="B26" s="215"/>
      <c r="C26" s="113">
        <v>3</v>
      </c>
      <c r="D26" s="114">
        <f>SUM(PICKS!AF5:AF9)</f>
        <v>0</v>
      </c>
      <c r="E26" s="114">
        <f>SUM(PICKS!AF10:AF11)</f>
        <v>0</v>
      </c>
      <c r="F26" s="114">
        <f>SUM(PICKS!AF12:AF13)</f>
        <v>0</v>
      </c>
      <c r="G26" s="114">
        <f>SUM(PICKS!AF14:AF21)</f>
        <v>0</v>
      </c>
      <c r="H26" s="115">
        <f t="shared" si="0"/>
        <v>0</v>
      </c>
      <c r="I26" s="191"/>
    </row>
    <row r="27" spans="2:9" ht="15" hidden="1" thickBot="1" x14ac:dyDescent="0.4">
      <c r="B27" s="216"/>
      <c r="C27" s="116">
        <v>4</v>
      </c>
      <c r="D27" s="117">
        <f>SUM(PICKS!AH5:AH9)</f>
        <v>0</v>
      </c>
      <c r="E27" s="117">
        <f>SUM(PICKS!AH10:AH11)</f>
        <v>0</v>
      </c>
      <c r="F27" s="117">
        <f>SUM(PICKS!AH12:AH13)</f>
        <v>0</v>
      </c>
      <c r="G27" s="117">
        <f>SUM(PICKS!AH14:AH21)</f>
        <v>0</v>
      </c>
      <c r="H27" s="118">
        <f t="shared" si="0"/>
        <v>0</v>
      </c>
      <c r="I27" s="192"/>
    </row>
    <row r="28" spans="2:9" x14ac:dyDescent="0.35">
      <c r="B28" s="217" t="str">
        <f>PICKS!$AI$2</f>
        <v>Saphir</v>
      </c>
      <c r="C28" s="119">
        <v>1</v>
      </c>
      <c r="D28" s="120">
        <f>SUM(PICKS!AJ5:AJ9)</f>
        <v>45</v>
      </c>
      <c r="E28" s="120">
        <f>SUM(PICKS!AJ10:AJ11)</f>
        <v>14</v>
      </c>
      <c r="F28" s="120">
        <f>SUM(PICKS!AJ12:AJ13)</f>
        <v>4</v>
      </c>
      <c r="G28" s="120">
        <f>SUM(PICKS!AJ14:AJ21)</f>
        <v>45</v>
      </c>
      <c r="H28" s="121">
        <f t="shared" si="0"/>
        <v>108</v>
      </c>
      <c r="I28" s="193">
        <f>SUM(H28:H31)</f>
        <v>175</v>
      </c>
    </row>
    <row r="29" spans="2:9" ht="15" thickBot="1" x14ac:dyDescent="0.4">
      <c r="B29" s="218"/>
      <c r="C29" s="122">
        <v>2</v>
      </c>
      <c r="D29" s="123">
        <f>SUM(PICKS!AL5:AL9)</f>
        <v>40</v>
      </c>
      <c r="E29" s="123">
        <f>SUM(PICKS!AL10:AL11)</f>
        <v>19</v>
      </c>
      <c r="F29" s="123">
        <f>SUM(PICKS!AL12:AL13)</f>
        <v>8</v>
      </c>
      <c r="G29" s="123">
        <f>SUM(PICKS!AL14:AL21)</f>
        <v>0</v>
      </c>
      <c r="H29" s="124">
        <f t="shared" si="0"/>
        <v>67</v>
      </c>
      <c r="I29" s="194"/>
    </row>
    <row r="30" spans="2:9" hidden="1" x14ac:dyDescent="0.35">
      <c r="B30" s="218"/>
      <c r="C30" s="122">
        <v>3</v>
      </c>
      <c r="D30" s="123">
        <f>SUM(PICKS!AN5:AN9)</f>
        <v>0</v>
      </c>
      <c r="E30" s="123">
        <f>SUM(PICKS!AN10:AN11)</f>
        <v>0</v>
      </c>
      <c r="F30" s="123">
        <f>SUM(PICKS!AN12:AN13)</f>
        <v>0</v>
      </c>
      <c r="G30" s="123">
        <f>SUM(PICKS!AN14:AN21)</f>
        <v>0</v>
      </c>
      <c r="H30" s="124">
        <f t="shared" si="0"/>
        <v>0</v>
      </c>
      <c r="I30" s="194"/>
    </row>
    <row r="31" spans="2:9" ht="15" hidden="1" thickBot="1" x14ac:dyDescent="0.4">
      <c r="B31" s="219"/>
      <c r="C31" s="125">
        <v>4</v>
      </c>
      <c r="D31" s="126">
        <f>SUM(PICKS!AP5:AP9)</f>
        <v>0</v>
      </c>
      <c r="E31" s="126">
        <f>SUM(PICKS!AP10:AP11)</f>
        <v>0</v>
      </c>
      <c r="F31" s="126">
        <f>SUM(PICKS!AP12:AP13)</f>
        <v>0</v>
      </c>
      <c r="G31" s="126">
        <f>SUM(PICKS!AP14:AP21)</f>
        <v>0</v>
      </c>
      <c r="H31" s="127">
        <f t="shared" si="0"/>
        <v>0</v>
      </c>
      <c r="I31" s="195"/>
    </row>
    <row r="32" spans="2:9" x14ac:dyDescent="0.35">
      <c r="B32" s="220" t="str">
        <f>PICKS!$AQ$2</f>
        <v>Mark</v>
      </c>
      <c r="C32" s="128">
        <v>1</v>
      </c>
      <c r="D32" s="129">
        <f>SUM(PICKS!AR5:AR9)</f>
        <v>42</v>
      </c>
      <c r="E32" s="129">
        <f>SUM(PICKS!AR10:AR11)</f>
        <v>13</v>
      </c>
      <c r="F32" s="129">
        <f>SUM(PICKS!AR12:AR13)</f>
        <v>4</v>
      </c>
      <c r="G32" s="129">
        <f>SUM(PICKS!AR14:AR21)</f>
        <v>35</v>
      </c>
      <c r="H32" s="130">
        <f t="shared" si="0"/>
        <v>94</v>
      </c>
      <c r="I32" s="196">
        <f>SUM(H32:H35)</f>
        <v>155</v>
      </c>
    </row>
    <row r="33" spans="2:27" ht="15" thickBot="1" x14ac:dyDescent="0.4">
      <c r="B33" s="221"/>
      <c r="C33" s="131">
        <v>2</v>
      </c>
      <c r="D33" s="132">
        <f>SUM(PICKS!AT5:AT9)</f>
        <v>40</v>
      </c>
      <c r="E33" s="132">
        <f>SUM(PICKS!AT10:AT11)</f>
        <v>13</v>
      </c>
      <c r="F33" s="132">
        <f>SUM(PICKS!AT12:AT13)</f>
        <v>8</v>
      </c>
      <c r="G33" s="132">
        <f>SUM(PICKS!AT14:AT21)</f>
        <v>0</v>
      </c>
      <c r="H33" s="133">
        <f t="shared" si="0"/>
        <v>61</v>
      </c>
      <c r="I33" s="197"/>
    </row>
    <row r="34" spans="2:27" hidden="1" x14ac:dyDescent="0.35">
      <c r="B34" s="221"/>
      <c r="C34" s="131">
        <v>3</v>
      </c>
      <c r="D34" s="132">
        <f>SUM(PICKS!AV5:AV9)</f>
        <v>0</v>
      </c>
      <c r="E34" s="132">
        <f>SUM(PICKS!AV10:AV11)</f>
        <v>0</v>
      </c>
      <c r="F34" s="132">
        <f>SUM(PICKS!AV12:AV13)</f>
        <v>0</v>
      </c>
      <c r="G34" s="132">
        <f>SUM(PICKS!AV14:AV21)</f>
        <v>0</v>
      </c>
      <c r="H34" s="133">
        <f t="shared" si="0"/>
        <v>0</v>
      </c>
      <c r="I34" s="197"/>
    </row>
    <row r="35" spans="2:27" ht="15" hidden="1" thickBot="1" x14ac:dyDescent="0.4">
      <c r="B35" s="222"/>
      <c r="C35" s="134">
        <v>4</v>
      </c>
      <c r="D35" s="135">
        <f>SUM(PICKS!AX5:AX9)</f>
        <v>0</v>
      </c>
      <c r="E35" s="135">
        <f>SUM(PICKS!AX10:AX11)</f>
        <v>0</v>
      </c>
      <c r="F35" s="135">
        <f>SUM(PICKS!AX12:AX13)</f>
        <v>0</v>
      </c>
      <c r="G35" s="135">
        <f>SUM(PICKS!AX14:AX21)</f>
        <v>0</v>
      </c>
      <c r="H35" s="136">
        <f t="shared" si="0"/>
        <v>0</v>
      </c>
      <c r="I35" s="198"/>
    </row>
    <row r="36" spans="2:27" x14ac:dyDescent="0.35">
      <c r="B36" s="175" t="str">
        <f>PICKS!$AY$2</f>
        <v>Simon</v>
      </c>
      <c r="C36" s="137">
        <v>1</v>
      </c>
      <c r="D36" s="138">
        <f>SUM(PICKS!AZ5:AZ9)</f>
        <v>33</v>
      </c>
      <c r="E36" s="138">
        <f>SUM(PICKS!AZ10:AZ11)</f>
        <v>4</v>
      </c>
      <c r="F36" s="138">
        <f>SUM(PICKS!AZ12:AZ13)</f>
        <v>10</v>
      </c>
      <c r="G36" s="138">
        <f>SUM(PICKS!AZ14:AZ21)</f>
        <v>35</v>
      </c>
      <c r="H36" s="139">
        <f t="shared" si="0"/>
        <v>82</v>
      </c>
      <c r="I36" s="199">
        <f>SUM(H36:H39)</f>
        <v>146</v>
      </c>
      <c r="T36" s="77"/>
      <c r="U36" s="77"/>
      <c r="V36" s="77"/>
      <c r="W36" s="77"/>
      <c r="X36" s="77"/>
      <c r="Y36" s="77"/>
      <c r="Z36" s="77"/>
      <c r="AA36" s="77"/>
    </row>
    <row r="37" spans="2:27" ht="15" thickBot="1" x14ac:dyDescent="0.4">
      <c r="B37" s="176"/>
      <c r="C37" s="140">
        <v>2</v>
      </c>
      <c r="D37" s="141">
        <f>SUM(PICKS!BB5:BB9)</f>
        <v>39</v>
      </c>
      <c r="E37" s="141">
        <f>SUM(PICKS!BB10:BB11)</f>
        <v>17</v>
      </c>
      <c r="F37" s="141">
        <f>SUM(PICKS!BB12:BB13)</f>
        <v>8</v>
      </c>
      <c r="G37" s="141">
        <f>SUM(PICKS!BB14:BB21)</f>
        <v>0</v>
      </c>
      <c r="H37" s="142">
        <f t="shared" si="0"/>
        <v>64</v>
      </c>
      <c r="I37" s="200"/>
    </row>
    <row r="38" spans="2:27" hidden="1" x14ac:dyDescent="0.35">
      <c r="B38" s="176"/>
      <c r="C38" s="140">
        <v>3</v>
      </c>
      <c r="D38" s="141">
        <f>SUM(PICKS!BD5:BD9)</f>
        <v>0</v>
      </c>
      <c r="E38" s="141">
        <f>SUM(PICKS!BD10:BD11)</f>
        <v>0</v>
      </c>
      <c r="F38" s="141">
        <f>SUM(PICKS!BD12:BD13)</f>
        <v>0</v>
      </c>
      <c r="G38" s="141">
        <f>SUM(PICKS!BD14:BD21)</f>
        <v>0</v>
      </c>
      <c r="H38" s="142">
        <f t="shared" si="0"/>
        <v>0</v>
      </c>
      <c r="I38" s="200"/>
    </row>
    <row r="39" spans="2:27" ht="15" hidden="1" thickBot="1" x14ac:dyDescent="0.4">
      <c r="B39" s="177"/>
      <c r="C39" s="143">
        <v>4</v>
      </c>
      <c r="D39" s="144">
        <f>SUM(PICKS!BF5:BF9)</f>
        <v>0</v>
      </c>
      <c r="E39" s="144">
        <f>SUM(PICKS!BF10:BF11)</f>
        <v>0</v>
      </c>
      <c r="F39" s="144">
        <f>SUM(PICKS!BF12:BF13)</f>
        <v>0</v>
      </c>
      <c r="G39" s="144">
        <f>SUM(PICKS!BF14:BF21)</f>
        <v>0</v>
      </c>
      <c r="H39" s="145">
        <f t="shared" si="0"/>
        <v>0</v>
      </c>
      <c r="I39" s="201"/>
    </row>
    <row r="40" spans="2:27" x14ac:dyDescent="0.35">
      <c r="B40" s="178" t="str">
        <f>PICKS!$BG$2</f>
        <v>Gab</v>
      </c>
      <c r="C40" s="146">
        <v>1</v>
      </c>
      <c r="D40" s="147">
        <f>SUM(PICKS!BH5:BH9)</f>
        <v>47</v>
      </c>
      <c r="E40" s="147">
        <f>SUM(PICKS!BH10:BH11)</f>
        <v>12</v>
      </c>
      <c r="F40" s="147">
        <f>SUM(PICKS!BH12:BH13)</f>
        <v>20</v>
      </c>
      <c r="G40" s="147">
        <f>SUM(PICKS!BH14:BH21)</f>
        <v>25</v>
      </c>
      <c r="H40" s="148">
        <f t="shared" si="0"/>
        <v>104</v>
      </c>
      <c r="I40" s="202">
        <f>SUM(H40:H43)</f>
        <v>178</v>
      </c>
    </row>
    <row r="41" spans="2:27" ht="15" thickBot="1" x14ac:dyDescent="0.4">
      <c r="B41" s="179"/>
      <c r="C41" s="149">
        <v>2</v>
      </c>
      <c r="D41" s="150">
        <f>SUM(PICKS!BJ5:BJ9)</f>
        <v>43</v>
      </c>
      <c r="E41" s="150">
        <f>SUM(PICKS!BJ10:BJ11)</f>
        <v>23</v>
      </c>
      <c r="F41" s="150">
        <f>SUM(PICKS!BJ12:BJ13)</f>
        <v>8</v>
      </c>
      <c r="G41" s="150">
        <f>SUM(PICKS!BJ14:BJ21)</f>
        <v>0</v>
      </c>
      <c r="H41" s="151">
        <f t="shared" si="0"/>
        <v>74</v>
      </c>
      <c r="I41" s="203"/>
    </row>
    <row r="42" spans="2:27" hidden="1" x14ac:dyDescent="0.35">
      <c r="B42" s="179"/>
      <c r="C42" s="149">
        <v>3</v>
      </c>
      <c r="D42" s="150">
        <f>SUM(PICKS!BL5:BL9)</f>
        <v>0</v>
      </c>
      <c r="E42" s="150">
        <f>SUM(PICKS!BL10:BL11)</f>
        <v>0</v>
      </c>
      <c r="F42" s="150">
        <f>SUM(PICKS!BL12:BL13)</f>
        <v>0</v>
      </c>
      <c r="G42" s="150">
        <f>SUM(PICKS!BL14:BL21)</f>
        <v>0</v>
      </c>
      <c r="H42" s="151">
        <f t="shared" si="0"/>
        <v>0</v>
      </c>
      <c r="I42" s="203"/>
    </row>
    <row r="43" spans="2:27" ht="15" hidden="1" thickBot="1" x14ac:dyDescent="0.4">
      <c r="B43" s="180"/>
      <c r="C43" s="152">
        <v>4</v>
      </c>
      <c r="D43" s="153">
        <f>SUM(PICKS!BN5:BN9)</f>
        <v>0</v>
      </c>
      <c r="E43" s="153">
        <f>SUM(PICKS!BN10:BN11)</f>
        <v>0</v>
      </c>
      <c r="F43" s="153">
        <f>SUM(PICKS!BN12:BN13)</f>
        <v>0</v>
      </c>
      <c r="G43" s="153">
        <f>SUM(PICKS!BN14:BN21)</f>
        <v>0</v>
      </c>
      <c r="H43" s="154">
        <f t="shared" si="0"/>
        <v>0</v>
      </c>
      <c r="I43" s="204"/>
    </row>
    <row r="44" spans="2:27" x14ac:dyDescent="0.35">
      <c r="B44" s="78"/>
      <c r="C44" s="78"/>
      <c r="D44" s="78"/>
      <c r="E44" s="78"/>
      <c r="F44" s="78"/>
      <c r="G44" s="78"/>
      <c r="H44" s="78"/>
      <c r="I44" s="78"/>
    </row>
    <row r="45" spans="2:27" x14ac:dyDescent="0.35">
      <c r="B45" s="77"/>
      <c r="C45" s="77"/>
      <c r="D45" s="77"/>
      <c r="E45" s="77"/>
      <c r="F45" s="77"/>
      <c r="G45" s="77"/>
      <c r="H45" s="77"/>
      <c r="I45" s="77"/>
    </row>
    <row r="46" spans="2:27" x14ac:dyDescent="0.35">
      <c r="B46" s="77"/>
      <c r="C46" s="77"/>
      <c r="D46" s="77"/>
      <c r="E46" s="77"/>
      <c r="F46" s="77"/>
      <c r="G46" s="77"/>
      <c r="H46" s="77"/>
      <c r="I46" s="77"/>
    </row>
    <row r="47" spans="2:27" x14ac:dyDescent="0.35">
      <c r="B47" s="77"/>
      <c r="C47" s="77"/>
      <c r="D47" s="77"/>
      <c r="E47" s="77"/>
      <c r="F47" s="77"/>
      <c r="G47" s="77"/>
      <c r="H47" s="77"/>
      <c r="I47" s="77"/>
    </row>
  </sheetData>
  <sortState xmlns:xlrd2="http://schemas.microsoft.com/office/spreadsheetml/2017/richdata2" ref="B2:C9">
    <sortCondition descending="1" ref="C2:C9"/>
  </sortState>
  <mergeCells count="16">
    <mergeCell ref="B36:B39"/>
    <mergeCell ref="B40:B43"/>
    <mergeCell ref="I12:I15"/>
    <mergeCell ref="I16:I19"/>
    <mergeCell ref="I20:I23"/>
    <mergeCell ref="I24:I27"/>
    <mergeCell ref="I28:I31"/>
    <mergeCell ref="I32:I35"/>
    <mergeCell ref="I36:I39"/>
    <mergeCell ref="I40:I43"/>
    <mergeCell ref="B12:B15"/>
    <mergeCell ref="B16:B19"/>
    <mergeCell ref="B20:B23"/>
    <mergeCell ref="B24:B27"/>
    <mergeCell ref="B28:B31"/>
    <mergeCell ref="B32:B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62BB-DDA9-4969-A494-9CD9C67C2FAC}">
  <dimension ref="B1:BN22"/>
  <sheetViews>
    <sheetView zoomScale="70" zoomScaleNormal="70" workbookViewId="0">
      <selection activeCell="M20" sqref="M20"/>
    </sheetView>
  </sheetViews>
  <sheetFormatPr baseColWidth="10" defaultRowHeight="14.5" x14ac:dyDescent="0.35"/>
  <cols>
    <col min="3" max="3" width="12.1796875" hidden="1" customWidth="1"/>
    <col min="4" max="4" width="3.81640625" hidden="1" customWidth="1"/>
    <col min="5" max="5" width="10.90625" customWidth="1"/>
    <col min="6" max="6" width="3.26953125" customWidth="1"/>
    <col min="7" max="11" width="10.90625" hidden="1" customWidth="1"/>
    <col min="12" max="12" width="3.26953125" hidden="1" customWidth="1"/>
    <col min="13" max="13" width="10.90625" customWidth="1"/>
    <col min="14" max="14" width="3.26953125" customWidth="1"/>
    <col min="15" max="19" width="10.90625" hidden="1" customWidth="1"/>
    <col min="20" max="20" width="3.26953125" hidden="1" customWidth="1"/>
    <col min="21" max="21" width="10.90625" customWidth="1"/>
    <col min="22" max="22" width="3.26953125" customWidth="1"/>
    <col min="23" max="27" width="10.90625" hidden="1" customWidth="1"/>
    <col min="28" max="28" width="3.26953125" hidden="1" customWidth="1"/>
    <col min="29" max="29" width="10.90625" customWidth="1"/>
    <col min="30" max="30" width="3.26953125" customWidth="1"/>
    <col min="31" max="35" width="10.90625" hidden="1" customWidth="1"/>
    <col min="36" max="36" width="3.81640625" hidden="1" customWidth="1"/>
    <col min="37" max="37" width="10.90625" customWidth="1"/>
    <col min="38" max="38" width="3.26953125" customWidth="1"/>
    <col min="39" max="43" width="10.90625" hidden="1" customWidth="1"/>
    <col min="44" max="44" width="3.26953125" hidden="1" customWidth="1"/>
    <col min="45" max="45" width="10.90625" customWidth="1"/>
    <col min="46" max="46" width="3.26953125" customWidth="1"/>
    <col min="47" max="51" width="10.90625" hidden="1" customWidth="1"/>
    <col min="52" max="52" width="3.36328125" hidden="1" customWidth="1"/>
    <col min="53" max="53" width="10.90625" customWidth="1"/>
    <col min="54" max="54" width="3.26953125" customWidth="1"/>
    <col min="55" max="59" width="10.90625" hidden="1" customWidth="1"/>
    <col min="60" max="60" width="3.81640625" hidden="1" customWidth="1"/>
    <col min="61" max="61" width="10.90625" customWidth="1"/>
    <col min="62" max="62" width="3.26953125" customWidth="1"/>
    <col min="63" max="66" width="10.90625" hidden="1" customWidth="1"/>
  </cols>
  <sheetData>
    <row r="1" spans="2:66" ht="15" thickBot="1" x14ac:dyDescent="0.4"/>
    <row r="2" spans="2:66" ht="15" thickBot="1" x14ac:dyDescent="0.4">
      <c r="B2" s="165"/>
      <c r="C2" s="230" t="s">
        <v>887</v>
      </c>
      <c r="D2" s="231"/>
      <c r="E2" s="231"/>
      <c r="F2" s="231"/>
      <c r="G2" s="231"/>
      <c r="H2" s="231"/>
      <c r="I2" s="231"/>
      <c r="J2" s="232"/>
      <c r="K2" s="233" t="s">
        <v>901</v>
      </c>
      <c r="L2" s="234"/>
      <c r="M2" s="234"/>
      <c r="N2" s="234"/>
      <c r="O2" s="234"/>
      <c r="P2" s="234"/>
      <c r="Q2" s="234"/>
      <c r="R2" s="235"/>
      <c r="S2" s="243" t="s">
        <v>908</v>
      </c>
      <c r="T2" s="244"/>
      <c r="U2" s="244"/>
      <c r="V2" s="244"/>
      <c r="W2" s="244"/>
      <c r="X2" s="244"/>
      <c r="Y2" s="244"/>
      <c r="Z2" s="245"/>
      <c r="AA2" s="238" t="s">
        <v>914</v>
      </c>
      <c r="AB2" s="239"/>
      <c r="AC2" s="239"/>
      <c r="AD2" s="239"/>
      <c r="AE2" s="239"/>
      <c r="AF2" s="239"/>
      <c r="AG2" s="239"/>
      <c r="AH2" s="240"/>
      <c r="AI2" s="253" t="s">
        <v>920</v>
      </c>
      <c r="AJ2" s="254"/>
      <c r="AK2" s="254"/>
      <c r="AL2" s="254"/>
      <c r="AM2" s="254"/>
      <c r="AN2" s="254"/>
      <c r="AO2" s="254"/>
      <c r="AP2" s="255"/>
      <c r="AQ2" s="248" t="s">
        <v>924</v>
      </c>
      <c r="AR2" s="249"/>
      <c r="AS2" s="249"/>
      <c r="AT2" s="249"/>
      <c r="AU2" s="249"/>
      <c r="AV2" s="249"/>
      <c r="AW2" s="249"/>
      <c r="AX2" s="250"/>
      <c r="AY2" s="263" t="s">
        <v>926</v>
      </c>
      <c r="AZ2" s="264"/>
      <c r="BA2" s="264"/>
      <c r="BB2" s="264"/>
      <c r="BC2" s="264"/>
      <c r="BD2" s="264"/>
      <c r="BE2" s="264"/>
      <c r="BF2" s="265"/>
      <c r="BG2" s="258" t="s">
        <v>928</v>
      </c>
      <c r="BH2" s="259"/>
      <c r="BI2" s="259"/>
      <c r="BJ2" s="259"/>
      <c r="BK2" s="259"/>
      <c r="BL2" s="259"/>
      <c r="BM2" s="259"/>
      <c r="BN2" s="260"/>
    </row>
    <row r="3" spans="2:66" x14ac:dyDescent="0.35">
      <c r="B3" s="223" t="s">
        <v>877</v>
      </c>
      <c r="C3" s="228">
        <v>1</v>
      </c>
      <c r="D3" s="229"/>
      <c r="E3" s="228">
        <v>2</v>
      </c>
      <c r="F3" s="229"/>
      <c r="G3" s="228">
        <v>3</v>
      </c>
      <c r="H3" s="229"/>
      <c r="I3" s="228">
        <v>4</v>
      </c>
      <c r="J3" s="229"/>
      <c r="K3" s="236">
        <v>1</v>
      </c>
      <c r="L3" s="237"/>
      <c r="M3" s="236">
        <v>2</v>
      </c>
      <c r="N3" s="237"/>
      <c r="O3" s="236">
        <v>3</v>
      </c>
      <c r="P3" s="237"/>
      <c r="Q3" s="236">
        <v>4</v>
      </c>
      <c r="R3" s="237"/>
      <c r="S3" s="246">
        <v>1</v>
      </c>
      <c r="T3" s="247"/>
      <c r="U3" s="246">
        <v>2</v>
      </c>
      <c r="V3" s="247"/>
      <c r="W3" s="246">
        <v>3</v>
      </c>
      <c r="X3" s="247"/>
      <c r="Y3" s="246">
        <v>4</v>
      </c>
      <c r="Z3" s="247"/>
      <c r="AA3" s="241">
        <v>1</v>
      </c>
      <c r="AB3" s="242"/>
      <c r="AC3" s="241">
        <v>2</v>
      </c>
      <c r="AD3" s="242"/>
      <c r="AE3" s="241">
        <v>3</v>
      </c>
      <c r="AF3" s="242"/>
      <c r="AG3" s="241">
        <v>4</v>
      </c>
      <c r="AH3" s="242"/>
      <c r="AI3" s="256">
        <v>1</v>
      </c>
      <c r="AJ3" s="257"/>
      <c r="AK3" s="256">
        <v>2</v>
      </c>
      <c r="AL3" s="257"/>
      <c r="AM3" s="256">
        <v>3</v>
      </c>
      <c r="AN3" s="257"/>
      <c r="AO3" s="256">
        <v>4</v>
      </c>
      <c r="AP3" s="257"/>
      <c r="AQ3" s="251">
        <v>1</v>
      </c>
      <c r="AR3" s="252"/>
      <c r="AS3" s="251">
        <v>2</v>
      </c>
      <c r="AT3" s="252"/>
      <c r="AU3" s="251">
        <v>3</v>
      </c>
      <c r="AV3" s="252"/>
      <c r="AW3" s="251">
        <v>4</v>
      </c>
      <c r="AX3" s="252"/>
      <c r="AY3" s="266">
        <v>1</v>
      </c>
      <c r="AZ3" s="267"/>
      <c r="BA3" s="266">
        <v>2</v>
      </c>
      <c r="BB3" s="267"/>
      <c r="BC3" s="266">
        <v>3</v>
      </c>
      <c r="BD3" s="267"/>
      <c r="BE3" s="266">
        <v>4</v>
      </c>
      <c r="BF3" s="267"/>
      <c r="BG3" s="261">
        <v>1</v>
      </c>
      <c r="BH3" s="262"/>
      <c r="BI3" s="261">
        <v>2</v>
      </c>
      <c r="BJ3" s="262"/>
      <c r="BK3" s="261">
        <v>3</v>
      </c>
      <c r="BL3" s="262"/>
      <c r="BM3" s="261">
        <v>4</v>
      </c>
      <c r="BN3" s="262"/>
    </row>
    <row r="4" spans="2:66" ht="15" thickBot="1" x14ac:dyDescent="0.4">
      <c r="B4" s="224"/>
      <c r="C4" s="17" t="s">
        <v>888</v>
      </c>
      <c r="D4" s="18" t="s">
        <v>889</v>
      </c>
      <c r="E4" s="17" t="s">
        <v>888</v>
      </c>
      <c r="F4" s="11" t="s">
        <v>889</v>
      </c>
      <c r="G4" s="12" t="s">
        <v>888</v>
      </c>
      <c r="H4" s="11" t="s">
        <v>889</v>
      </c>
      <c r="I4" s="12" t="s">
        <v>888</v>
      </c>
      <c r="J4" s="11" t="s">
        <v>889</v>
      </c>
      <c r="K4" s="25" t="s">
        <v>888</v>
      </c>
      <c r="L4" s="26" t="s">
        <v>889</v>
      </c>
      <c r="M4" s="25" t="s">
        <v>888</v>
      </c>
      <c r="N4" s="26" t="s">
        <v>889</v>
      </c>
      <c r="O4" s="25" t="s">
        <v>888</v>
      </c>
      <c r="P4" s="26" t="s">
        <v>889</v>
      </c>
      <c r="Q4" s="25" t="s">
        <v>888</v>
      </c>
      <c r="R4" s="26" t="s">
        <v>889</v>
      </c>
      <c r="S4" s="28" t="s">
        <v>888</v>
      </c>
      <c r="T4" s="32" t="s">
        <v>889</v>
      </c>
      <c r="U4" s="28" t="s">
        <v>888</v>
      </c>
      <c r="V4" s="32" t="s">
        <v>889</v>
      </c>
      <c r="W4" s="28" t="s">
        <v>888</v>
      </c>
      <c r="X4" s="32" t="s">
        <v>889</v>
      </c>
      <c r="Y4" s="28" t="s">
        <v>888</v>
      </c>
      <c r="Z4" s="32" t="s">
        <v>889</v>
      </c>
      <c r="AA4" s="36" t="s">
        <v>888</v>
      </c>
      <c r="AB4" s="40" t="s">
        <v>889</v>
      </c>
      <c r="AC4" s="36" t="s">
        <v>888</v>
      </c>
      <c r="AD4" s="40" t="s">
        <v>889</v>
      </c>
      <c r="AE4" s="36" t="s">
        <v>888</v>
      </c>
      <c r="AF4" s="40" t="s">
        <v>889</v>
      </c>
      <c r="AG4" s="36" t="s">
        <v>888</v>
      </c>
      <c r="AH4" s="40" t="s">
        <v>889</v>
      </c>
      <c r="AI4" s="44" t="s">
        <v>888</v>
      </c>
      <c r="AJ4" s="48" t="s">
        <v>889</v>
      </c>
      <c r="AK4" s="44" t="s">
        <v>888</v>
      </c>
      <c r="AL4" s="48" t="s">
        <v>889</v>
      </c>
      <c r="AM4" s="44" t="s">
        <v>888</v>
      </c>
      <c r="AN4" s="48" t="s">
        <v>889</v>
      </c>
      <c r="AO4" s="44" t="s">
        <v>888</v>
      </c>
      <c r="AP4" s="48" t="s">
        <v>889</v>
      </c>
      <c r="AQ4" s="52" t="s">
        <v>888</v>
      </c>
      <c r="AR4" s="56" t="s">
        <v>889</v>
      </c>
      <c r="AS4" s="52" t="s">
        <v>888</v>
      </c>
      <c r="AT4" s="56" t="s">
        <v>889</v>
      </c>
      <c r="AU4" s="52" t="s">
        <v>888</v>
      </c>
      <c r="AV4" s="56" t="s">
        <v>889</v>
      </c>
      <c r="AW4" s="52" t="s">
        <v>888</v>
      </c>
      <c r="AX4" s="56" t="s">
        <v>889</v>
      </c>
      <c r="AY4" s="60" t="s">
        <v>888</v>
      </c>
      <c r="AZ4" s="64" t="s">
        <v>889</v>
      </c>
      <c r="BA4" s="60" t="s">
        <v>888</v>
      </c>
      <c r="BB4" s="64" t="s">
        <v>889</v>
      </c>
      <c r="BC4" s="60" t="s">
        <v>888</v>
      </c>
      <c r="BD4" s="64" t="s">
        <v>889</v>
      </c>
      <c r="BE4" s="60" t="s">
        <v>888</v>
      </c>
      <c r="BF4" s="64" t="s">
        <v>889</v>
      </c>
      <c r="BG4" s="68" t="s">
        <v>888</v>
      </c>
      <c r="BH4" s="72" t="s">
        <v>889</v>
      </c>
      <c r="BI4" s="68" t="s">
        <v>888</v>
      </c>
      <c r="BJ4" s="72" t="s">
        <v>889</v>
      </c>
      <c r="BK4" s="68" t="s">
        <v>888</v>
      </c>
      <c r="BL4" s="72" t="s">
        <v>889</v>
      </c>
      <c r="BM4" s="68" t="s">
        <v>888</v>
      </c>
      <c r="BN4" s="72" t="s">
        <v>889</v>
      </c>
    </row>
    <row r="5" spans="2:66" x14ac:dyDescent="0.35">
      <c r="B5" s="225" t="s">
        <v>861</v>
      </c>
      <c r="C5" s="13" t="s">
        <v>198</v>
      </c>
      <c r="D5" s="9">
        <f>_xlfn.XLOOKUP(C5,Points!$B$6:$B$205,Points!$D$6:$D$205,0)</f>
        <v>13</v>
      </c>
      <c r="E5" s="13" t="s">
        <v>198</v>
      </c>
      <c r="F5" s="9">
        <f>_xlfn.XLOOKUP(E5,Points!$B$6:$B$205,Points!$E$6:$E$205,0)</f>
        <v>14</v>
      </c>
      <c r="G5" s="13"/>
      <c r="H5" s="9">
        <f>_xlfn.XLOOKUP(G5,Points!$B$6:$B$205,Points!$D$6:$D$205,0)</f>
        <v>0</v>
      </c>
      <c r="I5" s="13"/>
      <c r="J5" s="9">
        <f>_xlfn.XLOOKUP(I5,Points!$B$6:$B$205,Points!$D$6:$D$205,0)</f>
        <v>0</v>
      </c>
      <c r="K5" s="20" t="s">
        <v>29</v>
      </c>
      <c r="L5" s="23">
        <f>_xlfn.XLOOKUP(K5,Points!$B$6:$B$205,Points!$D$6:$D$205,0)</f>
        <v>4</v>
      </c>
      <c r="M5" s="20" t="s">
        <v>285</v>
      </c>
      <c r="N5" s="23">
        <f>_xlfn.XLOOKUP(M5,Points!$B$6:$B$205,Points!$E$6:$E$205,0)</f>
        <v>9</v>
      </c>
      <c r="O5" s="20"/>
      <c r="P5" s="23">
        <f>_xlfn.XLOOKUP(O5,Points!$B$6:$B$205,Points!$D$6:$D$205,0)</f>
        <v>0</v>
      </c>
      <c r="Q5" s="20"/>
      <c r="R5" s="23">
        <f>_xlfn.XLOOKUP(Q5,Points!$B$6:$B$205,Points!$D$6:$D$205,0)</f>
        <v>0</v>
      </c>
      <c r="S5" s="29" t="s">
        <v>198</v>
      </c>
      <c r="T5" s="33">
        <f>_xlfn.XLOOKUP(S5,Points!$B$6:$B$205,Points!$D$6:$D$205,0)</f>
        <v>13</v>
      </c>
      <c r="U5" s="29" t="s">
        <v>198</v>
      </c>
      <c r="V5" s="33">
        <f>_xlfn.XLOOKUP(U5,Points!$B$6:$B$205,Points!$E$6:$E$205,0)</f>
        <v>14</v>
      </c>
      <c r="W5" s="29"/>
      <c r="X5" s="33">
        <f>_xlfn.XLOOKUP(W5,Points!$B$6:$B$205,Points!$D$6:$D$205,0)</f>
        <v>0</v>
      </c>
      <c r="Y5" s="29"/>
      <c r="Z5" s="33">
        <f>_xlfn.XLOOKUP(Y5,Points!$B$6:$B$205,Points!$D$6:$D$205,0)</f>
        <v>0</v>
      </c>
      <c r="AA5" s="37" t="s">
        <v>29</v>
      </c>
      <c r="AB5" s="41">
        <f>_xlfn.XLOOKUP(AA5,Points!$B$6:$B$205,Points!$D$6:$D$205,0)</f>
        <v>4</v>
      </c>
      <c r="AC5" s="37" t="s">
        <v>198</v>
      </c>
      <c r="AD5" s="41">
        <f>_xlfn.XLOOKUP(AC5,Points!$B$6:$B$205,Points!$E$6:$E$205,0)</f>
        <v>14</v>
      </c>
      <c r="AE5" s="37"/>
      <c r="AF5" s="41">
        <f>_xlfn.XLOOKUP(AE5,Points!$B$6:$B$205,Points!$D$6:$D$205,0)</f>
        <v>0</v>
      </c>
      <c r="AG5" s="37"/>
      <c r="AH5" s="41">
        <f>_xlfn.XLOOKUP(AG5,Points!$B$6:$B$205,Points!$D$6:$D$205,0)</f>
        <v>0</v>
      </c>
      <c r="AI5" s="45" t="s">
        <v>198</v>
      </c>
      <c r="AJ5" s="49">
        <f>_xlfn.XLOOKUP(AI5,Points!$B$6:$B$205,Points!$D$6:$D$205,0)</f>
        <v>13</v>
      </c>
      <c r="AK5" s="45" t="s">
        <v>198</v>
      </c>
      <c r="AL5" s="49">
        <f>_xlfn.XLOOKUP(AK5,Points!$B$6:$B$205,Points!$E$6:$E$205,0)</f>
        <v>14</v>
      </c>
      <c r="AM5" s="45"/>
      <c r="AN5" s="49">
        <f>_xlfn.XLOOKUP(AM5,Points!$B$6:$B$205,Points!$D$6:$D$205,0)</f>
        <v>0</v>
      </c>
      <c r="AO5" s="45"/>
      <c r="AP5" s="49">
        <f>_xlfn.XLOOKUP(AO5,Points!$B$6:$B$205,Points!$D$6:$D$205,0)</f>
        <v>0</v>
      </c>
      <c r="AQ5" s="53" t="s">
        <v>198</v>
      </c>
      <c r="AR5" s="57">
        <f>_xlfn.XLOOKUP(AQ5,Points!$B$6:$B$205,Points!$D$6:$D$205,0)</f>
        <v>13</v>
      </c>
      <c r="AS5" s="53" t="s">
        <v>198</v>
      </c>
      <c r="AT5" s="57">
        <f>_xlfn.XLOOKUP(AS5,Points!$B$6:$B$205,Points!$E$6:$E$205,0)</f>
        <v>14</v>
      </c>
      <c r="AU5" s="53"/>
      <c r="AV5" s="57">
        <f>_xlfn.XLOOKUP(AU5,Points!$B$6:$B$205,Points!$D$6:$D$205,0)</f>
        <v>0</v>
      </c>
      <c r="AW5" s="53"/>
      <c r="AX5" s="57">
        <f>_xlfn.XLOOKUP(AW5,Points!$B$6:$B$205,Points!$D$6:$D$205,0)</f>
        <v>0</v>
      </c>
      <c r="AY5" s="61" t="s">
        <v>198</v>
      </c>
      <c r="AZ5" s="65">
        <f>_xlfn.XLOOKUP(AY5,Points!$B$6:$B$205,Points!$D$6:$D$205,0)</f>
        <v>13</v>
      </c>
      <c r="BA5" s="61" t="s">
        <v>198</v>
      </c>
      <c r="BB5" s="65">
        <f>_xlfn.XLOOKUP(BA5,Points!$B$6:$B$205,Points!$E$6:$E$205,0)</f>
        <v>14</v>
      </c>
      <c r="BC5" s="61"/>
      <c r="BD5" s="65">
        <f>_xlfn.XLOOKUP(BC5,Points!$B$6:$B$205,Points!$D$6:$D$205,0)</f>
        <v>0</v>
      </c>
      <c r="BE5" s="61"/>
      <c r="BF5" s="65">
        <f>_xlfn.XLOOKUP(BE5,Points!$B$6:$B$205,Points!$D$6:$D$205,0)</f>
        <v>0</v>
      </c>
      <c r="BG5" s="69" t="s">
        <v>198</v>
      </c>
      <c r="BH5" s="73">
        <f>_xlfn.XLOOKUP(BG5,Points!$B$6:$B$205,Points!$D$6:$D$205,0)</f>
        <v>13</v>
      </c>
      <c r="BI5" s="69" t="s">
        <v>198</v>
      </c>
      <c r="BJ5" s="73">
        <f>_xlfn.XLOOKUP(BI5,Points!$B$6:$B$205,Points!$E$6:$E$205,0)</f>
        <v>14</v>
      </c>
      <c r="BK5" s="69"/>
      <c r="BL5" s="73">
        <f>_xlfn.XLOOKUP(BK5,Points!$B$6:$B$205,Points!$D$6:$D$205,0)</f>
        <v>0</v>
      </c>
      <c r="BM5" s="69"/>
      <c r="BN5" s="73">
        <f>_xlfn.XLOOKUP(BM5,Points!$B$6:$B$205,Points!$D$6:$D$205,0)</f>
        <v>0</v>
      </c>
    </row>
    <row r="6" spans="2:66" x14ac:dyDescent="0.35">
      <c r="B6" s="226"/>
      <c r="C6" s="14" t="s">
        <v>120</v>
      </c>
      <c r="D6" s="10">
        <f>_xlfn.XLOOKUP(C6,Points!$B$6:$B$205,Points!$D$6:$D$205,0)</f>
        <v>6</v>
      </c>
      <c r="E6" s="14" t="s">
        <v>733</v>
      </c>
      <c r="F6" s="10">
        <f>_xlfn.XLOOKUP(E6,Points!$B$6:$B$205,Points!$E$6:$E$205,0)</f>
        <v>9</v>
      </c>
      <c r="G6" s="14"/>
      <c r="H6" s="10">
        <f>_xlfn.XLOOKUP(G6,Points!$B$6:$B$205,Points!$D$6:$D$205,0)</f>
        <v>0</v>
      </c>
      <c r="I6" s="14"/>
      <c r="J6" s="10">
        <f>_xlfn.XLOOKUP(I6,Points!$B$6:$B$205,Points!$D$6:$D$205,0)</f>
        <v>0</v>
      </c>
      <c r="K6" s="21" t="s">
        <v>285</v>
      </c>
      <c r="L6" s="24">
        <f>_xlfn.XLOOKUP(K6,Points!$B$6:$B$205,Points!$D$6:$D$205,0)</f>
        <v>8</v>
      </c>
      <c r="M6" s="21" t="s">
        <v>198</v>
      </c>
      <c r="N6" s="24">
        <f>_xlfn.XLOOKUP(M6,Points!$B$6:$B$205,Points!$E$6:$E$205,0)</f>
        <v>14</v>
      </c>
      <c r="O6" s="21"/>
      <c r="P6" s="24">
        <f>_xlfn.XLOOKUP(O6,Points!$B$6:$B$205,Points!$D$6:$D$205,0)</f>
        <v>0</v>
      </c>
      <c r="Q6" s="21"/>
      <c r="R6" s="24">
        <f>_xlfn.XLOOKUP(Q6,Points!$B$6:$B$205,Points!$D$6:$D$205,0)</f>
        <v>0</v>
      </c>
      <c r="S6" s="30" t="s">
        <v>136</v>
      </c>
      <c r="T6" s="34">
        <f>_xlfn.XLOOKUP(S6,Points!$B$6:$B$205,Points!$D$6:$D$205,0)</f>
        <v>9</v>
      </c>
      <c r="U6" s="30" t="s">
        <v>94</v>
      </c>
      <c r="V6" s="34">
        <f>_xlfn.XLOOKUP(U6,Points!$B$6:$B$205,Points!$E$6:$E$205,0)</f>
        <v>6</v>
      </c>
      <c r="W6" s="30"/>
      <c r="X6" s="34">
        <f>_xlfn.XLOOKUP(W6,Points!$B$6:$B$205,Points!$D$6:$D$205,0)</f>
        <v>0</v>
      </c>
      <c r="Y6" s="30"/>
      <c r="Z6" s="34">
        <f>_xlfn.XLOOKUP(Y6,Points!$B$6:$B$205,Points!$D$6:$D$205,0)</f>
        <v>0</v>
      </c>
      <c r="AA6" s="38" t="s">
        <v>198</v>
      </c>
      <c r="AB6" s="42">
        <f>_xlfn.XLOOKUP(AA6,Points!$B$6:$B$205,Points!$D$6:$D$205,0)</f>
        <v>13</v>
      </c>
      <c r="AC6" s="38" t="s">
        <v>111</v>
      </c>
      <c r="AD6" s="42">
        <f>_xlfn.XLOOKUP(AC6,Points!$B$6:$B$205,Points!$E$6:$E$205,0)</f>
        <v>8</v>
      </c>
      <c r="AE6" s="38"/>
      <c r="AF6" s="42">
        <f>_xlfn.XLOOKUP(AE6,Points!$B$6:$B$205,Points!$D$6:$D$205,0)</f>
        <v>0</v>
      </c>
      <c r="AG6" s="38"/>
      <c r="AH6" s="42">
        <f>_xlfn.XLOOKUP(AG6,Points!$B$6:$B$205,Points!$D$6:$D$205,0)</f>
        <v>0</v>
      </c>
      <c r="AI6" s="46" t="s">
        <v>774</v>
      </c>
      <c r="AJ6" s="50">
        <f>_xlfn.XLOOKUP(AI6,Points!$B$6:$B$205,Points!$D$6:$D$205,0)</f>
        <v>5</v>
      </c>
      <c r="AK6" s="46" t="s">
        <v>210</v>
      </c>
      <c r="AL6" s="50">
        <f>_xlfn.XLOOKUP(AK6,Points!$B$6:$B$205,Points!$E$6:$E$205,0)</f>
        <v>9</v>
      </c>
      <c r="AM6" s="46"/>
      <c r="AN6" s="50">
        <f>_xlfn.XLOOKUP(AM6,Points!$B$6:$B$205,Points!$D$6:$D$205,0)</f>
        <v>0</v>
      </c>
      <c r="AO6" s="46"/>
      <c r="AP6" s="50">
        <f>_xlfn.XLOOKUP(AO6,Points!$B$6:$B$205,Points!$D$6:$D$205,0)</f>
        <v>0</v>
      </c>
      <c r="AQ6" s="54" t="s">
        <v>136</v>
      </c>
      <c r="AR6" s="58">
        <f>_xlfn.XLOOKUP(AQ6,Points!$B$6:$B$205,Points!$D$6:$D$205,0)</f>
        <v>9</v>
      </c>
      <c r="AS6" s="54" t="s">
        <v>210</v>
      </c>
      <c r="AT6" s="58">
        <f>_xlfn.XLOOKUP(AS6,Points!$B$6:$B$205,Points!$E$6:$E$205,0)</f>
        <v>9</v>
      </c>
      <c r="AU6" s="54"/>
      <c r="AV6" s="58">
        <f>_xlfn.XLOOKUP(AU6,Points!$B$6:$B$205,Points!$D$6:$D$205,0)</f>
        <v>0</v>
      </c>
      <c r="AW6" s="54"/>
      <c r="AX6" s="58">
        <f>_xlfn.XLOOKUP(AW6,Points!$B$6:$B$205,Points!$D$6:$D$205,0)</f>
        <v>0</v>
      </c>
      <c r="AY6" s="62" t="s">
        <v>774</v>
      </c>
      <c r="AZ6" s="66">
        <f>_xlfn.XLOOKUP(AY6,Points!$B$6:$B$205,Points!$D$6:$D$205,0)</f>
        <v>5</v>
      </c>
      <c r="BA6" s="62" t="s">
        <v>210</v>
      </c>
      <c r="BB6" s="66">
        <f>_xlfn.XLOOKUP(BA6,Points!$B$6:$B$205,Points!$E$6:$E$205,0)</f>
        <v>9</v>
      </c>
      <c r="BC6" s="62"/>
      <c r="BD6" s="66">
        <f>_xlfn.XLOOKUP(BC6,Points!$B$6:$B$205,Points!$D$6:$D$205,0)</f>
        <v>0</v>
      </c>
      <c r="BE6" s="62"/>
      <c r="BF6" s="66">
        <f>_xlfn.XLOOKUP(BE6,Points!$B$6:$B$205,Points!$D$6:$D$205,0)</f>
        <v>0</v>
      </c>
      <c r="BG6" s="70" t="s">
        <v>136</v>
      </c>
      <c r="BH6" s="74">
        <f>_xlfn.XLOOKUP(BG6,Points!$B$6:$B$205,Points!$D$6:$D$205,0)</f>
        <v>9</v>
      </c>
      <c r="BI6" s="70" t="s">
        <v>136</v>
      </c>
      <c r="BJ6" s="74">
        <f>_xlfn.XLOOKUP(BI6,Points!$B$6:$B$205,Points!$E$6:$E$205,0)</f>
        <v>11</v>
      </c>
      <c r="BK6" s="70"/>
      <c r="BL6" s="74">
        <f>_xlfn.XLOOKUP(BK6,Points!$B$6:$B$205,Points!$D$6:$D$205,0)</f>
        <v>0</v>
      </c>
      <c r="BM6" s="70"/>
      <c r="BN6" s="74">
        <f>_xlfn.XLOOKUP(BM6,Points!$B$6:$B$205,Points!$D$6:$D$205,0)</f>
        <v>0</v>
      </c>
    </row>
    <row r="7" spans="2:66" x14ac:dyDescent="0.35">
      <c r="B7" s="226"/>
      <c r="C7" s="14" t="s">
        <v>820</v>
      </c>
      <c r="D7" s="10">
        <f>_xlfn.XLOOKUP(C7,Points!$B$6:$B$205,Points!$D$6:$D$205,0)</f>
        <v>3</v>
      </c>
      <c r="E7" s="14" t="s">
        <v>244</v>
      </c>
      <c r="F7" s="10">
        <f>_xlfn.XLOOKUP(E7,Points!$B$6:$B$205,Points!$E$6:$E$205,0)</f>
        <v>2</v>
      </c>
      <c r="G7" s="14"/>
      <c r="H7" s="10">
        <f>_xlfn.XLOOKUP(G7,Points!$B$6:$B$205,Points!$D$6:$D$205,0)</f>
        <v>0</v>
      </c>
      <c r="I7" s="14"/>
      <c r="J7" s="10">
        <f>_xlfn.XLOOKUP(I7,Points!$B$6:$B$205,Points!$D$6:$D$205,0)</f>
        <v>0</v>
      </c>
      <c r="K7" s="21" t="s">
        <v>178</v>
      </c>
      <c r="L7" s="24">
        <f>_xlfn.XLOOKUP(K7,Points!$B$6:$B$205,Points!$D$6:$D$205,0)</f>
        <v>6</v>
      </c>
      <c r="M7" s="21" t="s">
        <v>565</v>
      </c>
      <c r="N7" s="24">
        <f>_xlfn.XLOOKUP(M7,Points!$B$6:$B$205,Points!$E$6:$E$205,0)</f>
        <v>0</v>
      </c>
      <c r="O7" s="21"/>
      <c r="P7" s="24">
        <f>_xlfn.XLOOKUP(O7,Points!$B$6:$B$205,Points!$D$6:$D$205,0)</f>
        <v>0</v>
      </c>
      <c r="Q7" s="21"/>
      <c r="R7" s="24">
        <f>_xlfn.XLOOKUP(Q7,Points!$B$6:$B$205,Points!$D$6:$D$205,0)</f>
        <v>0</v>
      </c>
      <c r="S7" s="30" t="s">
        <v>210</v>
      </c>
      <c r="T7" s="34">
        <f>_xlfn.XLOOKUP(S7,Points!$B$6:$B$205,Points!$D$6:$D$205,0)</f>
        <v>11</v>
      </c>
      <c r="U7" s="30" t="s">
        <v>111</v>
      </c>
      <c r="V7" s="34">
        <f>_xlfn.XLOOKUP(U7,Points!$B$6:$B$205,Points!$E$6:$E$205,0)</f>
        <v>8</v>
      </c>
      <c r="W7" s="30"/>
      <c r="X7" s="34">
        <f>_xlfn.XLOOKUP(W7,Points!$B$6:$B$205,Points!$D$6:$D$205,0)</f>
        <v>0</v>
      </c>
      <c r="Y7" s="30"/>
      <c r="Z7" s="34">
        <f>_xlfn.XLOOKUP(Y7,Points!$B$6:$B$205,Points!$D$6:$D$205,0)</f>
        <v>0</v>
      </c>
      <c r="AA7" s="38" t="s">
        <v>120</v>
      </c>
      <c r="AB7" s="42">
        <f>_xlfn.XLOOKUP(AA7,Points!$B$6:$B$205,Points!$D$6:$D$205,0)</f>
        <v>6</v>
      </c>
      <c r="AC7" s="38" t="s">
        <v>67</v>
      </c>
      <c r="AD7" s="42">
        <f>_xlfn.XLOOKUP(AC7,Points!$B$6:$B$205,Points!$E$6:$E$205,0)</f>
        <v>9</v>
      </c>
      <c r="AE7" s="38"/>
      <c r="AF7" s="42">
        <f>_xlfn.XLOOKUP(AE7,Points!$B$6:$B$205,Points!$D$6:$D$205,0)</f>
        <v>0</v>
      </c>
      <c r="AG7" s="38"/>
      <c r="AH7" s="42">
        <f>_xlfn.XLOOKUP(AG7,Points!$B$6:$B$205,Points!$D$6:$D$205,0)</f>
        <v>0</v>
      </c>
      <c r="AI7" s="46" t="s">
        <v>593</v>
      </c>
      <c r="AJ7" s="50">
        <f>_xlfn.XLOOKUP(AI7,Points!$B$6:$B$205,Points!$D$6:$D$205,0)</f>
        <v>9</v>
      </c>
      <c r="AK7" s="46" t="s">
        <v>774</v>
      </c>
      <c r="AL7" s="50">
        <f>_xlfn.XLOOKUP(AK7,Points!$B$6:$B$205,Points!$E$6:$E$205,0)</f>
        <v>8</v>
      </c>
      <c r="AM7" s="46"/>
      <c r="AN7" s="50">
        <f>_xlfn.XLOOKUP(AM7,Points!$B$6:$B$205,Points!$D$6:$D$205,0)</f>
        <v>0</v>
      </c>
      <c r="AO7" s="46"/>
      <c r="AP7" s="50">
        <f>_xlfn.XLOOKUP(AO7,Points!$B$6:$B$205,Points!$D$6:$D$205,0)</f>
        <v>0</v>
      </c>
      <c r="AQ7" s="54" t="s">
        <v>593</v>
      </c>
      <c r="AR7" s="58">
        <f>_xlfn.XLOOKUP(AQ7,Points!$B$6:$B$205,Points!$D$6:$D$205,0)</f>
        <v>9</v>
      </c>
      <c r="AS7" s="54" t="s">
        <v>285</v>
      </c>
      <c r="AT7" s="58">
        <f>_xlfn.XLOOKUP(AS7,Points!$B$6:$B$205,Points!$E$6:$E$205,0)</f>
        <v>9</v>
      </c>
      <c r="AU7" s="54"/>
      <c r="AV7" s="58">
        <f>_xlfn.XLOOKUP(AU7,Points!$B$6:$B$205,Points!$D$6:$D$205,0)</f>
        <v>0</v>
      </c>
      <c r="AW7" s="54"/>
      <c r="AX7" s="58">
        <f>_xlfn.XLOOKUP(AW7,Points!$B$6:$B$205,Points!$D$6:$D$205,0)</f>
        <v>0</v>
      </c>
      <c r="AY7" s="62" t="s">
        <v>29</v>
      </c>
      <c r="AZ7" s="66">
        <f>_xlfn.XLOOKUP(AY7,Points!$B$6:$B$205,Points!$D$6:$D$205,0)</f>
        <v>4</v>
      </c>
      <c r="BA7" s="62" t="s">
        <v>774</v>
      </c>
      <c r="BB7" s="66">
        <f>_xlfn.XLOOKUP(BA7,Points!$B$6:$B$205,Points!$E$6:$E$205,0)</f>
        <v>8</v>
      </c>
      <c r="BC7" s="62"/>
      <c r="BD7" s="66">
        <f>_xlfn.XLOOKUP(BC7,Points!$B$6:$B$205,Points!$D$6:$D$205,0)</f>
        <v>0</v>
      </c>
      <c r="BE7" s="62"/>
      <c r="BF7" s="66">
        <f>_xlfn.XLOOKUP(BE7,Points!$B$6:$B$205,Points!$D$6:$D$205,0)</f>
        <v>0</v>
      </c>
      <c r="BG7" s="70" t="s">
        <v>325</v>
      </c>
      <c r="BH7" s="74">
        <f>_xlfn.XLOOKUP(BG7,Points!$B$6:$B$205,Points!$D$6:$D$205,0)</f>
        <v>6</v>
      </c>
      <c r="BI7" s="70" t="s">
        <v>285</v>
      </c>
      <c r="BJ7" s="74">
        <f>_xlfn.XLOOKUP(BI7,Points!$B$6:$B$205,Points!$E$6:$E$205,0)</f>
        <v>9</v>
      </c>
      <c r="BK7" s="70"/>
      <c r="BL7" s="74">
        <f>_xlfn.XLOOKUP(BK7,Points!$B$6:$B$205,Points!$D$6:$D$205,0)</f>
        <v>0</v>
      </c>
      <c r="BM7" s="70"/>
      <c r="BN7" s="74">
        <f>_xlfn.XLOOKUP(BM7,Points!$B$6:$B$205,Points!$D$6:$D$205,0)</f>
        <v>0</v>
      </c>
    </row>
    <row r="8" spans="2:66" x14ac:dyDescent="0.35">
      <c r="B8" s="226"/>
      <c r="C8" s="14" t="s">
        <v>774</v>
      </c>
      <c r="D8" s="10">
        <f>_xlfn.XLOOKUP(C8,Points!$B$6:$B$205,Points!$D$6:$D$205,0)</f>
        <v>5</v>
      </c>
      <c r="E8" s="14" t="s">
        <v>136</v>
      </c>
      <c r="F8" s="10">
        <f>_xlfn.XLOOKUP(E8,Points!$B$6:$B$205,Points!$E$6:$E$205,0)</f>
        <v>11</v>
      </c>
      <c r="G8" s="14"/>
      <c r="H8" s="10">
        <f>_xlfn.XLOOKUP(G8,Points!$B$6:$B$205,Points!$D$6:$D$205,0)</f>
        <v>0</v>
      </c>
      <c r="I8" s="14"/>
      <c r="J8" s="10">
        <f>_xlfn.XLOOKUP(I8,Points!$B$6:$B$205,Points!$D$6:$D$205,0)</f>
        <v>0</v>
      </c>
      <c r="K8" s="21" t="s">
        <v>439</v>
      </c>
      <c r="L8" s="24">
        <f>_xlfn.XLOOKUP(K8,Points!$B$6:$B$205,Points!$D$6:$D$205,0)</f>
        <v>6</v>
      </c>
      <c r="M8" s="21" t="s">
        <v>774</v>
      </c>
      <c r="N8" s="24">
        <f>_xlfn.XLOOKUP(M8,Points!$B$6:$B$205,Points!$E$6:$E$205,0)</f>
        <v>8</v>
      </c>
      <c r="O8" s="21"/>
      <c r="P8" s="24">
        <f>_xlfn.XLOOKUP(O8,Points!$B$6:$B$205,Points!$D$6:$D$205,0)</f>
        <v>0</v>
      </c>
      <c r="Q8" s="21"/>
      <c r="R8" s="24">
        <f>_xlfn.XLOOKUP(Q8,Points!$B$6:$B$205,Points!$D$6:$D$205,0)</f>
        <v>0</v>
      </c>
      <c r="S8" s="30" t="s">
        <v>285</v>
      </c>
      <c r="T8" s="34">
        <f>_xlfn.XLOOKUP(S8,Points!$B$6:$B$205,Points!$D$6:$D$205,0)</f>
        <v>8</v>
      </c>
      <c r="U8" s="30" t="s">
        <v>210</v>
      </c>
      <c r="V8" s="34">
        <f>_xlfn.XLOOKUP(U8,Points!$B$6:$B$205,Points!$E$6:$E$205,0)</f>
        <v>9</v>
      </c>
      <c r="W8" s="30"/>
      <c r="X8" s="34">
        <f>_xlfn.XLOOKUP(W8,Points!$B$6:$B$205,Points!$D$6:$D$205,0)</f>
        <v>0</v>
      </c>
      <c r="Y8" s="30"/>
      <c r="Z8" s="34">
        <f>_xlfn.XLOOKUP(Y8,Points!$B$6:$B$205,Points!$D$6:$D$205,0)</f>
        <v>0</v>
      </c>
      <c r="AA8" s="38" t="s">
        <v>67</v>
      </c>
      <c r="AB8" s="42">
        <f>_xlfn.XLOOKUP(AA8,Points!$B$6:$B$205,Points!$D$6:$D$205,0)</f>
        <v>5</v>
      </c>
      <c r="AC8" s="38" t="s">
        <v>94</v>
      </c>
      <c r="AD8" s="42">
        <f>_xlfn.XLOOKUP(AC8,Points!$B$6:$B$205,Points!$E$6:$E$205,0)</f>
        <v>6</v>
      </c>
      <c r="AE8" s="38"/>
      <c r="AF8" s="42">
        <f>_xlfn.XLOOKUP(AE8,Points!$B$6:$B$205,Points!$D$6:$D$205,0)</f>
        <v>0</v>
      </c>
      <c r="AG8" s="38"/>
      <c r="AH8" s="42">
        <f>_xlfn.XLOOKUP(AG8,Points!$B$6:$B$205,Points!$D$6:$D$205,0)</f>
        <v>0</v>
      </c>
      <c r="AI8" s="46" t="s">
        <v>285</v>
      </c>
      <c r="AJ8" s="50">
        <f>_xlfn.XLOOKUP(AI8,Points!$B$6:$B$205,Points!$D$6:$D$205,0)</f>
        <v>8</v>
      </c>
      <c r="AK8" s="46" t="s">
        <v>285</v>
      </c>
      <c r="AL8" s="50">
        <f>_xlfn.XLOOKUP(AK8,Points!$B$6:$B$205,Points!$E$6:$E$205,0)</f>
        <v>9</v>
      </c>
      <c r="AM8" s="46"/>
      <c r="AN8" s="50">
        <f>_xlfn.XLOOKUP(AM8,Points!$B$6:$B$205,Points!$D$6:$D$205,0)</f>
        <v>0</v>
      </c>
      <c r="AO8" s="46"/>
      <c r="AP8" s="50">
        <f>_xlfn.XLOOKUP(AO8,Points!$B$6:$B$205,Points!$D$6:$D$205,0)</f>
        <v>0</v>
      </c>
      <c r="AQ8" s="54" t="s">
        <v>439</v>
      </c>
      <c r="AR8" s="58">
        <f>_xlfn.XLOOKUP(AQ8,Points!$B$6:$B$205,Points!$D$6:$D$205,0)</f>
        <v>6</v>
      </c>
      <c r="AS8" s="54" t="s">
        <v>111</v>
      </c>
      <c r="AT8" s="58">
        <f>_xlfn.XLOOKUP(AS8,Points!$B$6:$B$205,Points!$E$6:$E$205,0)</f>
        <v>8</v>
      </c>
      <c r="AU8" s="54"/>
      <c r="AV8" s="58">
        <f>_xlfn.XLOOKUP(AU8,Points!$B$6:$B$205,Points!$D$6:$D$205,0)</f>
        <v>0</v>
      </c>
      <c r="AW8" s="54"/>
      <c r="AX8" s="58">
        <f>_xlfn.XLOOKUP(AW8,Points!$B$6:$B$205,Points!$D$6:$D$205,0)</f>
        <v>0</v>
      </c>
      <c r="AY8" s="62" t="s">
        <v>210</v>
      </c>
      <c r="AZ8" s="66">
        <f>_xlfn.XLOOKUP(AY8,Points!$B$6:$B$205,Points!$D$6:$D$205,0)</f>
        <v>11</v>
      </c>
      <c r="BA8" s="62" t="s">
        <v>111</v>
      </c>
      <c r="BB8" s="66">
        <f>_xlfn.XLOOKUP(BA8,Points!$B$6:$B$205,Points!$E$6:$E$205,0)</f>
        <v>8</v>
      </c>
      <c r="BC8" s="62"/>
      <c r="BD8" s="66">
        <f>_xlfn.XLOOKUP(BC8,Points!$B$6:$B$205,Points!$D$6:$D$205,0)</f>
        <v>0</v>
      </c>
      <c r="BE8" s="62"/>
      <c r="BF8" s="66">
        <f>_xlfn.XLOOKUP(BE8,Points!$B$6:$B$205,Points!$D$6:$D$205,0)</f>
        <v>0</v>
      </c>
      <c r="BG8" s="70" t="s">
        <v>285</v>
      </c>
      <c r="BH8" s="74">
        <f>_xlfn.XLOOKUP(BG8,Points!$B$6:$B$205,Points!$D$6:$D$205,0)</f>
        <v>8</v>
      </c>
      <c r="BI8" s="70" t="s">
        <v>210</v>
      </c>
      <c r="BJ8" s="74">
        <f>_xlfn.XLOOKUP(BI8,Points!$B$6:$B$205,Points!$E$6:$E$205,0)</f>
        <v>9</v>
      </c>
      <c r="BK8" s="70"/>
      <c r="BL8" s="74">
        <f>_xlfn.XLOOKUP(BK8,Points!$B$6:$B$205,Points!$D$6:$D$205,0)</f>
        <v>0</v>
      </c>
      <c r="BM8" s="70"/>
      <c r="BN8" s="74">
        <f>_xlfn.XLOOKUP(BM8,Points!$B$6:$B$205,Points!$D$6:$D$205,0)</f>
        <v>0</v>
      </c>
    </row>
    <row r="9" spans="2:66" ht="15" thickBot="1" x14ac:dyDescent="0.4">
      <c r="B9" s="227"/>
      <c r="C9" s="12" t="s">
        <v>733</v>
      </c>
      <c r="D9" s="11">
        <f>_xlfn.XLOOKUP(C9,Points!$B$6:$B$205,Points!$D$6:$D$205,0)</f>
        <v>10</v>
      </c>
      <c r="E9" s="12"/>
      <c r="F9" s="11"/>
      <c r="G9" s="12"/>
      <c r="H9" s="11"/>
      <c r="I9" s="12"/>
      <c r="J9" s="11"/>
      <c r="K9" s="19" t="s">
        <v>67</v>
      </c>
      <c r="L9" s="22">
        <f>_xlfn.XLOOKUP(K9,Points!$B$6:$B$205,Points!$D$6:$D$205,0)</f>
        <v>5</v>
      </c>
      <c r="M9" s="19"/>
      <c r="N9" s="22"/>
      <c r="O9" s="19"/>
      <c r="P9" s="22"/>
      <c r="Q9" s="19"/>
      <c r="R9" s="22"/>
      <c r="S9" s="31" t="s">
        <v>67</v>
      </c>
      <c r="T9" s="35">
        <f>_xlfn.XLOOKUP(S9,Points!$B$6:$B$205,Points!$D$6:$D$205,0)</f>
        <v>5</v>
      </c>
      <c r="U9" s="31"/>
      <c r="V9" s="35"/>
      <c r="W9" s="31"/>
      <c r="X9" s="35"/>
      <c r="Y9" s="31"/>
      <c r="Z9" s="35"/>
      <c r="AA9" s="39" t="s">
        <v>136</v>
      </c>
      <c r="AB9" s="43">
        <f>_xlfn.XLOOKUP(AA9,Points!$B$6:$B$205,Points!$D$6:$D$205,0)</f>
        <v>9</v>
      </c>
      <c r="AC9" s="39"/>
      <c r="AD9" s="43"/>
      <c r="AE9" s="39"/>
      <c r="AF9" s="43"/>
      <c r="AG9" s="39"/>
      <c r="AH9" s="43"/>
      <c r="AI9" s="47" t="s">
        <v>733</v>
      </c>
      <c r="AJ9" s="51">
        <f>_xlfn.XLOOKUP(AI9,Points!$B$6:$B$205,Points!$D$6:$D$205,0)</f>
        <v>10</v>
      </c>
      <c r="AK9" s="47"/>
      <c r="AL9" s="51"/>
      <c r="AM9" s="47"/>
      <c r="AN9" s="51"/>
      <c r="AO9" s="47"/>
      <c r="AP9" s="51"/>
      <c r="AQ9" s="55" t="s">
        <v>67</v>
      </c>
      <c r="AR9" s="59">
        <f>_xlfn.XLOOKUP(AQ9,Points!$B$6:$B$205,Points!$D$6:$D$205,0)</f>
        <v>5</v>
      </c>
      <c r="AS9" s="55"/>
      <c r="AT9" s="59"/>
      <c r="AU9" s="55"/>
      <c r="AV9" s="59"/>
      <c r="AW9" s="55"/>
      <c r="AX9" s="59"/>
      <c r="AY9" s="63" t="s">
        <v>280</v>
      </c>
      <c r="AZ9" s="67">
        <f>_xlfn.XLOOKUP(AY9,Points!$B$6:$B$205,Points!$D$6:$D$205,0)</f>
        <v>0</v>
      </c>
      <c r="BA9" s="63"/>
      <c r="BB9" s="67"/>
      <c r="BC9" s="63"/>
      <c r="BD9" s="67"/>
      <c r="BE9" s="63"/>
      <c r="BF9" s="67"/>
      <c r="BG9" s="71" t="s">
        <v>210</v>
      </c>
      <c r="BH9" s="75">
        <f>_xlfn.XLOOKUP(BG9,Points!$B$6:$B$205,Points!$D$6:$D$205,0)</f>
        <v>11</v>
      </c>
      <c r="BI9" s="71"/>
      <c r="BJ9" s="75"/>
      <c r="BK9" s="71"/>
      <c r="BL9" s="75"/>
      <c r="BM9" s="71"/>
      <c r="BN9" s="75"/>
    </row>
    <row r="10" spans="2:66" x14ac:dyDescent="0.35">
      <c r="B10" s="225" t="s">
        <v>862</v>
      </c>
      <c r="C10" s="13" t="s">
        <v>48</v>
      </c>
      <c r="D10" s="9">
        <f>_xlfn.XLOOKUP(C10,Points!$B$6:$B$205,Points!$D$6:$D$205,0)</f>
        <v>4</v>
      </c>
      <c r="E10" s="13" t="s">
        <v>48</v>
      </c>
      <c r="F10" s="9">
        <f>_xlfn.XLOOKUP(E10,Points!$B$6:$B$205,Points!$E$6:$E$205,0)</f>
        <v>4</v>
      </c>
      <c r="G10" s="13"/>
      <c r="H10" s="9">
        <f>_xlfn.XLOOKUP(G10,Points!$B$6:$B$205,Points!$D$6:$D$205,0)</f>
        <v>0</v>
      </c>
      <c r="I10" s="13"/>
      <c r="J10" s="9">
        <f>_xlfn.XLOOKUP(I10,Points!$B$6:$B$205,Points!$D$6:$D$205,0)</f>
        <v>0</v>
      </c>
      <c r="K10" s="20" t="s">
        <v>88</v>
      </c>
      <c r="L10" s="23">
        <f>_xlfn.XLOOKUP(K10,Points!$B$6:$B$205,Points!$D$6:$D$205,0)</f>
        <v>3</v>
      </c>
      <c r="M10" s="20" t="s">
        <v>48</v>
      </c>
      <c r="N10" s="23">
        <f>_xlfn.XLOOKUP(M10,Points!$B$6:$B$205,Points!$E$6:$E$205,0)</f>
        <v>4</v>
      </c>
      <c r="O10" s="20"/>
      <c r="P10" s="23">
        <f>_xlfn.XLOOKUP(O10,Points!$B$6:$B$205,Points!$D$6:$D$205,0)</f>
        <v>0</v>
      </c>
      <c r="Q10" s="20"/>
      <c r="R10" s="23">
        <f>_xlfn.XLOOKUP(Q10,Points!$B$6:$B$205,Points!$D$6:$D$205,0)</f>
        <v>0</v>
      </c>
      <c r="S10" s="29" t="s">
        <v>158</v>
      </c>
      <c r="T10" s="33">
        <f>_xlfn.XLOOKUP(S10,Points!$B$6:$B$205,Points!$D$6:$D$205,0)</f>
        <v>0</v>
      </c>
      <c r="U10" s="29" t="s">
        <v>131</v>
      </c>
      <c r="V10" s="33">
        <f>_xlfn.XLOOKUP(U10,Points!$B$6:$B$205,Points!$E$6:$E$205,0)</f>
        <v>8</v>
      </c>
      <c r="W10" s="29"/>
      <c r="X10" s="33">
        <f>_xlfn.XLOOKUP(W10,Points!$B$6:$B$205,Points!$D$6:$D$205,0)</f>
        <v>0</v>
      </c>
      <c r="Y10" s="29"/>
      <c r="Z10" s="33">
        <f>_xlfn.XLOOKUP(Y10,Points!$B$6:$B$205,Points!$D$6:$D$205,0)</f>
        <v>0</v>
      </c>
      <c r="AA10" s="37" t="s">
        <v>264</v>
      </c>
      <c r="AB10" s="41">
        <f>_xlfn.XLOOKUP(AA10,Points!$B$6:$B$205,Points!$D$6:$D$205,0)</f>
        <v>2</v>
      </c>
      <c r="AC10" s="37" t="s">
        <v>48</v>
      </c>
      <c r="AD10" s="41">
        <f>_xlfn.XLOOKUP(AC10,Points!$B$6:$B$205,Points!$E$6:$E$205,0)</f>
        <v>4</v>
      </c>
      <c r="AE10" s="37"/>
      <c r="AF10" s="41">
        <f>_xlfn.XLOOKUP(AE10,Points!$B$6:$B$205,Points!$D$6:$D$205,0)</f>
        <v>0</v>
      </c>
      <c r="AG10" s="37"/>
      <c r="AH10" s="41">
        <f>_xlfn.XLOOKUP(AG10,Points!$B$6:$B$205,Points!$D$6:$D$205,0)</f>
        <v>0</v>
      </c>
      <c r="AI10" s="45" t="s">
        <v>386</v>
      </c>
      <c r="AJ10" s="49">
        <f>_xlfn.XLOOKUP(AI10,Points!$B$6:$B$205,Points!$D$6:$D$205,0)</f>
        <v>8</v>
      </c>
      <c r="AK10" s="45" t="s">
        <v>386</v>
      </c>
      <c r="AL10" s="49">
        <f>_xlfn.XLOOKUP(AK10,Points!$B$6:$B$205,Points!$E$6:$E$205,0)</f>
        <v>9</v>
      </c>
      <c r="AM10" s="45"/>
      <c r="AN10" s="49">
        <f>_xlfn.XLOOKUP(AM10,Points!$B$6:$B$205,Points!$D$6:$D$205,0)</f>
        <v>0</v>
      </c>
      <c r="AO10" s="45"/>
      <c r="AP10" s="49">
        <f>_xlfn.XLOOKUP(AO10,Points!$B$6:$B$205,Points!$D$6:$D$205,0)</f>
        <v>0</v>
      </c>
      <c r="AQ10" s="53" t="s">
        <v>750</v>
      </c>
      <c r="AR10" s="57">
        <f>_xlfn.XLOOKUP(AQ10,Points!$B$6:$B$205,Points!$D$6:$D$205,0)</f>
        <v>6</v>
      </c>
      <c r="AS10" s="53" t="s">
        <v>48</v>
      </c>
      <c r="AT10" s="57">
        <f>_xlfn.XLOOKUP(AS10,Points!$B$6:$B$205,Points!$E$6:$E$205,0)</f>
        <v>4</v>
      </c>
      <c r="AU10" s="53"/>
      <c r="AV10" s="57">
        <f>_xlfn.XLOOKUP(AU10,Points!$B$6:$B$205,Points!$D$6:$D$205,0)</f>
        <v>0</v>
      </c>
      <c r="AW10" s="53"/>
      <c r="AX10" s="57">
        <f>_xlfn.XLOOKUP(AW10,Points!$B$6:$B$205,Points!$D$6:$D$205,0)</f>
        <v>0</v>
      </c>
      <c r="AY10" s="61" t="s">
        <v>264</v>
      </c>
      <c r="AZ10" s="65">
        <f>_xlfn.XLOOKUP(AY10,Points!$B$6:$B$205,Points!$D$6:$D$205,0)</f>
        <v>2</v>
      </c>
      <c r="BA10" s="61" t="s">
        <v>131</v>
      </c>
      <c r="BB10" s="65">
        <f>_xlfn.XLOOKUP(BA10,Points!$B$6:$B$205,Points!$E$6:$E$205,0)</f>
        <v>8</v>
      </c>
      <c r="BC10" s="61"/>
      <c r="BD10" s="65">
        <f>_xlfn.XLOOKUP(BC10,Points!$B$6:$B$205,Points!$D$6:$D$205,0)</f>
        <v>0</v>
      </c>
      <c r="BE10" s="61"/>
      <c r="BF10" s="65">
        <f>_xlfn.XLOOKUP(BE10,Points!$B$6:$B$205,Points!$D$6:$D$205,0)</f>
        <v>0</v>
      </c>
      <c r="BG10" s="69" t="s">
        <v>581</v>
      </c>
      <c r="BH10" s="73">
        <f>_xlfn.XLOOKUP(BG10,Points!$B$6:$B$205,Points!$D$6:$D$205,0)</f>
        <v>4</v>
      </c>
      <c r="BI10" s="69" t="s">
        <v>581</v>
      </c>
      <c r="BJ10" s="73">
        <f>_xlfn.XLOOKUP(BI10,Points!$B$6:$B$205,Points!$E$6:$E$205,0)</f>
        <v>14</v>
      </c>
      <c r="BK10" s="69"/>
      <c r="BL10" s="73">
        <f>_xlfn.XLOOKUP(BK10,Points!$B$6:$B$205,Points!$D$6:$D$205,0)</f>
        <v>0</v>
      </c>
      <c r="BM10" s="69"/>
      <c r="BN10" s="73">
        <f>_xlfn.XLOOKUP(BM10,Points!$B$6:$B$205,Points!$D$6:$D$205,0)</f>
        <v>0</v>
      </c>
    </row>
    <row r="11" spans="2:66" ht="15" thickBot="1" x14ac:dyDescent="0.4">
      <c r="B11" s="227"/>
      <c r="C11" s="12" t="s">
        <v>750</v>
      </c>
      <c r="D11" s="11">
        <f>_xlfn.XLOOKUP(C11,Points!$B$6:$B$205,Points!$D$6:$D$205,0)</f>
        <v>6</v>
      </c>
      <c r="E11" s="12" t="s">
        <v>386</v>
      </c>
      <c r="F11" s="11">
        <f>_xlfn.XLOOKUP(E11,Points!$B$6:$B$205,Points!$E$6:$E$205,0)</f>
        <v>9</v>
      </c>
      <c r="G11" s="12"/>
      <c r="H11" s="11">
        <f>_xlfn.XLOOKUP(G11,Points!$B$6:$B$205,Points!$D$6:$D$205,0)</f>
        <v>0</v>
      </c>
      <c r="I11" s="12"/>
      <c r="J11" s="11">
        <f>_xlfn.XLOOKUP(I11,Points!$B$6:$B$205,Points!$D$6:$D$205,0)</f>
        <v>0</v>
      </c>
      <c r="K11" s="19" t="s">
        <v>366</v>
      </c>
      <c r="L11" s="22">
        <f>_xlfn.XLOOKUP(K11,Points!$B$6:$B$205,Points!$D$6:$D$205,0)</f>
        <v>1</v>
      </c>
      <c r="M11" s="19" t="s">
        <v>386</v>
      </c>
      <c r="N11" s="22">
        <f>_xlfn.XLOOKUP(M11,Points!$B$6:$B$205,Points!$E$6:$E$205,0)</f>
        <v>9</v>
      </c>
      <c r="O11" s="19"/>
      <c r="P11" s="22">
        <f>_xlfn.XLOOKUP(O11,Points!$B$6:$B$205,Points!$D$6:$D$205,0)</f>
        <v>0</v>
      </c>
      <c r="Q11" s="19"/>
      <c r="R11" s="22">
        <f>_xlfn.XLOOKUP(Q11,Points!$B$6:$B$205,Points!$D$6:$D$205,0)</f>
        <v>0</v>
      </c>
      <c r="S11" s="31" t="s">
        <v>386</v>
      </c>
      <c r="T11" s="35">
        <f>_xlfn.XLOOKUP(S11,Points!$B$6:$B$205,Points!$D$6:$D$205,0)</f>
        <v>8</v>
      </c>
      <c r="U11" s="31" t="s">
        <v>386</v>
      </c>
      <c r="V11" s="35">
        <f>_xlfn.XLOOKUP(U11,Points!$B$6:$B$205,Points!$E$6:$E$205,0)</f>
        <v>9</v>
      </c>
      <c r="W11" s="31"/>
      <c r="X11" s="35">
        <f>_xlfn.XLOOKUP(W11,Points!$B$6:$B$205,Points!$D$6:$D$205,0)</f>
        <v>0</v>
      </c>
      <c r="Y11" s="31"/>
      <c r="Z11" s="35">
        <f>_xlfn.XLOOKUP(Y11,Points!$B$6:$B$205,Points!$D$6:$D$205,0)</f>
        <v>0</v>
      </c>
      <c r="AA11" s="39" t="s">
        <v>745</v>
      </c>
      <c r="AB11" s="43">
        <f>_xlfn.XLOOKUP(AA11,Points!$B$6:$B$205,Points!$D$6:$D$205,0)</f>
        <v>8</v>
      </c>
      <c r="AC11" s="39" t="s">
        <v>131</v>
      </c>
      <c r="AD11" s="43">
        <f>_xlfn.XLOOKUP(AC11,Points!$B$6:$B$205,Points!$E$6:$E$205,0)</f>
        <v>8</v>
      </c>
      <c r="AE11" s="39"/>
      <c r="AF11" s="43">
        <f>_xlfn.XLOOKUP(AE11,Points!$B$6:$B$205,Points!$D$6:$D$205,0)</f>
        <v>0</v>
      </c>
      <c r="AG11" s="39"/>
      <c r="AH11" s="43">
        <f>_xlfn.XLOOKUP(AG11,Points!$B$6:$B$205,Points!$D$6:$D$205,0)</f>
        <v>0</v>
      </c>
      <c r="AI11" s="47" t="s">
        <v>750</v>
      </c>
      <c r="AJ11" s="51">
        <f>_xlfn.XLOOKUP(AI11,Points!$B$6:$B$205,Points!$D$6:$D$205,0)</f>
        <v>6</v>
      </c>
      <c r="AK11" s="47" t="s">
        <v>96</v>
      </c>
      <c r="AL11" s="51">
        <f>_xlfn.XLOOKUP(AK11,Points!$B$6:$B$205,Points!$E$6:$E$205,0)</f>
        <v>10</v>
      </c>
      <c r="AM11" s="47"/>
      <c r="AN11" s="51">
        <f>_xlfn.XLOOKUP(AM11,Points!$B$6:$B$205,Points!$D$6:$D$205,0)</f>
        <v>0</v>
      </c>
      <c r="AO11" s="47"/>
      <c r="AP11" s="51">
        <f>_xlfn.XLOOKUP(AO11,Points!$B$6:$B$205,Points!$D$6:$D$205,0)</f>
        <v>0</v>
      </c>
      <c r="AQ11" s="55" t="s">
        <v>96</v>
      </c>
      <c r="AR11" s="59">
        <f>_xlfn.XLOOKUP(AQ11,Points!$B$6:$B$205,Points!$D$6:$D$205,0)</f>
        <v>7</v>
      </c>
      <c r="AS11" s="55" t="s">
        <v>386</v>
      </c>
      <c r="AT11" s="59">
        <f>_xlfn.XLOOKUP(AS11,Points!$B$6:$B$205,Points!$E$6:$E$205,0)</f>
        <v>9</v>
      </c>
      <c r="AU11" s="55"/>
      <c r="AV11" s="59">
        <f>_xlfn.XLOOKUP(AU11,Points!$B$6:$B$205,Points!$D$6:$D$205,0)</f>
        <v>0</v>
      </c>
      <c r="AW11" s="55"/>
      <c r="AX11" s="59">
        <f>_xlfn.XLOOKUP(AW11,Points!$B$6:$B$205,Points!$D$6:$D$205,0)</f>
        <v>0</v>
      </c>
      <c r="AY11" s="63" t="s">
        <v>559</v>
      </c>
      <c r="AZ11" s="67">
        <f>_xlfn.XLOOKUP(AY11,Points!$B$6:$B$205,Points!$D$6:$D$205,0)</f>
        <v>2</v>
      </c>
      <c r="BA11" s="63" t="s">
        <v>386</v>
      </c>
      <c r="BB11" s="67">
        <f>_xlfn.XLOOKUP(BA11,Points!$B$6:$B$205,Points!$E$6:$E$205,0)</f>
        <v>9</v>
      </c>
      <c r="BC11" s="63"/>
      <c r="BD11" s="67">
        <f>_xlfn.XLOOKUP(BC11,Points!$B$6:$B$205,Points!$D$6:$D$205,0)</f>
        <v>0</v>
      </c>
      <c r="BE11" s="63"/>
      <c r="BF11" s="67">
        <f>_xlfn.XLOOKUP(BE11,Points!$B$6:$B$205,Points!$D$6:$D$205,0)</f>
        <v>0</v>
      </c>
      <c r="BG11" s="71" t="s">
        <v>386</v>
      </c>
      <c r="BH11" s="75">
        <f>_xlfn.XLOOKUP(BG11,Points!$B$6:$B$205,Points!$D$6:$D$205,0)</f>
        <v>8</v>
      </c>
      <c r="BI11" s="71" t="s">
        <v>386</v>
      </c>
      <c r="BJ11" s="75">
        <f>_xlfn.XLOOKUP(BI11,Points!$B$6:$B$205,Points!$E$6:$E$205,0)</f>
        <v>9</v>
      </c>
      <c r="BK11" s="71"/>
      <c r="BL11" s="75">
        <f>_xlfn.XLOOKUP(BK11,Points!$B$6:$B$205,Points!$D$6:$D$205,0)</f>
        <v>0</v>
      </c>
      <c r="BM11" s="71"/>
      <c r="BN11" s="75">
        <f>_xlfn.XLOOKUP(BM11,Points!$B$6:$B$205,Points!$D$6:$D$205,0)</f>
        <v>0</v>
      </c>
    </row>
    <row r="12" spans="2:66" x14ac:dyDescent="0.35">
      <c r="B12" s="225" t="s">
        <v>878</v>
      </c>
      <c r="C12" s="13" t="s">
        <v>654</v>
      </c>
      <c r="D12" s="9">
        <f>_xlfn.XLOOKUP(C12,Points!$H$6:$H$205,Points!$I$6:$I$205,0)</f>
        <v>8</v>
      </c>
      <c r="E12" s="13" t="s">
        <v>640</v>
      </c>
      <c r="F12" s="9">
        <f>_xlfn.XLOOKUP(E12,Points!$H$6:$H$205,Points!$J$6:$J$205,0)</f>
        <v>8</v>
      </c>
      <c r="G12" s="13"/>
      <c r="H12" s="9">
        <f>_xlfn.XLOOKUP(G12,Points!$H$6:$H$205,Points!$I$6:$I$205,0)</f>
        <v>0</v>
      </c>
      <c r="I12" s="13"/>
      <c r="J12" s="9">
        <f>_xlfn.XLOOKUP(I12,Points!$H$6:$H$205,Points!$I$6:$I$205,0)</f>
        <v>0</v>
      </c>
      <c r="K12" s="20" t="s">
        <v>634</v>
      </c>
      <c r="L12" s="23">
        <f>_xlfn.XLOOKUP(K12,Points!$H$6:$H$205,Points!$I$6:$I$205,0)</f>
        <v>8</v>
      </c>
      <c r="M12" s="20" t="s">
        <v>654</v>
      </c>
      <c r="N12" s="23">
        <f>_xlfn.XLOOKUP(M12,Points!$H$6:$H$205,Points!$J$6:$J$205,0)</f>
        <v>8</v>
      </c>
      <c r="O12" s="20"/>
      <c r="P12" s="23">
        <f>_xlfn.XLOOKUP(O12,Points!$H$6:$H$205,Points!$I$6:$I$205,0)</f>
        <v>0</v>
      </c>
      <c r="Q12" s="20"/>
      <c r="R12" s="23">
        <f>_xlfn.XLOOKUP(Q12,Points!$H$6:$H$205,Points!$I$6:$I$205,0)</f>
        <v>0</v>
      </c>
      <c r="S12" s="29" t="s">
        <v>684</v>
      </c>
      <c r="T12" s="33">
        <f>_xlfn.XLOOKUP(S12,Points!$H$6:$H$205,Points!$I$6:$I$205,0)</f>
        <v>2</v>
      </c>
      <c r="U12" s="29" t="s">
        <v>654</v>
      </c>
      <c r="V12" s="33">
        <f>_xlfn.XLOOKUP(U12,Points!$H$6:$H$205,Points!$J$6:$J$205,0)</f>
        <v>8</v>
      </c>
      <c r="W12" s="29"/>
      <c r="X12" s="33">
        <f>_xlfn.XLOOKUP(W12,Points!$H$6:$H$205,Points!$I$6:$I$205,0)</f>
        <v>0</v>
      </c>
      <c r="Y12" s="29"/>
      <c r="Z12" s="33">
        <f>_xlfn.XLOOKUP(Y12,Points!$H$6:$H$205,Points!$I$6:$I$205,0)</f>
        <v>0</v>
      </c>
      <c r="AA12" s="37" t="s">
        <v>672</v>
      </c>
      <c r="AB12" s="41">
        <f>_xlfn.XLOOKUP(AA12,Points!$H$6:$H$205,Points!$I$6:$I$205,0)</f>
        <v>12</v>
      </c>
      <c r="AC12" s="37" t="s">
        <v>654</v>
      </c>
      <c r="AD12" s="41">
        <f>_xlfn.XLOOKUP(AC12,Points!$H$6:$H$205,Points!$J$6:$J$205,0)</f>
        <v>8</v>
      </c>
      <c r="AE12" s="37"/>
      <c r="AF12" s="41">
        <f>_xlfn.XLOOKUP(AE12,Points!$H$6:$H$205,Points!$I$6:$I$205,0)</f>
        <v>0</v>
      </c>
      <c r="AG12" s="37"/>
      <c r="AH12" s="41">
        <f>_xlfn.XLOOKUP(AG12,Points!$H$6:$H$205,Points!$I$6:$I$205,0)</f>
        <v>0</v>
      </c>
      <c r="AI12" s="45" t="s">
        <v>689</v>
      </c>
      <c r="AJ12" s="49">
        <f>_xlfn.XLOOKUP(AI12,Points!$H$6:$H$205,Points!$I$6:$I$205,0)</f>
        <v>2</v>
      </c>
      <c r="AK12" s="45" t="s">
        <v>672</v>
      </c>
      <c r="AL12" s="49">
        <f>_xlfn.XLOOKUP(AK12,Points!$H$6:$H$205,Points!$J$6:$J$205,0)</f>
        <v>0</v>
      </c>
      <c r="AM12" s="45"/>
      <c r="AN12" s="49">
        <f>_xlfn.XLOOKUP(AM12,Points!$H$6:$H$205,Points!$I$6:$I$205,0)</f>
        <v>0</v>
      </c>
      <c r="AO12" s="45"/>
      <c r="AP12" s="49">
        <f>_xlfn.XLOOKUP(AO12,Points!$H$6:$H$205,Points!$I$6:$I$205,0)</f>
        <v>0</v>
      </c>
      <c r="AQ12" s="53" t="s">
        <v>666</v>
      </c>
      <c r="AR12" s="57">
        <f>_xlfn.XLOOKUP(AQ12,Points!$H$6:$H$205,Points!$I$6:$I$205,0)</f>
        <v>2</v>
      </c>
      <c r="AS12" s="53" t="s">
        <v>654</v>
      </c>
      <c r="AT12" s="57">
        <f>_xlfn.XLOOKUP(AS12,Points!$H$6:$H$205,Points!$J$6:$J$205,0)</f>
        <v>8</v>
      </c>
      <c r="AU12" s="53"/>
      <c r="AV12" s="57">
        <f>_xlfn.XLOOKUP(AU12,Points!$H$6:$H$205,Points!$I$6:$I$205,0)</f>
        <v>0</v>
      </c>
      <c r="AW12" s="53"/>
      <c r="AX12" s="57">
        <f>_xlfn.XLOOKUP(AW12,Points!$H$6:$H$205,Points!$I$6:$I$205,0)</f>
        <v>0</v>
      </c>
      <c r="AY12" s="61" t="s">
        <v>654</v>
      </c>
      <c r="AZ12" s="65">
        <f>_xlfn.XLOOKUP(AY12,Points!$H$6:$H$205,Points!$I$6:$I$205,0)</f>
        <v>8</v>
      </c>
      <c r="BA12" s="61" t="s">
        <v>640</v>
      </c>
      <c r="BB12" s="65">
        <f>_xlfn.XLOOKUP(BA12,Points!$H$6:$H$205,Points!$J$6:$J$205,0)</f>
        <v>8</v>
      </c>
      <c r="BC12" s="61"/>
      <c r="BD12" s="65">
        <f>_xlfn.XLOOKUP(BC12,Points!$H$6:$H$205,Points!$I$6:$I$205,0)</f>
        <v>0</v>
      </c>
      <c r="BE12" s="61"/>
      <c r="BF12" s="65">
        <f>_xlfn.XLOOKUP(BE12,Points!$H$6:$H$205,Points!$I$6:$I$205,0)</f>
        <v>0</v>
      </c>
      <c r="BG12" s="69" t="s">
        <v>672</v>
      </c>
      <c r="BH12" s="73">
        <f>_xlfn.XLOOKUP(BG12,Points!$H$6:$H$205,Points!$I$6:$I$205,0)</f>
        <v>12</v>
      </c>
      <c r="BI12" s="69" t="s">
        <v>654</v>
      </c>
      <c r="BJ12" s="73">
        <f>_xlfn.XLOOKUP(BI12,Points!$H$6:$H$205,Points!$J$6:$J$205,0)</f>
        <v>8</v>
      </c>
      <c r="BK12" s="69"/>
      <c r="BL12" s="73">
        <f>_xlfn.XLOOKUP(BK12,Points!$H$6:$H$205,Points!$I$6:$I$205,0)</f>
        <v>0</v>
      </c>
      <c r="BM12" s="69"/>
      <c r="BN12" s="73">
        <f>_xlfn.XLOOKUP(BM12,Points!$H$6:$H$205,Points!$I$6:$I$205,0)</f>
        <v>0</v>
      </c>
    </row>
    <row r="13" spans="2:66" ht="15" thickBot="1" x14ac:dyDescent="0.4">
      <c r="B13" s="227"/>
      <c r="C13" s="12" t="s">
        <v>646</v>
      </c>
      <c r="D13" s="11">
        <f>_xlfn.XLOOKUP(C13,Points!$H$6:$H$205,Points!$I$6:$I$205,0)</f>
        <v>16</v>
      </c>
      <c r="E13" s="12" t="s">
        <v>672</v>
      </c>
      <c r="F13" s="11">
        <f>_xlfn.XLOOKUP(E13,Points!$H$6:$H$205,Points!$J$6:$J$205,0)</f>
        <v>0</v>
      </c>
      <c r="G13" s="12"/>
      <c r="H13" s="11">
        <f>_xlfn.XLOOKUP(G13,Points!$H$6:$H$205,Points!$I$6:$I$205,0)</f>
        <v>0</v>
      </c>
      <c r="I13" s="12"/>
      <c r="J13" s="11">
        <f>_xlfn.XLOOKUP(I13,Points!$H$6:$H$205,Points!$I$6:$I$205,0)</f>
        <v>0</v>
      </c>
      <c r="K13" s="19" t="s">
        <v>654</v>
      </c>
      <c r="L13" s="22">
        <f>_xlfn.XLOOKUP(K13,Points!$H$6:$H$205,Points!$I$6:$I$205,0)</f>
        <v>8</v>
      </c>
      <c r="M13" s="19" t="s">
        <v>646</v>
      </c>
      <c r="N13" s="22">
        <f>_xlfn.XLOOKUP(M13,Points!$H$6:$H$205,Points!$J$6:$J$205,0)</f>
        <v>4</v>
      </c>
      <c r="O13" s="19"/>
      <c r="P13" s="22">
        <f>_xlfn.XLOOKUP(O13,Points!$H$6:$H$205,Points!$I$6:$I$205,0)</f>
        <v>0</v>
      </c>
      <c r="Q13" s="19"/>
      <c r="R13" s="22">
        <f>_xlfn.XLOOKUP(Q13,Points!$H$6:$H$205,Points!$I$6:$I$205,0)</f>
        <v>0</v>
      </c>
      <c r="S13" s="31" t="s">
        <v>695</v>
      </c>
      <c r="T13" s="35">
        <f>_xlfn.XLOOKUP(S13,Points!$H$6:$H$205,Points!$I$6:$I$205,0)</f>
        <v>0</v>
      </c>
      <c r="U13" s="31" t="s">
        <v>640</v>
      </c>
      <c r="V13" s="35">
        <f>_xlfn.XLOOKUP(U13,Points!$H$6:$H$205,Points!$J$6:$J$205,0)</f>
        <v>8</v>
      </c>
      <c r="W13" s="31"/>
      <c r="X13" s="35">
        <f>_xlfn.XLOOKUP(W13,Points!$H$6:$H$205,Points!$I$6:$I$205,0)</f>
        <v>0</v>
      </c>
      <c r="Y13" s="31"/>
      <c r="Z13" s="35">
        <f>_xlfn.XLOOKUP(Y13,Points!$H$6:$H$205,Points!$I$6:$I$205,0)</f>
        <v>0</v>
      </c>
      <c r="AA13" s="39" t="s">
        <v>650</v>
      </c>
      <c r="AB13" s="43">
        <f>_xlfn.XLOOKUP(AA13,Points!$H$6:$H$205,Points!$I$6:$I$205,0)</f>
        <v>0</v>
      </c>
      <c r="AC13" s="39" t="s">
        <v>672</v>
      </c>
      <c r="AD13" s="43">
        <f>_xlfn.XLOOKUP(AC13,Points!$H$6:$H$205,Points!$J$6:$J$205,0)</f>
        <v>0</v>
      </c>
      <c r="AE13" s="39"/>
      <c r="AF13" s="43">
        <f>_xlfn.XLOOKUP(AE13,Points!$H$6:$H$205,Points!$I$6:$I$205,0)</f>
        <v>0</v>
      </c>
      <c r="AG13" s="39"/>
      <c r="AH13" s="43">
        <f>_xlfn.XLOOKUP(AG13,Points!$H$6:$H$205,Points!$I$6:$I$205,0)</f>
        <v>0</v>
      </c>
      <c r="AI13" s="47" t="s">
        <v>697</v>
      </c>
      <c r="AJ13" s="51">
        <f>_xlfn.XLOOKUP(AI13,Points!$H$6:$H$205,Points!$I$6:$I$205,0)</f>
        <v>2</v>
      </c>
      <c r="AK13" s="47" t="s">
        <v>640</v>
      </c>
      <c r="AL13" s="51">
        <f>_xlfn.XLOOKUP(AK13,Points!$H$6:$H$205,Points!$J$6:$J$205,0)</f>
        <v>8</v>
      </c>
      <c r="AM13" s="47"/>
      <c r="AN13" s="51">
        <f>_xlfn.XLOOKUP(AM13,Points!$H$6:$H$205,Points!$I$6:$I$205,0)</f>
        <v>0</v>
      </c>
      <c r="AO13" s="47"/>
      <c r="AP13" s="51">
        <f>_xlfn.XLOOKUP(AO13,Points!$H$6:$H$205,Points!$I$6:$I$205,0)</f>
        <v>0</v>
      </c>
      <c r="AQ13" s="55" t="s">
        <v>684</v>
      </c>
      <c r="AR13" s="59">
        <f>_xlfn.XLOOKUP(AQ13,Points!$H$6:$H$205,Points!$I$6:$I$205,0)</f>
        <v>2</v>
      </c>
      <c r="AS13" s="55" t="s">
        <v>672</v>
      </c>
      <c r="AT13" s="59">
        <f>_xlfn.XLOOKUP(AS13,Points!$H$6:$H$205,Points!$J$6:$J$205,0)</f>
        <v>0</v>
      </c>
      <c r="AU13" s="55"/>
      <c r="AV13" s="59">
        <f>_xlfn.XLOOKUP(AU13,Points!$H$6:$H$205,Points!$I$6:$I$205,0)</f>
        <v>0</v>
      </c>
      <c r="AW13" s="55"/>
      <c r="AX13" s="59">
        <f>_xlfn.XLOOKUP(AW13,Points!$H$6:$H$205,Points!$I$6:$I$205,0)</f>
        <v>0</v>
      </c>
      <c r="AY13" s="63" t="s">
        <v>684</v>
      </c>
      <c r="AZ13" s="67">
        <f>_xlfn.XLOOKUP(AY13,Points!$H$6:$H$205,Points!$I$6:$I$205,0)</f>
        <v>2</v>
      </c>
      <c r="BA13" s="63" t="s">
        <v>672</v>
      </c>
      <c r="BB13" s="67">
        <f>_xlfn.XLOOKUP(BA13,Points!$H$6:$H$205,Points!$J$6:$J$205,0)</f>
        <v>0</v>
      </c>
      <c r="BC13" s="63"/>
      <c r="BD13" s="67">
        <f>_xlfn.XLOOKUP(BC13,Points!$H$6:$H$205,Points!$I$6:$I$205,0)</f>
        <v>0</v>
      </c>
      <c r="BE13" s="63"/>
      <c r="BF13" s="67">
        <f>_xlfn.XLOOKUP(BE13,Points!$H$6:$H$205,Points!$I$6:$I$205,0)</f>
        <v>0</v>
      </c>
      <c r="BG13" s="71" t="s">
        <v>654</v>
      </c>
      <c r="BH13" s="75">
        <f>_xlfn.XLOOKUP(BG13,Points!$H$6:$H$205,Points!$I$6:$I$205,0)</f>
        <v>8</v>
      </c>
      <c r="BI13" s="71" t="s">
        <v>672</v>
      </c>
      <c r="BJ13" s="75">
        <f>_xlfn.XLOOKUP(BI13,Points!$H$6:$H$205,Points!$J$6:$J$205,0)</f>
        <v>0</v>
      </c>
      <c r="BK13" s="71"/>
      <c r="BL13" s="75">
        <f>_xlfn.XLOOKUP(BK13,Points!$H$6:$H$205,Points!$I$6:$I$205,0)</f>
        <v>0</v>
      </c>
      <c r="BM13" s="71"/>
      <c r="BN13" s="75">
        <f>_xlfn.XLOOKUP(BM13,Points!$H$6:$H$205,Points!$I$6:$I$205,0)</f>
        <v>0</v>
      </c>
    </row>
    <row r="14" spans="2:66" x14ac:dyDescent="0.35">
      <c r="B14" s="6" t="s">
        <v>879</v>
      </c>
      <c r="C14" s="13" t="s">
        <v>890</v>
      </c>
      <c r="D14" s="9">
        <v>0</v>
      </c>
      <c r="E14" s="13" t="s">
        <v>892</v>
      </c>
      <c r="F14" s="9"/>
      <c r="G14" s="13"/>
      <c r="H14" s="9"/>
      <c r="I14" s="13"/>
      <c r="J14" s="9"/>
      <c r="K14" s="20" t="s">
        <v>902</v>
      </c>
      <c r="L14" s="23">
        <v>0</v>
      </c>
      <c r="M14" s="20" t="s">
        <v>906</v>
      </c>
      <c r="N14" s="23"/>
      <c r="O14" s="20"/>
      <c r="P14" s="23"/>
      <c r="Q14" s="20"/>
      <c r="R14" s="23"/>
      <c r="S14" s="29" t="s">
        <v>909</v>
      </c>
      <c r="T14" s="33">
        <v>5</v>
      </c>
      <c r="U14" s="29" t="s">
        <v>906</v>
      </c>
      <c r="V14" s="33"/>
      <c r="W14" s="29"/>
      <c r="X14" s="33"/>
      <c r="Y14" s="29"/>
      <c r="Z14" s="33"/>
      <c r="AA14" s="37" t="s">
        <v>916</v>
      </c>
      <c r="AB14" s="41">
        <v>0</v>
      </c>
      <c r="AC14" s="37" t="s">
        <v>892</v>
      </c>
      <c r="AD14" s="41"/>
      <c r="AE14" s="37"/>
      <c r="AF14" s="41"/>
      <c r="AG14" s="37"/>
      <c r="AH14" s="41"/>
      <c r="AI14" s="45" t="s">
        <v>921</v>
      </c>
      <c r="AJ14" s="49">
        <v>5</v>
      </c>
      <c r="AK14" s="45" t="s">
        <v>892</v>
      </c>
      <c r="AL14" s="49"/>
      <c r="AM14" s="45"/>
      <c r="AN14" s="49"/>
      <c r="AO14" s="45"/>
      <c r="AP14" s="49"/>
      <c r="AQ14" s="53" t="s">
        <v>925</v>
      </c>
      <c r="AR14" s="57">
        <v>10</v>
      </c>
      <c r="AS14" s="53" t="s">
        <v>906</v>
      </c>
      <c r="AT14" s="57"/>
      <c r="AU14" s="53"/>
      <c r="AV14" s="57"/>
      <c r="AW14" s="53"/>
      <c r="AX14" s="57"/>
      <c r="AY14" s="61" t="s">
        <v>890</v>
      </c>
      <c r="AZ14" s="65">
        <v>0</v>
      </c>
      <c r="BA14" s="61" t="s">
        <v>906</v>
      </c>
      <c r="BB14" s="65"/>
      <c r="BC14" s="61"/>
      <c r="BD14" s="65"/>
      <c r="BE14" s="61"/>
      <c r="BF14" s="65"/>
      <c r="BG14" s="69" t="s">
        <v>902</v>
      </c>
      <c r="BH14" s="73">
        <v>0</v>
      </c>
      <c r="BI14" s="69" t="s">
        <v>906</v>
      </c>
      <c r="BJ14" s="73"/>
      <c r="BK14" s="69"/>
      <c r="BL14" s="73"/>
      <c r="BM14" s="69"/>
      <c r="BN14" s="73"/>
    </row>
    <row r="15" spans="2:66" x14ac:dyDescent="0.35">
      <c r="B15" s="7" t="s">
        <v>880</v>
      </c>
      <c r="C15" s="14" t="s">
        <v>891</v>
      </c>
      <c r="D15" s="10">
        <v>0</v>
      </c>
      <c r="E15" s="14" t="s">
        <v>893</v>
      </c>
      <c r="F15" s="10"/>
      <c r="G15" s="14"/>
      <c r="H15" s="10"/>
      <c r="I15" s="14"/>
      <c r="J15" s="10"/>
      <c r="K15" s="21" t="s">
        <v>891</v>
      </c>
      <c r="L15" s="24">
        <v>0</v>
      </c>
      <c r="M15" s="21" t="s">
        <v>893</v>
      </c>
      <c r="N15" s="24"/>
      <c r="O15" s="21"/>
      <c r="P15" s="24"/>
      <c r="Q15" s="21"/>
      <c r="R15" s="24"/>
      <c r="S15" s="30" t="s">
        <v>891</v>
      </c>
      <c r="T15" s="34">
        <v>0</v>
      </c>
      <c r="U15" s="30" t="s">
        <v>893</v>
      </c>
      <c r="V15" s="34"/>
      <c r="W15" s="30"/>
      <c r="X15" s="34"/>
      <c r="Y15" s="30"/>
      <c r="Z15" s="34"/>
      <c r="AA15" s="38" t="s">
        <v>917</v>
      </c>
      <c r="AB15" s="42">
        <v>5</v>
      </c>
      <c r="AC15" s="38" t="s">
        <v>919</v>
      </c>
      <c r="AD15" s="42"/>
      <c r="AE15" s="38"/>
      <c r="AF15" s="42"/>
      <c r="AG15" s="38"/>
      <c r="AH15" s="42"/>
      <c r="AI15" s="46" t="s">
        <v>922</v>
      </c>
      <c r="AJ15" s="50">
        <v>0</v>
      </c>
      <c r="AK15" s="46" t="s">
        <v>893</v>
      </c>
      <c r="AL15" s="50"/>
      <c r="AM15" s="46"/>
      <c r="AN15" s="50"/>
      <c r="AO15" s="46"/>
      <c r="AP15" s="50"/>
      <c r="AQ15" s="54" t="s">
        <v>922</v>
      </c>
      <c r="AR15" s="58">
        <v>0</v>
      </c>
      <c r="AS15" s="54" t="s">
        <v>917</v>
      </c>
      <c r="AT15" s="58"/>
      <c r="AU15" s="54"/>
      <c r="AV15" s="58"/>
      <c r="AW15" s="54"/>
      <c r="AX15" s="58"/>
      <c r="AY15" s="62" t="s">
        <v>922</v>
      </c>
      <c r="AZ15" s="66">
        <v>0</v>
      </c>
      <c r="BA15" s="62" t="s">
        <v>893</v>
      </c>
      <c r="BB15" s="66"/>
      <c r="BC15" s="62"/>
      <c r="BD15" s="66"/>
      <c r="BE15" s="62"/>
      <c r="BF15" s="66"/>
      <c r="BG15" s="70" t="s">
        <v>929</v>
      </c>
      <c r="BH15" s="74">
        <v>0</v>
      </c>
      <c r="BI15" s="70" t="s">
        <v>893</v>
      </c>
      <c r="BJ15" s="74"/>
      <c r="BK15" s="70"/>
      <c r="BL15" s="74"/>
      <c r="BM15" s="70"/>
      <c r="BN15" s="74"/>
    </row>
    <row r="16" spans="2:66" x14ac:dyDescent="0.35">
      <c r="B16" s="7" t="s">
        <v>881</v>
      </c>
      <c r="C16" s="14" t="s">
        <v>892</v>
      </c>
      <c r="D16" s="10">
        <v>10</v>
      </c>
      <c r="E16" s="14"/>
      <c r="F16" s="10"/>
      <c r="G16" s="14"/>
      <c r="H16" s="10"/>
      <c r="I16" s="14"/>
      <c r="J16" s="10"/>
      <c r="K16" s="21" t="s">
        <v>892</v>
      </c>
      <c r="L16" s="24">
        <v>10</v>
      </c>
      <c r="M16" s="21"/>
      <c r="N16" s="24"/>
      <c r="O16" s="21"/>
      <c r="P16" s="24"/>
      <c r="Q16" s="21"/>
      <c r="R16" s="24"/>
      <c r="S16" s="30" t="s">
        <v>906</v>
      </c>
      <c r="T16" s="34">
        <v>5</v>
      </c>
      <c r="U16" s="30"/>
      <c r="V16" s="34"/>
      <c r="W16" s="30"/>
      <c r="X16" s="34"/>
      <c r="Y16" s="30"/>
      <c r="Z16" s="34"/>
      <c r="AA16" s="38" t="s">
        <v>906</v>
      </c>
      <c r="AB16" s="42">
        <v>5</v>
      </c>
      <c r="AC16" s="38"/>
      <c r="AD16" s="42"/>
      <c r="AE16" s="38"/>
      <c r="AF16" s="42"/>
      <c r="AG16" s="38"/>
      <c r="AH16" s="42"/>
      <c r="AI16" s="46" t="s">
        <v>892</v>
      </c>
      <c r="AJ16" s="50">
        <v>10</v>
      </c>
      <c r="AK16" s="46"/>
      <c r="AL16" s="50"/>
      <c r="AM16" s="46"/>
      <c r="AN16" s="50"/>
      <c r="AO16" s="46"/>
      <c r="AP16" s="50"/>
      <c r="AQ16" s="54" t="s">
        <v>892</v>
      </c>
      <c r="AR16" s="58">
        <v>10</v>
      </c>
      <c r="AS16" s="54"/>
      <c r="AT16" s="58"/>
      <c r="AU16" s="54"/>
      <c r="AV16" s="58"/>
      <c r="AW16" s="54"/>
      <c r="AX16" s="58"/>
      <c r="AY16" s="62" t="s">
        <v>906</v>
      </c>
      <c r="AZ16" s="66">
        <v>5</v>
      </c>
      <c r="BA16" s="62"/>
      <c r="BB16" s="66"/>
      <c r="BC16" s="62"/>
      <c r="BD16" s="66"/>
      <c r="BE16" s="62"/>
      <c r="BF16" s="66"/>
      <c r="BG16" s="70" t="s">
        <v>930</v>
      </c>
      <c r="BH16" s="74">
        <v>5</v>
      </c>
      <c r="BI16" s="70"/>
      <c r="BJ16" s="74"/>
      <c r="BK16" s="70"/>
      <c r="BL16" s="74"/>
      <c r="BM16" s="70"/>
      <c r="BN16" s="74"/>
    </row>
    <row r="17" spans="2:66" x14ac:dyDescent="0.35">
      <c r="B17" s="7" t="s">
        <v>882</v>
      </c>
      <c r="C17" s="14" t="s">
        <v>893</v>
      </c>
      <c r="D17" s="10">
        <v>5</v>
      </c>
      <c r="E17" s="14"/>
      <c r="F17" s="10"/>
      <c r="G17" s="14"/>
      <c r="H17" s="10"/>
      <c r="I17" s="14"/>
      <c r="J17" s="10"/>
      <c r="K17" s="21" t="s">
        <v>893</v>
      </c>
      <c r="L17" s="24">
        <v>5</v>
      </c>
      <c r="M17" s="21"/>
      <c r="N17" s="24"/>
      <c r="O17" s="21"/>
      <c r="P17" s="24"/>
      <c r="Q17" s="21"/>
      <c r="R17" s="24"/>
      <c r="S17" s="30" t="s">
        <v>910</v>
      </c>
      <c r="T17" s="34">
        <v>10</v>
      </c>
      <c r="U17" s="30"/>
      <c r="V17" s="34"/>
      <c r="W17" s="30"/>
      <c r="X17" s="34"/>
      <c r="Y17" s="30"/>
      <c r="Z17" s="34"/>
      <c r="AA17" s="38" t="s">
        <v>910</v>
      </c>
      <c r="AB17" s="42">
        <v>10</v>
      </c>
      <c r="AC17" s="38"/>
      <c r="AD17" s="42"/>
      <c r="AE17" s="38"/>
      <c r="AF17" s="42"/>
      <c r="AG17" s="38"/>
      <c r="AH17" s="42"/>
      <c r="AI17" s="46" t="s">
        <v>910</v>
      </c>
      <c r="AJ17" s="50">
        <v>10</v>
      </c>
      <c r="AK17" s="46"/>
      <c r="AL17" s="50"/>
      <c r="AM17" s="46"/>
      <c r="AN17" s="50"/>
      <c r="AO17" s="46"/>
      <c r="AP17" s="50"/>
      <c r="AQ17" s="54" t="s">
        <v>910</v>
      </c>
      <c r="AR17" s="58">
        <v>10</v>
      </c>
      <c r="AS17" s="54"/>
      <c r="AT17" s="58"/>
      <c r="AU17" s="54"/>
      <c r="AV17" s="58"/>
      <c r="AW17" s="54"/>
      <c r="AX17" s="58"/>
      <c r="AY17" s="62" t="s">
        <v>893</v>
      </c>
      <c r="AZ17" s="66">
        <v>5</v>
      </c>
      <c r="BA17" s="62"/>
      <c r="BB17" s="66"/>
      <c r="BC17" s="62"/>
      <c r="BD17" s="66"/>
      <c r="BE17" s="62"/>
      <c r="BF17" s="66"/>
      <c r="BG17" s="70" t="s">
        <v>910</v>
      </c>
      <c r="BH17" s="74">
        <v>10</v>
      </c>
      <c r="BI17" s="70"/>
      <c r="BJ17" s="74"/>
      <c r="BK17" s="70"/>
      <c r="BL17" s="74"/>
      <c r="BM17" s="70"/>
      <c r="BN17" s="74"/>
    </row>
    <row r="18" spans="2:66" x14ac:dyDescent="0.35">
      <c r="B18" s="7" t="s">
        <v>883</v>
      </c>
      <c r="C18" s="14" t="s">
        <v>894</v>
      </c>
      <c r="D18" s="10">
        <v>10</v>
      </c>
      <c r="E18" s="14" t="s">
        <v>896</v>
      </c>
      <c r="F18" s="10"/>
      <c r="G18" s="14"/>
      <c r="H18" s="10"/>
      <c r="I18" s="14"/>
      <c r="J18" s="10"/>
      <c r="K18" s="21" t="s">
        <v>904</v>
      </c>
      <c r="L18" s="24">
        <v>0</v>
      </c>
      <c r="M18" s="21" t="s">
        <v>907</v>
      </c>
      <c r="N18" s="24"/>
      <c r="O18" s="21"/>
      <c r="P18" s="24"/>
      <c r="Q18" s="21"/>
      <c r="R18" s="24"/>
      <c r="S18" s="30" t="s">
        <v>907</v>
      </c>
      <c r="T18" s="34">
        <v>5</v>
      </c>
      <c r="U18" s="30" t="s">
        <v>915</v>
      </c>
      <c r="V18" s="34"/>
      <c r="W18" s="30"/>
      <c r="X18" s="34"/>
      <c r="Y18" s="30"/>
      <c r="Z18" s="34"/>
      <c r="AA18" s="38" t="s">
        <v>894</v>
      </c>
      <c r="AB18" s="42">
        <v>10</v>
      </c>
      <c r="AC18" s="38" t="s">
        <v>896</v>
      </c>
      <c r="AD18" s="42"/>
      <c r="AE18" s="38"/>
      <c r="AF18" s="42"/>
      <c r="AG18" s="38"/>
      <c r="AH18" s="42"/>
      <c r="AI18" s="46" t="s">
        <v>894</v>
      </c>
      <c r="AJ18" s="50">
        <v>10</v>
      </c>
      <c r="AK18" s="46" t="s">
        <v>912</v>
      </c>
      <c r="AL18" s="50"/>
      <c r="AM18" s="46"/>
      <c r="AN18" s="50"/>
      <c r="AO18" s="46"/>
      <c r="AP18" s="50"/>
      <c r="AQ18" s="54" t="s">
        <v>903</v>
      </c>
      <c r="AR18" s="58">
        <v>0</v>
      </c>
      <c r="AS18" s="54" t="s">
        <v>912</v>
      </c>
      <c r="AT18" s="58"/>
      <c r="AU18" s="54"/>
      <c r="AV18" s="58"/>
      <c r="AW18" s="54"/>
      <c r="AX18" s="58"/>
      <c r="AY18" s="62" t="s">
        <v>907</v>
      </c>
      <c r="AZ18" s="66">
        <v>5</v>
      </c>
      <c r="BA18" s="62" t="s">
        <v>912</v>
      </c>
      <c r="BB18" s="66"/>
      <c r="BC18" s="62"/>
      <c r="BD18" s="66"/>
      <c r="BE18" s="62"/>
      <c r="BF18" s="66"/>
      <c r="BG18" s="70" t="s">
        <v>903</v>
      </c>
      <c r="BH18" s="74">
        <v>0</v>
      </c>
      <c r="BI18" s="70" t="s">
        <v>912</v>
      </c>
      <c r="BJ18" s="74"/>
      <c r="BK18" s="70"/>
      <c r="BL18" s="74"/>
      <c r="BM18" s="70"/>
      <c r="BN18" s="74"/>
    </row>
    <row r="19" spans="2:66" x14ac:dyDescent="0.35">
      <c r="B19" s="7" t="s">
        <v>884</v>
      </c>
      <c r="C19" s="14" t="s">
        <v>895</v>
      </c>
      <c r="D19" s="10">
        <v>5</v>
      </c>
      <c r="E19" s="14" t="s">
        <v>899</v>
      </c>
      <c r="F19" s="10"/>
      <c r="G19" s="14"/>
      <c r="H19" s="10"/>
      <c r="I19" s="14"/>
      <c r="J19" s="10"/>
      <c r="K19" s="21" t="s">
        <v>895</v>
      </c>
      <c r="L19" s="24">
        <v>5</v>
      </c>
      <c r="M19" s="21" t="s">
        <v>895</v>
      </c>
      <c r="N19" s="24"/>
      <c r="O19" s="21"/>
      <c r="P19" s="24"/>
      <c r="Q19" s="21"/>
      <c r="R19" s="24"/>
      <c r="S19" s="30" t="s">
        <v>911</v>
      </c>
      <c r="T19" s="34">
        <v>5</v>
      </c>
      <c r="U19" s="30" t="s">
        <v>895</v>
      </c>
      <c r="V19" s="34"/>
      <c r="W19" s="30"/>
      <c r="X19" s="34"/>
      <c r="Y19" s="30"/>
      <c r="Z19" s="34"/>
      <c r="AA19" s="38" t="s">
        <v>918</v>
      </c>
      <c r="AB19" s="42">
        <v>0</v>
      </c>
      <c r="AC19" s="38" t="s">
        <v>895</v>
      </c>
      <c r="AD19" s="42"/>
      <c r="AE19" s="38"/>
      <c r="AF19" s="42"/>
      <c r="AG19" s="38"/>
      <c r="AH19" s="42"/>
      <c r="AI19" s="46" t="s">
        <v>895</v>
      </c>
      <c r="AJ19" s="50">
        <v>5</v>
      </c>
      <c r="AK19" s="46" t="s">
        <v>923</v>
      </c>
      <c r="AL19" s="50"/>
      <c r="AM19" s="46"/>
      <c r="AN19" s="50"/>
      <c r="AO19" s="46"/>
      <c r="AP19" s="50"/>
      <c r="AQ19" s="54" t="s">
        <v>895</v>
      </c>
      <c r="AR19" s="58">
        <v>5</v>
      </c>
      <c r="AS19" s="54" t="s">
        <v>895</v>
      </c>
      <c r="AT19" s="58"/>
      <c r="AU19" s="54"/>
      <c r="AV19" s="58"/>
      <c r="AW19" s="54"/>
      <c r="AX19" s="58"/>
      <c r="AY19" s="62" t="s">
        <v>927</v>
      </c>
      <c r="AZ19" s="66">
        <v>10</v>
      </c>
      <c r="BA19" s="62" t="s">
        <v>895</v>
      </c>
      <c r="BB19" s="66"/>
      <c r="BC19" s="62"/>
      <c r="BD19" s="66"/>
      <c r="BE19" s="62"/>
      <c r="BF19" s="66"/>
      <c r="BG19" s="70" t="s">
        <v>927</v>
      </c>
      <c r="BH19" s="74">
        <v>10</v>
      </c>
      <c r="BI19" s="70" t="s">
        <v>895</v>
      </c>
      <c r="BJ19" s="74"/>
      <c r="BK19" s="70"/>
      <c r="BL19" s="74"/>
      <c r="BM19" s="70"/>
      <c r="BN19" s="74"/>
    </row>
    <row r="20" spans="2:66" x14ac:dyDescent="0.35">
      <c r="B20" s="7" t="s">
        <v>886</v>
      </c>
      <c r="C20" s="14" t="s">
        <v>896</v>
      </c>
      <c r="D20" s="10">
        <v>5</v>
      </c>
      <c r="E20" s="14"/>
      <c r="F20" s="10"/>
      <c r="G20" s="14"/>
      <c r="H20" s="10"/>
      <c r="I20" s="14"/>
      <c r="J20" s="10"/>
      <c r="K20" s="21" t="s">
        <v>905</v>
      </c>
      <c r="L20" s="24">
        <v>0</v>
      </c>
      <c r="M20" s="21"/>
      <c r="N20" s="24"/>
      <c r="O20" s="21"/>
      <c r="P20" s="24"/>
      <c r="Q20" s="21"/>
      <c r="R20" s="24"/>
      <c r="S20" s="30" t="s">
        <v>912</v>
      </c>
      <c r="T20" s="34">
        <v>5</v>
      </c>
      <c r="U20" s="30"/>
      <c r="V20" s="34"/>
      <c r="W20" s="30"/>
      <c r="X20" s="34"/>
      <c r="Y20" s="30"/>
      <c r="Z20" s="34"/>
      <c r="AA20" s="38" t="s">
        <v>912</v>
      </c>
      <c r="AB20" s="42">
        <v>5</v>
      </c>
      <c r="AC20" s="38"/>
      <c r="AD20" s="42"/>
      <c r="AE20" s="38"/>
      <c r="AF20" s="42"/>
      <c r="AG20" s="38"/>
      <c r="AH20" s="42"/>
      <c r="AI20" s="46" t="s">
        <v>905</v>
      </c>
      <c r="AJ20" s="50">
        <v>0</v>
      </c>
      <c r="AK20" s="46"/>
      <c r="AL20" s="50"/>
      <c r="AM20" s="46"/>
      <c r="AN20" s="50"/>
      <c r="AO20" s="46"/>
      <c r="AP20" s="50"/>
      <c r="AQ20" s="54" t="s">
        <v>905</v>
      </c>
      <c r="AR20" s="58">
        <v>0</v>
      </c>
      <c r="AS20" s="54"/>
      <c r="AT20" s="58"/>
      <c r="AU20" s="54"/>
      <c r="AV20" s="58"/>
      <c r="AW20" s="54"/>
      <c r="AX20" s="58"/>
      <c r="AY20" s="62" t="s">
        <v>896</v>
      </c>
      <c r="AZ20" s="66">
        <v>5</v>
      </c>
      <c r="BA20" s="62"/>
      <c r="BB20" s="66"/>
      <c r="BC20" s="62"/>
      <c r="BD20" s="66"/>
      <c r="BE20" s="62"/>
      <c r="BF20" s="66"/>
      <c r="BG20" s="70" t="s">
        <v>931</v>
      </c>
      <c r="BH20" s="74">
        <v>0</v>
      </c>
      <c r="BI20" s="70"/>
      <c r="BJ20" s="74"/>
      <c r="BK20" s="70"/>
      <c r="BL20" s="74"/>
      <c r="BM20" s="70"/>
      <c r="BN20" s="74"/>
    </row>
    <row r="21" spans="2:66" ht="15" thickBot="1" x14ac:dyDescent="0.4">
      <c r="B21" s="8" t="s">
        <v>885</v>
      </c>
      <c r="C21" s="12" t="s">
        <v>897</v>
      </c>
      <c r="D21" s="11">
        <v>0</v>
      </c>
      <c r="E21" s="12"/>
      <c r="F21" s="11"/>
      <c r="G21" s="12"/>
      <c r="H21" s="11"/>
      <c r="I21" s="12"/>
      <c r="J21" s="11"/>
      <c r="K21" s="19" t="s">
        <v>897</v>
      </c>
      <c r="L21" s="22">
        <v>0</v>
      </c>
      <c r="M21" s="19"/>
      <c r="N21" s="22"/>
      <c r="O21" s="19"/>
      <c r="P21" s="22"/>
      <c r="Q21" s="19"/>
      <c r="R21" s="22"/>
      <c r="S21" s="31" t="s">
        <v>913</v>
      </c>
      <c r="T21" s="35">
        <v>0</v>
      </c>
      <c r="U21" s="31"/>
      <c r="V21" s="35"/>
      <c r="W21" s="31"/>
      <c r="X21" s="35"/>
      <c r="Y21" s="31"/>
      <c r="Z21" s="35"/>
      <c r="AA21" s="39" t="s">
        <v>897</v>
      </c>
      <c r="AB21" s="43">
        <v>0</v>
      </c>
      <c r="AC21" s="39"/>
      <c r="AD21" s="43"/>
      <c r="AE21" s="39"/>
      <c r="AF21" s="43"/>
      <c r="AG21" s="39"/>
      <c r="AH21" s="43"/>
      <c r="AI21" s="47" t="s">
        <v>923</v>
      </c>
      <c r="AJ21" s="51">
        <v>5</v>
      </c>
      <c r="AK21" s="47"/>
      <c r="AL21" s="51"/>
      <c r="AM21" s="47"/>
      <c r="AN21" s="51"/>
      <c r="AO21" s="47"/>
      <c r="AP21" s="51"/>
      <c r="AQ21" s="55" t="s">
        <v>897</v>
      </c>
      <c r="AR21" s="59">
        <v>0</v>
      </c>
      <c r="AS21" s="55"/>
      <c r="AT21" s="59"/>
      <c r="AU21" s="55"/>
      <c r="AV21" s="59"/>
      <c r="AW21" s="55"/>
      <c r="AX21" s="59"/>
      <c r="AY21" s="63" t="s">
        <v>899</v>
      </c>
      <c r="AZ21" s="67">
        <v>5</v>
      </c>
      <c r="BA21" s="63"/>
      <c r="BB21" s="67"/>
      <c r="BC21" s="63"/>
      <c r="BD21" s="67"/>
      <c r="BE21" s="63"/>
      <c r="BF21" s="67"/>
      <c r="BG21" s="71" t="s">
        <v>913</v>
      </c>
      <c r="BH21" s="75">
        <v>0</v>
      </c>
      <c r="BI21" s="71"/>
      <c r="BJ21" s="75"/>
      <c r="BK21" s="71"/>
      <c r="BL21" s="75"/>
      <c r="BM21" s="71"/>
      <c r="BN21" s="75"/>
    </row>
    <row r="22" spans="2:66" x14ac:dyDescent="0.35">
      <c r="B22" s="15" t="s">
        <v>898</v>
      </c>
      <c r="C22" s="16"/>
      <c r="D22" s="16">
        <f>SUM(D5:D21)</f>
        <v>106</v>
      </c>
      <c r="E22" s="16"/>
      <c r="F22" s="16">
        <f>SUM(F5:F21)</f>
        <v>57</v>
      </c>
      <c r="G22" s="16"/>
      <c r="H22" s="16">
        <f>SUM(H5:H21)</f>
        <v>0</v>
      </c>
      <c r="I22" s="16"/>
      <c r="J22" s="16">
        <f>SUM(J5:J21)</f>
        <v>0</v>
      </c>
      <c r="K22" s="16"/>
      <c r="L22" s="16">
        <f>SUM(L5:L21)</f>
        <v>69</v>
      </c>
      <c r="M22" s="16"/>
      <c r="N22" s="16">
        <f>SUM(N5:N21)</f>
        <v>56</v>
      </c>
      <c r="O22" s="16"/>
      <c r="P22" s="16">
        <f>SUM(P5:P21)</f>
        <v>0</v>
      </c>
      <c r="Q22" s="16"/>
      <c r="R22" s="16">
        <f>SUM(R5:R21)</f>
        <v>0</v>
      </c>
      <c r="S22" s="16"/>
      <c r="T22" s="16">
        <f>SUM(T5:T21)</f>
        <v>91</v>
      </c>
      <c r="U22" s="16"/>
      <c r="V22" s="16">
        <f>SUM(V5:V21)</f>
        <v>70</v>
      </c>
      <c r="W22" s="16"/>
      <c r="X22" s="16">
        <f>SUM(X5:X21)</f>
        <v>0</v>
      </c>
      <c r="Y22" s="16"/>
      <c r="Z22" s="16">
        <f>SUM(Z5:Z21)</f>
        <v>0</v>
      </c>
      <c r="AA22" s="16"/>
      <c r="AB22" s="16">
        <f>SUM(AB5:AB21)</f>
        <v>94</v>
      </c>
      <c r="AC22" s="16"/>
      <c r="AD22" s="16">
        <f>SUM(AD5:AD21)</f>
        <v>57</v>
      </c>
      <c r="AE22" s="16"/>
      <c r="AF22" s="16">
        <f>SUM(AF5:AF21)</f>
        <v>0</v>
      </c>
      <c r="AG22" s="16"/>
      <c r="AH22" s="16">
        <f>SUM(AH5:AH21)</f>
        <v>0</v>
      </c>
      <c r="AI22" s="16"/>
      <c r="AJ22" s="16">
        <f>SUM(AJ5:AJ21)</f>
        <v>108</v>
      </c>
      <c r="AK22" s="16"/>
      <c r="AL22" s="16">
        <f>SUM(AL5:AL21)</f>
        <v>67</v>
      </c>
      <c r="AM22" s="16"/>
      <c r="AN22" s="16">
        <f>SUM(AN5:AN21)</f>
        <v>0</v>
      </c>
      <c r="AO22" s="16"/>
      <c r="AP22" s="16">
        <f>SUM(AP5:AP21)</f>
        <v>0</v>
      </c>
      <c r="AQ22" s="16"/>
      <c r="AR22" s="16">
        <f>SUM(AR5:AR21)</f>
        <v>94</v>
      </c>
      <c r="AS22" s="16"/>
      <c r="AT22" s="16">
        <f>SUM(AT5:AT21)</f>
        <v>61</v>
      </c>
      <c r="AU22" s="16"/>
      <c r="AV22" s="16">
        <f>SUM(AV5:AV21)</f>
        <v>0</v>
      </c>
      <c r="AW22" s="16"/>
      <c r="AX22" s="16">
        <f>SUM(AX5:AX21)</f>
        <v>0</v>
      </c>
      <c r="AY22" s="16"/>
      <c r="AZ22" s="16">
        <f>SUM(AZ5:AZ21)</f>
        <v>82</v>
      </c>
      <c r="BA22" s="16"/>
      <c r="BB22" s="16">
        <f>SUM(BB5:BB21)</f>
        <v>64</v>
      </c>
      <c r="BC22" s="16"/>
      <c r="BD22" s="16">
        <f>SUM(BD5:BD21)</f>
        <v>0</v>
      </c>
      <c r="BE22" s="16"/>
      <c r="BF22" s="16">
        <f>SUM(BF5:BF21)</f>
        <v>0</v>
      </c>
      <c r="BG22" s="16"/>
      <c r="BH22" s="16">
        <f>SUM(BH5:BH21)</f>
        <v>104</v>
      </c>
      <c r="BI22" s="16"/>
      <c r="BJ22" s="16">
        <f>SUM(BJ5:BJ21)</f>
        <v>74</v>
      </c>
      <c r="BK22" s="16"/>
      <c r="BL22" s="16">
        <f>SUM(BL5:BL21)</f>
        <v>0</v>
      </c>
      <c r="BM22" s="16"/>
      <c r="BN22" s="16">
        <f>SUM(BN5:BN21)</f>
        <v>0</v>
      </c>
    </row>
  </sheetData>
  <mergeCells count="44">
    <mergeCell ref="AY2:BF2"/>
    <mergeCell ref="AY3:AZ3"/>
    <mergeCell ref="BA3:BB3"/>
    <mergeCell ref="BC3:BD3"/>
    <mergeCell ref="BE3:BF3"/>
    <mergeCell ref="BG2:BN2"/>
    <mergeCell ref="BG3:BH3"/>
    <mergeCell ref="BI3:BJ3"/>
    <mergeCell ref="BK3:BL3"/>
    <mergeCell ref="BM3:BN3"/>
    <mergeCell ref="AI2:AP2"/>
    <mergeCell ref="AI3:AJ3"/>
    <mergeCell ref="AK3:AL3"/>
    <mergeCell ref="AM3:AN3"/>
    <mergeCell ref="AO3:AP3"/>
    <mergeCell ref="AQ2:AX2"/>
    <mergeCell ref="AQ3:AR3"/>
    <mergeCell ref="AS3:AT3"/>
    <mergeCell ref="AU3:AV3"/>
    <mergeCell ref="AW3:AX3"/>
    <mergeCell ref="S2:Z2"/>
    <mergeCell ref="S3:T3"/>
    <mergeCell ref="U3:V3"/>
    <mergeCell ref="W3:X3"/>
    <mergeCell ref="Y3:Z3"/>
    <mergeCell ref="AA2:AH2"/>
    <mergeCell ref="AA3:AB3"/>
    <mergeCell ref="AC3:AD3"/>
    <mergeCell ref="AE3:AF3"/>
    <mergeCell ref="AG3:AH3"/>
    <mergeCell ref="G3:H3"/>
    <mergeCell ref="I3:J3"/>
    <mergeCell ref="C2:J2"/>
    <mergeCell ref="K2:R2"/>
    <mergeCell ref="K3:L3"/>
    <mergeCell ref="M3:N3"/>
    <mergeCell ref="O3:P3"/>
    <mergeCell ref="Q3:R3"/>
    <mergeCell ref="E3:F3"/>
    <mergeCell ref="B3:B4"/>
    <mergeCell ref="B5:B9"/>
    <mergeCell ref="B10:B11"/>
    <mergeCell ref="B12:B13"/>
    <mergeCell ref="C3:D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B989-03D0-4627-9D17-139FDD5710AD}">
  <dimension ref="B1:V235"/>
  <sheetViews>
    <sheetView tabSelected="1" topLeftCell="J1" zoomScale="67" zoomScaleNormal="85" workbookViewId="0">
      <selection activeCell="X11" sqref="X11"/>
    </sheetView>
  </sheetViews>
  <sheetFormatPr baseColWidth="10" defaultRowHeight="14.5" x14ac:dyDescent="0.35"/>
  <cols>
    <col min="2" max="2" width="21.90625" bestFit="1" customWidth="1"/>
    <col min="8" max="8" width="17.90625" bestFit="1" customWidth="1"/>
    <col min="21" max="21" width="16" customWidth="1"/>
    <col min="22" max="22" width="13.1796875" customWidth="1"/>
  </cols>
  <sheetData>
    <row r="1" spans="2:22" x14ac:dyDescent="0.35">
      <c r="B1" s="159"/>
      <c r="C1" s="78" t="s">
        <v>869</v>
      </c>
      <c r="D1" s="78" t="s">
        <v>870</v>
      </c>
      <c r="E1" s="78"/>
      <c r="F1" s="78"/>
      <c r="G1" s="78"/>
      <c r="H1" s="78"/>
      <c r="I1" s="78"/>
      <c r="J1" s="78"/>
      <c r="K1" s="78"/>
      <c r="L1" s="160"/>
    </row>
    <row r="2" spans="2:22" x14ac:dyDescent="0.35">
      <c r="B2" s="161" t="s">
        <v>861</v>
      </c>
      <c r="C2" s="77">
        <v>2</v>
      </c>
      <c r="D2" s="77">
        <v>1</v>
      </c>
      <c r="E2" s="77"/>
      <c r="F2" s="77"/>
      <c r="G2" s="77" t="s">
        <v>867</v>
      </c>
      <c r="H2" s="77" t="s">
        <v>868</v>
      </c>
      <c r="I2" s="77"/>
      <c r="J2" s="77"/>
      <c r="K2" s="77" t="s">
        <v>865</v>
      </c>
      <c r="L2" s="162" t="s">
        <v>866</v>
      </c>
    </row>
    <row r="3" spans="2:22" ht="15" thickBot="1" x14ac:dyDescent="0.4">
      <c r="B3" s="163" t="s">
        <v>862</v>
      </c>
      <c r="C3" s="164">
        <v>3</v>
      </c>
      <c r="D3" s="164">
        <v>1</v>
      </c>
      <c r="E3" s="164"/>
      <c r="F3" s="164" t="s">
        <v>863</v>
      </c>
      <c r="G3" s="164">
        <v>2</v>
      </c>
      <c r="H3" s="164">
        <v>4</v>
      </c>
      <c r="I3" s="164"/>
      <c r="J3" s="164" t="s">
        <v>864</v>
      </c>
      <c r="K3" s="164">
        <v>5</v>
      </c>
      <c r="L3" s="165">
        <v>5</v>
      </c>
    </row>
    <row r="5" spans="2:22" x14ac:dyDescent="0.35">
      <c r="B5" s="166" t="s">
        <v>871</v>
      </c>
      <c r="C5" s="166" t="s">
        <v>872</v>
      </c>
      <c r="D5" s="166" t="s">
        <v>873</v>
      </c>
      <c r="E5" s="166" t="s">
        <v>874</v>
      </c>
      <c r="F5" s="166" t="s">
        <v>875</v>
      </c>
      <c r="G5" s="166"/>
      <c r="H5" s="166" t="s">
        <v>876</v>
      </c>
      <c r="I5" s="166" t="s">
        <v>873</v>
      </c>
      <c r="J5" s="166" t="s">
        <v>874</v>
      </c>
      <c r="K5" s="166" t="s">
        <v>875</v>
      </c>
      <c r="M5" t="s">
        <v>871</v>
      </c>
      <c r="N5" s="166"/>
      <c r="Q5" t="s">
        <v>876</v>
      </c>
      <c r="R5" t="s">
        <v>874</v>
      </c>
      <c r="U5" s="268" t="s">
        <v>1026</v>
      </c>
      <c r="V5" s="268"/>
    </row>
    <row r="6" spans="2:22" ht="15.5" x14ac:dyDescent="0.35">
      <c r="B6" s="5" t="s">
        <v>131</v>
      </c>
      <c r="C6" s="5" t="s">
        <v>50</v>
      </c>
      <c r="D6">
        <f>(_xlfn.XLOOKUP(B6,Ska_1eronde!$A$2:$A$201,Ska_1eronde!$G$2:$G$201,0)-_xlfn.XLOOKUP(B6,Ska_Avant!$A$2:$A$301,Ska_Avant!$G$2:$G$301,0))*IF(C6="D",$C$3,$C$2)+(_xlfn.XLOOKUP(B6,Ska_1eronde!$A$2:$A$201,Ska_1eronde!$H$2:$H$201,0)-_xlfn.XLOOKUP(B6,Ska_Avant!$A$2:$A$301,Ska_Avant!$H$2:$H$301,0))*$D$2</f>
        <v>14</v>
      </c>
      <c r="E6">
        <f>(_xlfn.XLOOKUP($B6,Ska_2eronde!$A$2:$A$201,Ska_2eronde!$G$2:$G$201,0)-_xlfn.XLOOKUP($B6,Ska_1eronde!$A$2:$A$301,Ska_1eronde!$G$2:$G$301,0))*IF($C6="D",$C$3,$C$2)+(_xlfn.XLOOKUP($B6,Ska_2eronde!$A$2:$A$201,Ska_2eronde!$H$2:$H$201,0)-_xlfn.XLOOKUP($B6,Ska_1eronde!$A$2:$A$301,Ska_1eronde!$H$2:$H$301,0))*$D$2</f>
        <v>8</v>
      </c>
      <c r="H6" s="4" t="s">
        <v>646</v>
      </c>
      <c r="I6">
        <f>$G$3*(_xlfn.XLOOKUP(H6,Goalie_1eronde!$A$2:$A$38,Goalie_1eronde!$G$2:$G$38,0)-_xlfn.XLOOKUP(H6,Goalie_avant!$A$2:$A$36,Goalie_avant!$G$2:$G$36,0))+$H$3*(_xlfn.XLOOKUP(H6,Goalie_1eronde!$A$2:$A$38,Goalie_1eronde!$Q$2:$Q$38,0)-_xlfn.XLOOKUP(H6,Goalie_avant!$A$2:$A$36,Goalie_avant!$Q$2:$Q$36,0))</f>
        <v>16</v>
      </c>
      <c r="J6">
        <f>$G$3*(_xlfn.XLOOKUP($H6,Goalie_2eronde!$A$2:$A$38,Goalie_2eronde!$G$2:$G$38,0)-_xlfn.XLOOKUP($H6,Goalie_1eronde!$A$2:$A$36,Goalie_1eronde!$G$2:$G$36,0))+$H$3*(_xlfn.XLOOKUP($H6,Goalie_2eronde!$A$2:$A$38,Goalie_2eronde!$Q$2:$Q$38,0)-_xlfn.XLOOKUP($H6,Goalie_1eronde!$A$2:$A$36,Goalie_1eronde!$Q$2:$Q$36,0))</f>
        <v>4</v>
      </c>
      <c r="M6" s="5" t="s">
        <v>131</v>
      </c>
      <c r="N6">
        <v>3</v>
      </c>
      <c r="O6">
        <f>_xlfn.XLOOKUP(M6,$B$6:$B$200,$E$6:$E$200,0)-N6</f>
        <v>5</v>
      </c>
      <c r="Q6" s="171" t="s">
        <v>646</v>
      </c>
      <c r="R6">
        <v>2</v>
      </c>
      <c r="S6">
        <f>_xlfn.XLOOKUP(Q6,$H$6:$H$200,$J$6:$J$200,0)-R6</f>
        <v>2</v>
      </c>
      <c r="U6" s="167" t="s">
        <v>871</v>
      </c>
      <c r="V6" s="168" t="s">
        <v>944</v>
      </c>
    </row>
    <row r="7" spans="2:22" ht="15.5" x14ac:dyDescent="0.35">
      <c r="B7" s="5" t="s">
        <v>198</v>
      </c>
      <c r="C7" s="5" t="s">
        <v>27</v>
      </c>
      <c r="D7">
        <f>(_xlfn.XLOOKUP(B7,Ska_1eronde!$A$2:$A$201,Ska_1eronde!$G$2:$G$201,0)-_xlfn.XLOOKUP(B7,Ska_Avant!$A$2:$A$301,Ska_Avant!$G$2:$G$301,0))*IF(C7="D",$C$3,$C$2)+(_xlfn.XLOOKUP(B7,Ska_1eronde!$A$2:$A$201,Ska_1eronde!$H$2:$H$201,0)-_xlfn.XLOOKUP(B7,Ska_Avant!$A$2:$A$301,Ska_Avant!$H$2:$H$301,0))*$D$2</f>
        <v>13</v>
      </c>
      <c r="E7">
        <f>(_xlfn.XLOOKUP($B7,Ska_2eronde!$A$2:$A$201,Ska_2eronde!$G$2:$G$201,0)-_xlfn.XLOOKUP($B7,Ska_1eronde!$A$2:$A$301,Ska_1eronde!$G$2:$G$301,0))*IF($C7="D",$C$3,$C$2)+(_xlfn.XLOOKUP($B7,Ska_2eronde!$A$2:$A$201,Ska_2eronde!$H$2:$H$201,0)-_xlfn.XLOOKUP($B7,Ska_1eronde!$A$2:$A$301,Ska_1eronde!$H$2:$H$301,0))*$D$2</f>
        <v>14</v>
      </c>
      <c r="H7" s="4" t="s">
        <v>640</v>
      </c>
      <c r="I7">
        <f>$G$3*(_xlfn.XLOOKUP($H7,Goalie_1eronde!$A$2:$A$38,Goalie_1eronde!$G$2:$G$38,0)-_xlfn.XLOOKUP($H7,Goalie_avant!$A$2:$A$36,Goalie_avant!$G$2:$G$36,0))+$H$3*(_xlfn.XLOOKUP($H7,Goalie_1eronde!$A$2:$A$38,Goalie_1eronde!$Q$2:$Q$38,0)-_xlfn.XLOOKUP($H7,Goalie_avant!$A$2:$A$36,Goalie_avant!$Q$2:$Q$36,0))</f>
        <v>12</v>
      </c>
      <c r="J7">
        <f>$G$3*(_xlfn.XLOOKUP($H7,Goalie_2eronde!$A$2:$A$38,Goalie_2eronde!$G$2:$G$38,0)-_xlfn.XLOOKUP($H7,Goalie_1eronde!$A$2:$A$36,Goalie_1eronde!$G$2:$G$36,0))+$H$3*(_xlfn.XLOOKUP($H7,Goalie_2eronde!$A$2:$A$38,Goalie_2eronde!$Q$2:$Q$38,0)-_xlfn.XLOOKUP($H7,Goalie_1eronde!$A$2:$A$36,Goalie_1eronde!$Q$2:$Q$36,0))</f>
        <v>8</v>
      </c>
      <c r="M7" s="5" t="s">
        <v>198</v>
      </c>
      <c r="N7">
        <v>10</v>
      </c>
      <c r="O7">
        <f t="shared" ref="O7:O70" si="0">_xlfn.XLOOKUP(M7,$B$6:$B$200,$E$6:$E$200,0)-N7</f>
        <v>4</v>
      </c>
      <c r="Q7" s="171" t="s">
        <v>640</v>
      </c>
      <c r="R7">
        <v>8</v>
      </c>
      <c r="S7">
        <f t="shared" ref="S7:S42" si="1">_xlfn.XLOOKUP(Q7,$H$6:$H$200,$J$6:$J$200,0)-R7</f>
        <v>0</v>
      </c>
      <c r="U7" s="5" t="s">
        <v>202</v>
      </c>
      <c r="V7">
        <v>7</v>
      </c>
    </row>
    <row r="8" spans="2:22" ht="15.5" x14ac:dyDescent="0.35">
      <c r="B8" s="5" t="s">
        <v>728</v>
      </c>
      <c r="C8" s="5" t="s">
        <v>56</v>
      </c>
      <c r="D8">
        <f>(_xlfn.XLOOKUP(B8,Ska_1eronde!$A$2:$A$201,Ska_1eronde!$G$2:$G$201,0)-_xlfn.XLOOKUP(B8,Ska_Avant!$A$2:$A$301,Ska_Avant!$G$2:$G$301,0))*IF(C8="D",$C$3,$C$2)+(_xlfn.XLOOKUP(B8,Ska_1eronde!$A$2:$A$201,Ska_1eronde!$H$2:$H$201,0)-_xlfn.XLOOKUP(B8,Ska_Avant!$A$2:$A$301,Ska_Avant!$H$2:$H$301,0))*$D$2</f>
        <v>13</v>
      </c>
      <c r="E8">
        <f>(_xlfn.XLOOKUP($B8,Ska_2eronde!$A$2:$A$201,Ska_2eronde!$G$2:$G$201,0)-_xlfn.XLOOKUP($B8,Ska_1eronde!$A$2:$A$301,Ska_1eronde!$G$2:$G$301,0))*IF($C8="D",$C$3,$C$2)+(_xlfn.XLOOKUP($B8,Ska_2eronde!$A$2:$A$201,Ska_2eronde!$H$2:$H$201,0)-_xlfn.XLOOKUP($B8,Ska_1eronde!$A$2:$A$301,Ska_1eronde!$H$2:$H$301,0))*$D$2</f>
        <v>8</v>
      </c>
      <c r="H8" s="4" t="s">
        <v>672</v>
      </c>
      <c r="I8">
        <f>$G$3*(_xlfn.XLOOKUP(H8,Goalie_1eronde!$A$2:$A$38,Goalie_1eronde!$G$2:$G$38,0)-_xlfn.XLOOKUP(H8,Goalie_avant!$A$2:$A$36,Goalie_avant!$G$2:$G$36,0))+$H$3*(_xlfn.XLOOKUP(H8,Goalie_1eronde!$A$2:$A$38,Goalie_1eronde!$Q$2:$Q$38,0)-_xlfn.XLOOKUP(H8,Goalie_avant!$A$2:$A$36,Goalie_avant!$Q$2:$Q$36,0))</f>
        <v>12</v>
      </c>
      <c r="J8">
        <f>$G$3*(_xlfn.XLOOKUP($H8,Goalie_2eronde!$A$2:$A$38,Goalie_2eronde!$G$2:$G$38,0)-_xlfn.XLOOKUP($H8,Goalie_1eronde!$A$2:$A$36,Goalie_1eronde!$G$2:$G$36,0))+$H$3*(_xlfn.XLOOKUP($H8,Goalie_2eronde!$A$2:$A$38,Goalie_2eronde!$Q$2:$Q$38,0)-_xlfn.XLOOKUP($H8,Goalie_1eronde!$A$2:$A$36,Goalie_1eronde!$Q$2:$Q$36,0))</f>
        <v>0</v>
      </c>
      <c r="M8" s="5" t="s">
        <v>728</v>
      </c>
      <c r="N8">
        <v>3</v>
      </c>
      <c r="O8">
        <f t="shared" si="0"/>
        <v>5</v>
      </c>
      <c r="Q8" s="171" t="s">
        <v>672</v>
      </c>
      <c r="R8">
        <v>0</v>
      </c>
      <c r="S8">
        <f t="shared" si="1"/>
        <v>0</v>
      </c>
      <c r="U8" s="5" t="s">
        <v>152</v>
      </c>
      <c r="V8">
        <v>6</v>
      </c>
    </row>
    <row r="9" spans="2:22" ht="15.5" x14ac:dyDescent="0.35">
      <c r="B9" s="5" t="s">
        <v>111</v>
      </c>
      <c r="C9" s="5" t="s">
        <v>27</v>
      </c>
      <c r="D9">
        <f>(_xlfn.XLOOKUP(B9,Ska_1eronde!$A$2:$A$201,Ska_1eronde!$G$2:$G$201,0)-_xlfn.XLOOKUP(B9,Ska_Avant!$A$2:$A$301,Ska_Avant!$G$2:$G$301,0))*IF(C9="D",$C$3,$C$2)+(_xlfn.XLOOKUP(B9,Ska_1eronde!$A$2:$A$201,Ska_1eronde!$H$2:$H$201,0)-_xlfn.XLOOKUP(B9,Ska_Avant!$A$2:$A$301,Ska_Avant!$H$2:$H$301,0))*$D$2</f>
        <v>12</v>
      </c>
      <c r="E9">
        <f>(_xlfn.XLOOKUP($B9,Ska_2eronde!$A$2:$A$201,Ska_2eronde!$G$2:$G$201,0)-_xlfn.XLOOKUP($B9,Ska_1eronde!$A$2:$A$301,Ska_1eronde!$G$2:$G$301,0))*IF($C9="D",$C$3,$C$2)+(_xlfn.XLOOKUP($B9,Ska_2eronde!$A$2:$A$201,Ska_2eronde!$H$2:$H$201,0)-_xlfn.XLOOKUP($B9,Ska_1eronde!$A$2:$A$301,Ska_1eronde!$H$2:$H$301,0))*$D$2</f>
        <v>8</v>
      </c>
      <c r="H9" s="4" t="s">
        <v>642</v>
      </c>
      <c r="I9">
        <f>$G$3*(_xlfn.XLOOKUP(H9,Goalie_1eronde!$A$2:$A$38,Goalie_1eronde!$G$2:$G$38,0)-_xlfn.XLOOKUP(H9,Goalie_avant!$A$2:$A$36,Goalie_avant!$G$2:$G$36,0))+$H$3*(_xlfn.XLOOKUP(H9,Goalie_1eronde!$A$2:$A$38,Goalie_1eronde!$Q$2:$Q$38,0)-_xlfn.XLOOKUP(H9,Goalie_avant!$A$2:$A$36,Goalie_avant!$Q$2:$Q$36,0))</f>
        <v>8</v>
      </c>
      <c r="J9">
        <f>$G$3*(_xlfn.XLOOKUP($H9,Goalie_2eronde!$A$2:$A$38,Goalie_2eronde!$G$2:$G$38,0)-_xlfn.XLOOKUP($H9,Goalie_1eronde!$A$2:$A$36,Goalie_1eronde!$G$2:$G$36,0))+$H$3*(_xlfn.XLOOKUP($H9,Goalie_2eronde!$A$2:$A$38,Goalie_2eronde!$Q$2:$Q$38,0)-_xlfn.XLOOKUP($H9,Goalie_1eronde!$A$2:$A$36,Goalie_1eronde!$Q$2:$Q$36,0))</f>
        <v>2</v>
      </c>
      <c r="M9" s="5" t="s">
        <v>111</v>
      </c>
      <c r="N9">
        <v>4</v>
      </c>
      <c r="O9">
        <f t="shared" si="0"/>
        <v>4</v>
      </c>
      <c r="Q9" s="171" t="s">
        <v>642</v>
      </c>
      <c r="R9">
        <v>2</v>
      </c>
      <c r="S9">
        <f t="shared" si="1"/>
        <v>0</v>
      </c>
      <c r="U9" s="5" t="s">
        <v>131</v>
      </c>
      <c r="V9">
        <v>5</v>
      </c>
    </row>
    <row r="10" spans="2:22" ht="15.5" x14ac:dyDescent="0.35">
      <c r="B10" s="5" t="s">
        <v>108</v>
      </c>
      <c r="C10" s="5" t="s">
        <v>27</v>
      </c>
      <c r="D10">
        <f>(_xlfn.XLOOKUP(B10,Ska_1eronde!$A$2:$A$201,Ska_1eronde!$G$2:$G$201,0)-_xlfn.XLOOKUP(B10,Ska_Avant!$A$2:$A$301,Ska_Avant!$G$2:$G$301,0))*IF(C10="D",$C$3,$C$2)+(_xlfn.XLOOKUP(B10,Ska_1eronde!$A$2:$A$201,Ska_1eronde!$H$2:$H$201,0)-_xlfn.XLOOKUP(B10,Ska_Avant!$A$2:$A$301,Ska_Avant!$H$2:$H$301,0))*$D$2</f>
        <v>12</v>
      </c>
      <c r="E10">
        <f>(_xlfn.XLOOKUP($B10,Ska_2eronde!$A$2:$A$201,Ska_2eronde!$G$2:$G$201,0)-_xlfn.XLOOKUP($B10,Ska_1eronde!$A$2:$A$301,Ska_1eronde!$G$2:$G$301,0))*IF($C10="D",$C$3,$C$2)+(_xlfn.XLOOKUP($B10,Ska_2eronde!$A$2:$A$201,Ska_2eronde!$H$2:$H$201,0)-_xlfn.XLOOKUP($B10,Ska_1eronde!$A$2:$A$301,Ska_1eronde!$H$2:$H$301,0))*$D$2</f>
        <v>7</v>
      </c>
      <c r="H10" s="4" t="s">
        <v>654</v>
      </c>
      <c r="I10">
        <f>$G$3*(_xlfn.XLOOKUP(H10,Goalie_1eronde!$A$2:$A$38,Goalie_1eronde!$G$2:$G$38,0)-_xlfn.XLOOKUP(H10,Goalie_avant!$A$2:$A$36,Goalie_avant!$G$2:$G$36,0))+$H$3*(_xlfn.XLOOKUP(H10,Goalie_1eronde!$A$2:$A$38,Goalie_1eronde!$Q$2:$Q$38,0)-_xlfn.XLOOKUP(H10,Goalie_avant!$A$2:$A$36,Goalie_avant!$Q$2:$Q$36,0))</f>
        <v>8</v>
      </c>
      <c r="J10">
        <f>$G$3*(_xlfn.XLOOKUP($H10,Goalie_2eronde!$A$2:$A$38,Goalie_2eronde!$G$2:$G$38,0)-_xlfn.XLOOKUP($H10,Goalie_1eronde!$A$2:$A$36,Goalie_1eronde!$G$2:$G$36,0))+$H$3*(_xlfn.XLOOKUP($H10,Goalie_2eronde!$A$2:$A$38,Goalie_2eronde!$Q$2:$Q$38,0)-_xlfn.XLOOKUP($H10,Goalie_1eronde!$A$2:$A$36,Goalie_1eronde!$Q$2:$Q$36,0))</f>
        <v>8</v>
      </c>
      <c r="M10" s="5" t="s">
        <v>108</v>
      </c>
      <c r="N10">
        <v>4</v>
      </c>
      <c r="O10">
        <f t="shared" si="0"/>
        <v>3</v>
      </c>
      <c r="Q10" s="171" t="s">
        <v>654</v>
      </c>
      <c r="R10">
        <v>6</v>
      </c>
      <c r="S10">
        <f t="shared" si="1"/>
        <v>2</v>
      </c>
      <c r="U10" s="5" t="s">
        <v>728</v>
      </c>
      <c r="V10">
        <v>5</v>
      </c>
    </row>
    <row r="11" spans="2:22" ht="15.5" x14ac:dyDescent="0.35">
      <c r="B11" s="5" t="s">
        <v>216</v>
      </c>
      <c r="C11" s="5" t="s">
        <v>27</v>
      </c>
      <c r="D11">
        <f>(_xlfn.XLOOKUP(B11,Ska_1eronde!$A$2:$A$201,Ska_1eronde!$G$2:$G$201,0)-_xlfn.XLOOKUP(B11,Ska_Avant!$A$2:$A$301,Ska_Avant!$G$2:$G$301,0))*IF(C11="D",$C$3,$C$2)+(_xlfn.XLOOKUP(B11,Ska_1eronde!$A$2:$A$201,Ska_1eronde!$H$2:$H$201,0)-_xlfn.XLOOKUP(B11,Ska_Avant!$A$2:$A$301,Ska_Avant!$H$2:$H$301,0))*$D$2</f>
        <v>12</v>
      </c>
      <c r="E11">
        <f>(_xlfn.XLOOKUP($B11,Ska_2eronde!$A$2:$A$201,Ska_2eronde!$G$2:$G$201,0)-_xlfn.XLOOKUP($B11,Ska_1eronde!$A$2:$A$301,Ska_1eronde!$G$2:$G$301,0))*IF($C11="D",$C$3,$C$2)+(_xlfn.XLOOKUP($B11,Ska_2eronde!$A$2:$A$201,Ska_2eronde!$H$2:$H$201,0)-_xlfn.XLOOKUP($B11,Ska_1eronde!$A$2:$A$301,Ska_1eronde!$H$2:$H$301,0))*$D$2</f>
        <v>0</v>
      </c>
      <c r="H11" s="4" t="s">
        <v>634</v>
      </c>
      <c r="I11">
        <f>$G$3*(_xlfn.XLOOKUP(H11,Goalie_1eronde!$A$2:$A$38,Goalie_1eronde!$G$2:$G$38,0)-_xlfn.XLOOKUP(H11,Goalie_avant!$A$2:$A$36,Goalie_avant!$G$2:$G$36,0))+$H$3*(_xlfn.XLOOKUP(H11,Goalie_1eronde!$A$2:$A$38,Goalie_1eronde!$Q$2:$Q$38,0)-_xlfn.XLOOKUP(H11,Goalie_avant!$A$2:$A$36,Goalie_avant!$Q$2:$Q$36,0))</f>
        <v>8</v>
      </c>
      <c r="J11">
        <f>$G$3*(_xlfn.XLOOKUP($H11,Goalie_2eronde!$A$2:$A$38,Goalie_2eronde!$G$2:$G$38,0)-_xlfn.XLOOKUP($H11,Goalie_1eronde!$A$2:$A$36,Goalie_1eronde!$G$2:$G$36,0))+$H$3*(_xlfn.XLOOKUP($H11,Goalie_2eronde!$A$2:$A$38,Goalie_2eronde!$Q$2:$Q$38,0)-_xlfn.XLOOKUP($H11,Goalie_1eronde!$A$2:$A$36,Goalie_1eronde!$Q$2:$Q$36,0))</f>
        <v>0</v>
      </c>
      <c r="M11" s="5" t="s">
        <v>216</v>
      </c>
      <c r="N11">
        <v>0</v>
      </c>
      <c r="O11">
        <f t="shared" si="0"/>
        <v>0</v>
      </c>
      <c r="Q11" s="171" t="s">
        <v>634</v>
      </c>
      <c r="R11">
        <v>0</v>
      </c>
      <c r="S11">
        <f t="shared" si="1"/>
        <v>0</v>
      </c>
      <c r="U11" s="5" t="s">
        <v>186</v>
      </c>
      <c r="V11">
        <v>5</v>
      </c>
    </row>
    <row r="12" spans="2:22" ht="15.5" x14ac:dyDescent="0.35">
      <c r="B12" s="5" t="s">
        <v>210</v>
      </c>
      <c r="C12" s="5" t="s">
        <v>27</v>
      </c>
      <c r="D12">
        <f>(_xlfn.XLOOKUP(B12,Ska_1eronde!$A$2:$A$201,Ska_1eronde!$G$2:$G$201,0)-_xlfn.XLOOKUP(B12,Ska_Avant!$A$2:$A$301,Ska_Avant!$G$2:$G$301,0))*IF(C12="D",$C$3,$C$2)+(_xlfn.XLOOKUP(B12,Ska_1eronde!$A$2:$A$201,Ska_1eronde!$H$2:$H$201,0)-_xlfn.XLOOKUP(B12,Ska_Avant!$A$2:$A$301,Ska_Avant!$H$2:$H$301,0))*$D$2</f>
        <v>11</v>
      </c>
      <c r="E12">
        <f>(_xlfn.XLOOKUP($B12,Ska_2eronde!$A$2:$A$201,Ska_2eronde!$G$2:$G$201,0)-_xlfn.XLOOKUP($B12,Ska_1eronde!$A$2:$A$301,Ska_1eronde!$G$2:$G$301,0))*IF($C12="D",$C$3,$C$2)+(_xlfn.XLOOKUP($B12,Ska_2eronde!$A$2:$A$201,Ska_2eronde!$H$2:$H$201,0)-_xlfn.XLOOKUP($B12,Ska_1eronde!$A$2:$A$301,Ska_1eronde!$H$2:$H$301,0))*$D$2</f>
        <v>9</v>
      </c>
      <c r="H12" s="4" t="s">
        <v>636</v>
      </c>
      <c r="I12">
        <f>$G$3*(_xlfn.XLOOKUP(H12,Goalie_1eronde!$A$2:$A$38,Goalie_1eronde!$G$2:$G$38,0)-_xlfn.XLOOKUP(H12,Goalie_avant!$A$2:$A$36,Goalie_avant!$G$2:$G$36,0))+$H$3*(_xlfn.XLOOKUP(H12,Goalie_1eronde!$A$2:$A$38,Goalie_1eronde!$Q$2:$Q$38,0)-_xlfn.XLOOKUP(H12,Goalie_avant!$A$2:$A$36,Goalie_avant!$Q$2:$Q$36,0))</f>
        <v>8</v>
      </c>
      <c r="J12">
        <f>$G$3*(_xlfn.XLOOKUP($H12,Goalie_2eronde!$A$2:$A$38,Goalie_2eronde!$G$2:$G$38,0)-_xlfn.XLOOKUP($H12,Goalie_1eronde!$A$2:$A$36,Goalie_1eronde!$G$2:$G$36,0))+$H$3*(_xlfn.XLOOKUP($H12,Goalie_2eronde!$A$2:$A$38,Goalie_2eronde!$Q$2:$Q$38,0)-_xlfn.XLOOKUP($H12,Goalie_1eronde!$A$2:$A$36,Goalie_1eronde!$Q$2:$Q$36,0))</f>
        <v>0</v>
      </c>
      <c r="M12" s="5" t="s">
        <v>210</v>
      </c>
      <c r="N12">
        <v>7</v>
      </c>
      <c r="O12">
        <f t="shared" si="0"/>
        <v>2</v>
      </c>
      <c r="Q12" s="171" t="s">
        <v>636</v>
      </c>
      <c r="R12">
        <v>0</v>
      </c>
      <c r="S12">
        <f t="shared" si="1"/>
        <v>0</v>
      </c>
      <c r="U12" s="5" t="s">
        <v>386</v>
      </c>
      <c r="V12">
        <v>5</v>
      </c>
    </row>
    <row r="13" spans="2:22" ht="15.5" x14ac:dyDescent="0.35">
      <c r="B13" s="5" t="s">
        <v>186</v>
      </c>
      <c r="C13" s="5" t="s">
        <v>27</v>
      </c>
      <c r="D13">
        <f>(_xlfn.XLOOKUP(B13,Ska_1eronde!$A$2:$A$201,Ska_1eronde!$G$2:$G$201,0)-_xlfn.XLOOKUP(B13,Ska_Avant!$A$2:$A$301,Ska_Avant!$G$2:$G$301,0))*IF(C13="D",$C$3,$C$2)+(_xlfn.XLOOKUP(B13,Ska_1eronde!$A$2:$A$201,Ska_1eronde!$H$2:$H$201,0)-_xlfn.XLOOKUP(B13,Ska_Avant!$A$2:$A$301,Ska_Avant!$H$2:$H$301,0))*$D$2</f>
        <v>11</v>
      </c>
      <c r="E13">
        <f>(_xlfn.XLOOKUP($B13,Ska_2eronde!$A$2:$A$201,Ska_2eronde!$G$2:$G$201,0)-_xlfn.XLOOKUP($B13,Ska_1eronde!$A$2:$A$301,Ska_1eronde!$G$2:$G$301,0))*IF($C13="D",$C$3,$C$2)+(_xlfn.XLOOKUP($B13,Ska_2eronde!$A$2:$A$201,Ska_2eronde!$H$2:$H$201,0)-_xlfn.XLOOKUP($B13,Ska_1eronde!$A$2:$A$301,Ska_1eronde!$H$2:$H$301,0))*$D$2</f>
        <v>6</v>
      </c>
      <c r="H13" s="4" t="s">
        <v>656</v>
      </c>
      <c r="I13">
        <f>$G$3*(_xlfn.XLOOKUP(H13,Goalie_1eronde!$A$2:$A$38,Goalie_1eronde!$G$2:$G$38,0)-_xlfn.XLOOKUP(H13,Goalie_avant!$A$2:$A$36,Goalie_avant!$G$2:$G$36,0))+$H$3*(_xlfn.XLOOKUP(H13,Goalie_1eronde!$A$2:$A$38,Goalie_1eronde!$Q$2:$Q$38,0)-_xlfn.XLOOKUP(H13,Goalie_avant!$A$2:$A$36,Goalie_avant!$Q$2:$Q$36,0))</f>
        <v>6</v>
      </c>
      <c r="J13">
        <f>$G$3*(_xlfn.XLOOKUP($H13,Goalie_2eronde!$A$2:$A$38,Goalie_2eronde!$G$2:$G$38,0)-_xlfn.XLOOKUP($H13,Goalie_1eronde!$A$2:$A$36,Goalie_1eronde!$G$2:$G$36,0))+$H$3*(_xlfn.XLOOKUP($H13,Goalie_2eronde!$A$2:$A$38,Goalie_2eronde!$Q$2:$Q$38,0)-_xlfn.XLOOKUP($H13,Goalie_1eronde!$A$2:$A$36,Goalie_1eronde!$Q$2:$Q$36,0))</f>
        <v>12</v>
      </c>
      <c r="M13" s="5" t="s">
        <v>186</v>
      </c>
      <c r="N13">
        <v>1</v>
      </c>
      <c r="O13">
        <f t="shared" si="0"/>
        <v>5</v>
      </c>
      <c r="Q13" s="171" t="s">
        <v>656</v>
      </c>
      <c r="R13">
        <v>12</v>
      </c>
      <c r="S13">
        <f t="shared" si="1"/>
        <v>0</v>
      </c>
      <c r="U13" s="5" t="s">
        <v>96</v>
      </c>
      <c r="V13">
        <v>5</v>
      </c>
    </row>
    <row r="14" spans="2:22" ht="15.5" x14ac:dyDescent="0.35">
      <c r="B14" s="5" t="s">
        <v>555</v>
      </c>
      <c r="C14" s="5" t="s">
        <v>27</v>
      </c>
      <c r="D14">
        <f>(_xlfn.XLOOKUP(B14,Ska_1eronde!$A$2:$A$201,Ska_1eronde!$G$2:$G$201,0)-_xlfn.XLOOKUP(B14,Ska_Avant!$A$2:$A$301,Ska_Avant!$G$2:$G$301,0))*IF(C14="D",$C$3,$C$2)+(_xlfn.XLOOKUP(B14,Ska_1eronde!$A$2:$A$201,Ska_1eronde!$H$2:$H$201,0)-_xlfn.XLOOKUP(B14,Ska_Avant!$A$2:$A$301,Ska_Avant!$H$2:$H$301,0))*$D$2</f>
        <v>11</v>
      </c>
      <c r="E14">
        <f>(_xlfn.XLOOKUP($B14,Ska_2eronde!$A$2:$A$201,Ska_2eronde!$G$2:$G$201,0)-_xlfn.XLOOKUP($B14,Ska_1eronde!$A$2:$A$301,Ska_1eronde!$G$2:$G$301,0))*IF($C14="D",$C$3,$C$2)+(_xlfn.XLOOKUP($B14,Ska_2eronde!$A$2:$A$201,Ska_2eronde!$H$2:$H$201,0)-_xlfn.XLOOKUP($B14,Ska_1eronde!$A$2:$A$301,Ska_1eronde!$H$2:$H$301,0))*$D$2</f>
        <v>4</v>
      </c>
      <c r="H14" s="4" t="s">
        <v>668</v>
      </c>
      <c r="I14">
        <f>$G$3*(_xlfn.XLOOKUP(H14,Goalie_1eronde!$A$2:$A$38,Goalie_1eronde!$G$2:$G$38,0)-_xlfn.XLOOKUP(H14,Goalie_avant!$A$2:$A$36,Goalie_avant!$G$2:$G$36,0))+$H$3*(_xlfn.XLOOKUP(H14,Goalie_1eronde!$A$2:$A$38,Goalie_1eronde!$Q$2:$Q$38,0)-_xlfn.XLOOKUP(H14,Goalie_avant!$A$2:$A$36,Goalie_avant!$Q$2:$Q$36,0))</f>
        <v>6</v>
      </c>
      <c r="J14">
        <f>$G$3*(_xlfn.XLOOKUP($H14,Goalie_2eronde!$A$2:$A$38,Goalie_2eronde!$G$2:$G$38,0)-_xlfn.XLOOKUP($H14,Goalie_1eronde!$A$2:$A$36,Goalie_1eronde!$G$2:$G$36,0))+$H$3*(_xlfn.XLOOKUP($H14,Goalie_2eronde!$A$2:$A$38,Goalie_2eronde!$Q$2:$Q$38,0)-_xlfn.XLOOKUP($H14,Goalie_1eronde!$A$2:$A$36,Goalie_1eronde!$Q$2:$Q$36,0))</f>
        <v>6</v>
      </c>
      <c r="M14" s="5" t="s">
        <v>555</v>
      </c>
      <c r="N14">
        <v>1</v>
      </c>
      <c r="O14">
        <f t="shared" si="0"/>
        <v>3</v>
      </c>
      <c r="Q14" s="171" t="s">
        <v>668</v>
      </c>
      <c r="R14">
        <v>4</v>
      </c>
      <c r="S14">
        <f t="shared" si="1"/>
        <v>2</v>
      </c>
      <c r="U14" s="5" t="s">
        <v>366</v>
      </c>
      <c r="V14">
        <v>5</v>
      </c>
    </row>
    <row r="15" spans="2:22" ht="15.5" x14ac:dyDescent="0.35">
      <c r="B15" s="5" t="s">
        <v>565</v>
      </c>
      <c r="C15" s="5" t="s">
        <v>56</v>
      </c>
      <c r="D15">
        <f>(_xlfn.XLOOKUP(B15,Ska_1eronde!$A$2:$A$201,Ska_1eronde!$G$2:$G$201,0)-_xlfn.XLOOKUP(B15,Ska_Avant!$A$2:$A$301,Ska_Avant!$G$2:$G$301,0))*IF(C15="D",$C$3,$C$2)+(_xlfn.XLOOKUP(B15,Ska_1eronde!$A$2:$A$201,Ska_1eronde!$H$2:$H$201,0)-_xlfn.XLOOKUP(B15,Ska_Avant!$A$2:$A$301,Ska_Avant!$H$2:$H$301,0))*$D$2</f>
        <v>11</v>
      </c>
      <c r="E15">
        <f>(_xlfn.XLOOKUP($B15,Ska_2eronde!$A$2:$A$201,Ska_2eronde!$G$2:$G$201,0)-_xlfn.XLOOKUP($B15,Ska_1eronde!$A$2:$A$301,Ska_1eronde!$G$2:$G$301,0))*IF($C15="D",$C$3,$C$2)+(_xlfn.XLOOKUP($B15,Ska_2eronde!$A$2:$A$201,Ska_2eronde!$H$2:$H$201,0)-_xlfn.XLOOKUP($B15,Ska_1eronde!$A$2:$A$301,Ska_1eronde!$H$2:$H$301,0))*$D$2</f>
        <v>0</v>
      </c>
      <c r="H15" s="4" t="s">
        <v>699</v>
      </c>
      <c r="I15">
        <f>$G$3*(_xlfn.XLOOKUP(H15,Goalie_1eronde!$A$2:$A$38,Goalie_1eronde!$G$2:$G$38,0)-_xlfn.XLOOKUP(H15,Goalie_avant!$A$2:$A$36,Goalie_avant!$G$2:$G$36,0))+$H$3*(_xlfn.XLOOKUP(H15,Goalie_1eronde!$A$2:$A$38,Goalie_1eronde!$Q$2:$Q$38,0)-_xlfn.XLOOKUP(H15,Goalie_avant!$A$2:$A$36,Goalie_avant!$Q$2:$Q$36,0))</f>
        <v>6</v>
      </c>
      <c r="J15">
        <f>$G$3*(_xlfn.XLOOKUP($H15,Goalie_2eronde!$A$2:$A$38,Goalie_2eronde!$G$2:$G$38,0)-_xlfn.XLOOKUP($H15,Goalie_1eronde!$A$2:$A$36,Goalie_1eronde!$G$2:$G$36,0))+$H$3*(_xlfn.XLOOKUP($H15,Goalie_2eronde!$A$2:$A$38,Goalie_2eronde!$Q$2:$Q$38,0)-_xlfn.XLOOKUP($H15,Goalie_1eronde!$A$2:$A$36,Goalie_1eronde!$Q$2:$Q$36,0))</f>
        <v>2</v>
      </c>
      <c r="M15" s="5" t="s">
        <v>565</v>
      </c>
      <c r="N15">
        <v>0</v>
      </c>
      <c r="O15">
        <f t="shared" si="0"/>
        <v>0</v>
      </c>
      <c r="Q15" s="171" t="s">
        <v>699</v>
      </c>
      <c r="R15">
        <v>2</v>
      </c>
      <c r="S15">
        <f t="shared" si="1"/>
        <v>0</v>
      </c>
      <c r="U15" s="5" t="s">
        <v>198</v>
      </c>
      <c r="V15">
        <v>4</v>
      </c>
    </row>
    <row r="16" spans="2:22" ht="15.5" x14ac:dyDescent="0.35">
      <c r="B16" s="5" t="s">
        <v>242</v>
      </c>
      <c r="C16" s="5" t="s">
        <v>27</v>
      </c>
      <c r="D16">
        <f>(_xlfn.XLOOKUP(B16,Ska_1eronde!$A$2:$A$201,Ska_1eronde!$G$2:$G$201,0)-_xlfn.XLOOKUP(B16,Ska_Avant!$A$2:$A$301,Ska_Avant!$G$2:$G$301,0))*IF(C16="D",$C$3,$C$2)+(_xlfn.XLOOKUP(B16,Ska_1eronde!$A$2:$A$201,Ska_1eronde!$H$2:$H$201,0)-_xlfn.XLOOKUP(B16,Ska_Avant!$A$2:$A$301,Ska_Avant!$H$2:$H$301,0))*$D$2</f>
        <v>10</v>
      </c>
      <c r="E16">
        <f>(_xlfn.XLOOKUP($B16,Ska_2eronde!$A$2:$A$201,Ska_2eronde!$G$2:$G$201,0)-_xlfn.XLOOKUP($B16,Ska_1eronde!$A$2:$A$301,Ska_1eronde!$G$2:$G$301,0))*IF($C16="D",$C$3,$C$2)+(_xlfn.XLOOKUP($B16,Ska_2eronde!$A$2:$A$201,Ska_2eronde!$H$2:$H$201,0)-_xlfn.XLOOKUP($B16,Ska_1eronde!$A$2:$A$301,Ska_1eronde!$H$2:$H$301,0))*$D$2</f>
        <v>5</v>
      </c>
      <c r="H16" s="4" t="s">
        <v>685</v>
      </c>
      <c r="I16">
        <f>$G$3*(_xlfn.XLOOKUP(H16,Goalie_1eronde!$A$2:$A$38,Goalie_1eronde!$G$2:$G$38,0)-_xlfn.XLOOKUP(H16,Goalie_avant!$A$2:$A$36,Goalie_avant!$G$2:$G$36,0))+$H$3*(_xlfn.XLOOKUP(H16,Goalie_1eronde!$A$2:$A$38,Goalie_1eronde!$Q$2:$Q$38,0)-_xlfn.XLOOKUP(H16,Goalie_avant!$A$2:$A$36,Goalie_avant!$Q$2:$Q$36,0))</f>
        <v>4</v>
      </c>
      <c r="J16">
        <f>$G$3*(_xlfn.XLOOKUP($H16,Goalie_2eronde!$A$2:$A$38,Goalie_2eronde!$G$2:$G$38,0)-_xlfn.XLOOKUP($H16,Goalie_1eronde!$A$2:$A$36,Goalie_1eronde!$G$2:$G$36,0))+$H$3*(_xlfn.XLOOKUP($H16,Goalie_2eronde!$A$2:$A$38,Goalie_2eronde!$Q$2:$Q$38,0)-_xlfn.XLOOKUP($H16,Goalie_1eronde!$A$2:$A$36,Goalie_1eronde!$Q$2:$Q$36,0))</f>
        <v>0</v>
      </c>
      <c r="M16" s="5" t="s">
        <v>242</v>
      </c>
      <c r="N16">
        <v>2</v>
      </c>
      <c r="O16">
        <f t="shared" si="0"/>
        <v>3</v>
      </c>
      <c r="Q16" s="171" t="s">
        <v>685</v>
      </c>
      <c r="R16">
        <v>0</v>
      </c>
      <c r="S16">
        <f t="shared" si="1"/>
        <v>0</v>
      </c>
      <c r="U16" s="5" t="s">
        <v>111</v>
      </c>
      <c r="V16">
        <v>4</v>
      </c>
    </row>
    <row r="17" spans="2:22" ht="15.5" x14ac:dyDescent="0.35">
      <c r="B17" s="5" t="s">
        <v>733</v>
      </c>
      <c r="C17" s="5" t="s">
        <v>26</v>
      </c>
      <c r="D17">
        <f>(_xlfn.XLOOKUP(B17,Ska_1eronde!$A$2:$A$201,Ska_1eronde!$G$2:$G$201,0)-_xlfn.XLOOKUP(B17,Ska_Avant!$A$2:$A$301,Ska_Avant!$G$2:$G$301,0))*IF(C17="D",$C$3,$C$2)+(_xlfn.XLOOKUP(B17,Ska_1eronde!$A$2:$A$201,Ska_1eronde!$H$2:$H$201,0)-_xlfn.XLOOKUP(B17,Ska_Avant!$A$2:$A$301,Ska_Avant!$H$2:$H$301,0))*$D$2</f>
        <v>10</v>
      </c>
      <c r="E17">
        <f>(_xlfn.XLOOKUP($B17,Ska_2eronde!$A$2:$A$201,Ska_2eronde!$G$2:$G$201,0)-_xlfn.XLOOKUP($B17,Ska_1eronde!$A$2:$A$301,Ska_1eronde!$G$2:$G$301,0))*IF($C17="D",$C$3,$C$2)+(_xlfn.XLOOKUP($B17,Ska_2eronde!$A$2:$A$201,Ska_2eronde!$H$2:$H$201,0)-_xlfn.XLOOKUP($B17,Ska_1eronde!$A$2:$A$301,Ska_1eronde!$H$2:$H$301,0))*$D$2</f>
        <v>9</v>
      </c>
      <c r="H17" s="4" t="s">
        <v>638</v>
      </c>
      <c r="I17">
        <f>$G$3*(_xlfn.XLOOKUP(H17,Goalie_1eronde!$A$2:$A$38,Goalie_1eronde!$G$2:$G$38,0)-_xlfn.XLOOKUP(H17,Goalie_avant!$A$2:$A$36,Goalie_avant!$G$2:$G$36,0))+$H$3*(_xlfn.XLOOKUP(H17,Goalie_1eronde!$A$2:$A$38,Goalie_1eronde!$Q$2:$Q$38,0)-_xlfn.XLOOKUP(H17,Goalie_avant!$A$2:$A$36,Goalie_avant!$Q$2:$Q$36,0))</f>
        <v>2</v>
      </c>
      <c r="J17">
        <f>$G$3*(_xlfn.XLOOKUP($H17,Goalie_2eronde!$A$2:$A$38,Goalie_2eronde!$G$2:$G$38,0)-_xlfn.XLOOKUP($H17,Goalie_1eronde!$A$2:$A$36,Goalie_1eronde!$G$2:$G$36,0))+$H$3*(_xlfn.XLOOKUP($H17,Goalie_2eronde!$A$2:$A$38,Goalie_2eronde!$Q$2:$Q$38,0)-_xlfn.XLOOKUP($H17,Goalie_1eronde!$A$2:$A$36,Goalie_1eronde!$Q$2:$Q$36,0))</f>
        <v>0</v>
      </c>
      <c r="M17" s="5" t="s">
        <v>733</v>
      </c>
      <c r="N17">
        <v>9</v>
      </c>
      <c r="O17">
        <f t="shared" si="0"/>
        <v>0</v>
      </c>
      <c r="Q17" s="171" t="s">
        <v>638</v>
      </c>
      <c r="R17">
        <v>0</v>
      </c>
      <c r="S17">
        <f t="shared" si="1"/>
        <v>0</v>
      </c>
      <c r="U17" s="5" t="s">
        <v>136</v>
      </c>
      <c r="V17">
        <v>4</v>
      </c>
    </row>
    <row r="18" spans="2:22" ht="15.5" x14ac:dyDescent="0.35">
      <c r="B18" s="5" t="s">
        <v>136</v>
      </c>
      <c r="C18" s="5" t="s">
        <v>56</v>
      </c>
      <c r="D18">
        <f>(_xlfn.XLOOKUP(B18,Ska_1eronde!$A$2:$A$201,Ska_1eronde!$G$2:$G$201,0)-_xlfn.XLOOKUP(B18,Ska_Avant!$A$2:$A$301,Ska_Avant!$G$2:$G$301,0))*IF(C18="D",$C$3,$C$2)+(_xlfn.XLOOKUP(B18,Ska_1eronde!$A$2:$A$201,Ska_1eronde!$H$2:$H$201,0)-_xlfn.XLOOKUP(B18,Ska_Avant!$A$2:$A$301,Ska_Avant!$H$2:$H$301,0))*$D$2</f>
        <v>9</v>
      </c>
      <c r="E18">
        <f>(_xlfn.XLOOKUP($B18,Ska_2eronde!$A$2:$A$201,Ska_2eronde!$G$2:$G$201,0)-_xlfn.XLOOKUP($B18,Ska_1eronde!$A$2:$A$301,Ska_1eronde!$G$2:$G$301,0))*IF($C18="D",$C$3,$C$2)+(_xlfn.XLOOKUP($B18,Ska_2eronde!$A$2:$A$201,Ska_2eronde!$H$2:$H$201,0)-_xlfn.XLOOKUP($B18,Ska_1eronde!$A$2:$A$301,Ska_1eronde!$H$2:$H$301,0))*$D$2</f>
        <v>11</v>
      </c>
      <c r="H18" s="4" t="s">
        <v>644</v>
      </c>
      <c r="I18">
        <f>$G$3*(_xlfn.XLOOKUP(H18,Goalie_1eronde!$A$2:$A$38,Goalie_1eronde!$G$2:$G$38,0)-_xlfn.XLOOKUP(H18,Goalie_avant!$A$2:$A$36,Goalie_avant!$G$2:$G$36,0))+$H$3*(_xlfn.XLOOKUP(H18,Goalie_1eronde!$A$2:$A$38,Goalie_1eronde!$Q$2:$Q$38,0)-_xlfn.XLOOKUP(H18,Goalie_avant!$A$2:$A$36,Goalie_avant!$Q$2:$Q$36,0))</f>
        <v>2</v>
      </c>
      <c r="J18">
        <f>$G$3*(_xlfn.XLOOKUP($H18,Goalie_2eronde!$A$2:$A$38,Goalie_2eronde!$G$2:$G$38,0)-_xlfn.XLOOKUP($H18,Goalie_1eronde!$A$2:$A$36,Goalie_1eronde!$G$2:$G$36,0))+$H$3*(_xlfn.XLOOKUP($H18,Goalie_2eronde!$A$2:$A$38,Goalie_2eronde!$Q$2:$Q$38,0)-_xlfn.XLOOKUP($H18,Goalie_1eronde!$A$2:$A$36,Goalie_1eronde!$Q$2:$Q$36,0))</f>
        <v>0</v>
      </c>
      <c r="M18" s="5" t="s">
        <v>136</v>
      </c>
      <c r="N18">
        <v>7</v>
      </c>
      <c r="O18">
        <f t="shared" si="0"/>
        <v>4</v>
      </c>
      <c r="Q18" s="171" t="s">
        <v>644</v>
      </c>
      <c r="R18">
        <v>0</v>
      </c>
      <c r="S18">
        <f t="shared" si="1"/>
        <v>0</v>
      </c>
      <c r="U18" s="5" t="s">
        <v>122</v>
      </c>
      <c r="V18">
        <v>4</v>
      </c>
    </row>
    <row r="19" spans="2:22" ht="15.5" x14ac:dyDescent="0.35">
      <c r="B19" s="5" t="s">
        <v>254</v>
      </c>
      <c r="C19" s="5" t="s">
        <v>26</v>
      </c>
      <c r="D19">
        <f>(_xlfn.XLOOKUP(B19,Ska_1eronde!$A$2:$A$201,Ska_1eronde!$G$2:$G$201,0)-_xlfn.XLOOKUP(B19,Ska_Avant!$A$2:$A$301,Ska_Avant!$G$2:$G$301,0))*IF(C19="D",$C$3,$C$2)+(_xlfn.XLOOKUP(B19,Ska_1eronde!$A$2:$A$201,Ska_1eronde!$H$2:$H$201,0)-_xlfn.XLOOKUP(B19,Ska_Avant!$A$2:$A$301,Ska_Avant!$H$2:$H$301,0))*$D$2</f>
        <v>9</v>
      </c>
      <c r="E19">
        <f>(_xlfn.XLOOKUP($B19,Ska_2eronde!$A$2:$A$201,Ska_2eronde!$G$2:$G$201,0)-_xlfn.XLOOKUP($B19,Ska_1eronde!$A$2:$A$301,Ska_1eronde!$G$2:$G$301,0))*IF($C19="D",$C$3,$C$2)+(_xlfn.XLOOKUP($B19,Ska_2eronde!$A$2:$A$201,Ska_2eronde!$H$2:$H$201,0)-_xlfn.XLOOKUP($B19,Ska_1eronde!$A$2:$A$301,Ska_1eronde!$H$2:$H$301,0))*$D$2</f>
        <v>0</v>
      </c>
      <c r="H19" s="4" t="s">
        <v>648</v>
      </c>
      <c r="I19">
        <f>$G$3*(_xlfn.XLOOKUP(H19,Goalie_1eronde!$A$2:$A$38,Goalie_1eronde!$G$2:$G$38,0)-_xlfn.XLOOKUP(H19,Goalie_avant!$A$2:$A$36,Goalie_avant!$G$2:$G$36,0))+$H$3*(_xlfn.XLOOKUP(H19,Goalie_1eronde!$A$2:$A$38,Goalie_1eronde!$Q$2:$Q$38,0)-_xlfn.XLOOKUP(H19,Goalie_avant!$A$2:$A$36,Goalie_avant!$Q$2:$Q$36,0))</f>
        <v>2</v>
      </c>
      <c r="J19">
        <f>$G$3*(_xlfn.XLOOKUP($H19,Goalie_2eronde!$A$2:$A$38,Goalie_2eronde!$G$2:$G$38,0)-_xlfn.XLOOKUP($H19,Goalie_1eronde!$A$2:$A$36,Goalie_1eronde!$G$2:$G$36,0))+$H$3*(_xlfn.XLOOKUP($H19,Goalie_2eronde!$A$2:$A$38,Goalie_2eronde!$Q$2:$Q$38,0)-_xlfn.XLOOKUP($H19,Goalie_1eronde!$A$2:$A$36,Goalie_1eronde!$Q$2:$Q$36,0))</f>
        <v>0</v>
      </c>
      <c r="M19" s="5" t="s">
        <v>254</v>
      </c>
      <c r="N19">
        <v>0</v>
      </c>
      <c r="O19">
        <f t="shared" si="0"/>
        <v>0</v>
      </c>
      <c r="Q19" s="171" t="s">
        <v>648</v>
      </c>
      <c r="R19">
        <v>0</v>
      </c>
      <c r="S19">
        <f t="shared" si="1"/>
        <v>0</v>
      </c>
      <c r="U19" s="5" t="s">
        <v>471</v>
      </c>
      <c r="V19">
        <v>4</v>
      </c>
    </row>
    <row r="20" spans="2:22" ht="15.5" x14ac:dyDescent="0.35">
      <c r="B20" s="5" t="s">
        <v>357</v>
      </c>
      <c r="C20" s="5" t="s">
        <v>56</v>
      </c>
      <c r="D20">
        <f>(_xlfn.XLOOKUP(B20,Ska_1eronde!$A$2:$A$201,Ska_1eronde!$G$2:$G$201,0)-_xlfn.XLOOKUP(B20,Ska_Avant!$A$2:$A$301,Ska_Avant!$G$2:$G$301,0))*IF(C20="D",$C$3,$C$2)+(_xlfn.XLOOKUP(B20,Ska_1eronde!$A$2:$A$201,Ska_1eronde!$H$2:$H$201,0)-_xlfn.XLOOKUP(B20,Ska_Avant!$A$2:$A$301,Ska_Avant!$H$2:$H$301,0))*$D$2</f>
        <v>9</v>
      </c>
      <c r="E20">
        <f>(_xlfn.XLOOKUP($B20,Ska_2eronde!$A$2:$A$201,Ska_2eronde!$G$2:$G$201,0)-_xlfn.XLOOKUP($B20,Ska_1eronde!$A$2:$A$301,Ska_1eronde!$G$2:$G$301,0))*IF($C20="D",$C$3,$C$2)+(_xlfn.XLOOKUP($B20,Ska_2eronde!$A$2:$A$201,Ska_2eronde!$H$2:$H$201,0)-_xlfn.XLOOKUP($B20,Ska_1eronde!$A$2:$A$301,Ska_1eronde!$H$2:$H$301,0))*$D$2</f>
        <v>5</v>
      </c>
      <c r="H20" s="4" t="s">
        <v>660</v>
      </c>
      <c r="I20">
        <f>$G$3*(_xlfn.XLOOKUP(H20,Goalie_1eronde!$A$2:$A$38,Goalie_1eronde!$G$2:$G$38,0)-_xlfn.XLOOKUP(H20,Goalie_avant!$A$2:$A$36,Goalie_avant!$G$2:$G$36,0))+$H$3*(_xlfn.XLOOKUP(H20,Goalie_1eronde!$A$2:$A$38,Goalie_1eronde!$Q$2:$Q$38,0)-_xlfn.XLOOKUP(H20,Goalie_avant!$A$2:$A$36,Goalie_avant!$Q$2:$Q$36,0))</f>
        <v>2</v>
      </c>
      <c r="J20">
        <f>$G$3*(_xlfn.XLOOKUP($H20,Goalie_2eronde!$A$2:$A$38,Goalie_2eronde!$G$2:$G$38,0)-_xlfn.XLOOKUP($H20,Goalie_1eronde!$A$2:$A$36,Goalie_1eronde!$G$2:$G$36,0))+$H$3*(_xlfn.XLOOKUP($H20,Goalie_2eronde!$A$2:$A$38,Goalie_2eronde!$Q$2:$Q$38,0)-_xlfn.XLOOKUP($H20,Goalie_1eronde!$A$2:$A$36,Goalie_1eronde!$Q$2:$Q$36,0))</f>
        <v>0</v>
      </c>
      <c r="M20" s="5" t="s">
        <v>357</v>
      </c>
      <c r="N20">
        <v>4</v>
      </c>
      <c r="O20">
        <f t="shared" si="0"/>
        <v>1</v>
      </c>
      <c r="Q20" s="171" t="s">
        <v>660</v>
      </c>
      <c r="R20">
        <v>0</v>
      </c>
      <c r="S20">
        <f t="shared" si="1"/>
        <v>0</v>
      </c>
      <c r="U20" s="5" t="s">
        <v>768</v>
      </c>
      <c r="V20">
        <v>4</v>
      </c>
    </row>
    <row r="21" spans="2:22" ht="15.5" x14ac:dyDescent="0.35">
      <c r="B21" s="5" t="s">
        <v>593</v>
      </c>
      <c r="C21" s="5" t="s">
        <v>26</v>
      </c>
      <c r="D21">
        <f>(_xlfn.XLOOKUP(B21,Ska_1eronde!$A$2:$A$201,Ska_1eronde!$G$2:$G$201,0)-_xlfn.XLOOKUP(B21,Ska_Avant!$A$2:$A$301,Ska_Avant!$G$2:$G$301,0))*IF(C21="D",$C$3,$C$2)+(_xlfn.XLOOKUP(B21,Ska_1eronde!$A$2:$A$201,Ska_1eronde!$H$2:$H$201,0)-_xlfn.XLOOKUP(B21,Ska_Avant!$A$2:$A$301,Ska_Avant!$H$2:$H$301,0))*$D$2</f>
        <v>9</v>
      </c>
      <c r="E21">
        <f>(_xlfn.XLOOKUP($B21,Ska_2eronde!$A$2:$A$201,Ska_2eronde!$G$2:$G$201,0)-_xlfn.XLOOKUP($B21,Ska_1eronde!$A$2:$A$301,Ska_1eronde!$G$2:$G$301,0))*IF($C21="D",$C$3,$C$2)+(_xlfn.XLOOKUP($B21,Ska_2eronde!$A$2:$A$201,Ska_2eronde!$H$2:$H$201,0)-_xlfn.XLOOKUP($B21,Ska_1eronde!$A$2:$A$301,Ska_1eronde!$H$2:$H$301,0))*$D$2</f>
        <v>0</v>
      </c>
      <c r="H21" s="4" t="s">
        <v>666</v>
      </c>
      <c r="I21">
        <f>$G$3*(_xlfn.XLOOKUP(H21,Goalie_1eronde!$A$2:$A$38,Goalie_1eronde!$G$2:$G$38,0)-_xlfn.XLOOKUP(H21,Goalie_avant!$A$2:$A$36,Goalie_avant!$G$2:$G$36,0))+$H$3*(_xlfn.XLOOKUP(H21,Goalie_1eronde!$A$2:$A$38,Goalie_1eronde!$Q$2:$Q$38,0)-_xlfn.XLOOKUP(H21,Goalie_avant!$A$2:$A$36,Goalie_avant!$Q$2:$Q$36,0))</f>
        <v>2</v>
      </c>
      <c r="J21">
        <f>$G$3*(_xlfn.XLOOKUP($H21,Goalie_2eronde!$A$2:$A$38,Goalie_2eronde!$G$2:$G$38,0)-_xlfn.XLOOKUP($H21,Goalie_1eronde!$A$2:$A$36,Goalie_1eronde!$G$2:$G$36,0))+$H$3*(_xlfn.XLOOKUP($H21,Goalie_2eronde!$A$2:$A$38,Goalie_2eronde!$Q$2:$Q$38,0)-_xlfn.XLOOKUP($H21,Goalie_1eronde!$A$2:$A$36,Goalie_1eronde!$Q$2:$Q$36,0))</f>
        <v>0</v>
      </c>
      <c r="M21" s="5" t="s">
        <v>593</v>
      </c>
      <c r="N21">
        <v>0</v>
      </c>
      <c r="O21">
        <f t="shared" si="0"/>
        <v>0</v>
      </c>
      <c r="Q21" s="171" t="s">
        <v>666</v>
      </c>
      <c r="R21">
        <v>0</v>
      </c>
      <c r="S21">
        <f t="shared" si="1"/>
        <v>0</v>
      </c>
      <c r="U21" s="5" t="s">
        <v>67</v>
      </c>
      <c r="V21">
        <v>4</v>
      </c>
    </row>
    <row r="22" spans="2:22" ht="15.5" x14ac:dyDescent="0.35">
      <c r="B22" s="5" t="s">
        <v>122</v>
      </c>
      <c r="C22" s="5" t="s">
        <v>56</v>
      </c>
      <c r="D22">
        <f>(_xlfn.XLOOKUP(B22,Ska_1eronde!$A$2:$A$201,Ska_1eronde!$G$2:$G$201,0)-_xlfn.XLOOKUP(B22,Ska_Avant!$A$2:$A$301,Ska_Avant!$G$2:$G$301,0))*IF(C22="D",$C$3,$C$2)+(_xlfn.XLOOKUP(B22,Ska_1eronde!$A$2:$A$201,Ska_1eronde!$H$2:$H$201,0)-_xlfn.XLOOKUP(B22,Ska_Avant!$A$2:$A$301,Ska_Avant!$H$2:$H$301,0))*$D$2</f>
        <v>8</v>
      </c>
      <c r="E22">
        <f>(_xlfn.XLOOKUP($B22,Ska_2eronde!$A$2:$A$201,Ska_2eronde!$G$2:$G$201,0)-_xlfn.XLOOKUP($B22,Ska_1eronde!$A$2:$A$301,Ska_1eronde!$G$2:$G$301,0))*IF($C22="D",$C$3,$C$2)+(_xlfn.XLOOKUP($B22,Ska_2eronde!$A$2:$A$201,Ska_2eronde!$H$2:$H$201,0)-_xlfn.XLOOKUP($B22,Ska_1eronde!$A$2:$A$301,Ska_1eronde!$H$2:$H$301,0))*$D$2</f>
        <v>5</v>
      </c>
      <c r="H22" s="4" t="s">
        <v>684</v>
      </c>
      <c r="I22">
        <f>$G$3*(_xlfn.XLOOKUP(H22,Goalie_1eronde!$A$2:$A$38,Goalie_1eronde!$G$2:$G$38,0)-_xlfn.XLOOKUP(H22,Goalie_avant!$A$2:$A$36,Goalie_avant!$G$2:$G$36,0))+$H$3*(_xlfn.XLOOKUP(H22,Goalie_1eronde!$A$2:$A$38,Goalie_1eronde!$Q$2:$Q$38,0)-_xlfn.XLOOKUP(H22,Goalie_avant!$A$2:$A$36,Goalie_avant!$Q$2:$Q$36,0))</f>
        <v>2</v>
      </c>
      <c r="J22">
        <f>$G$3*(_xlfn.XLOOKUP($H22,Goalie_2eronde!$A$2:$A$38,Goalie_2eronde!$G$2:$G$38,0)-_xlfn.XLOOKUP($H22,Goalie_1eronde!$A$2:$A$36,Goalie_1eronde!$G$2:$G$36,0))+$H$3*(_xlfn.XLOOKUP($H22,Goalie_2eronde!$A$2:$A$38,Goalie_2eronde!$Q$2:$Q$38,0)-_xlfn.XLOOKUP($H22,Goalie_1eronde!$A$2:$A$36,Goalie_1eronde!$Q$2:$Q$36,0))</f>
        <v>2</v>
      </c>
      <c r="M22" s="5" t="s">
        <v>122</v>
      </c>
      <c r="N22">
        <v>1</v>
      </c>
      <c r="O22">
        <f t="shared" si="0"/>
        <v>4</v>
      </c>
      <c r="Q22" s="171" t="s">
        <v>684</v>
      </c>
      <c r="R22">
        <v>0</v>
      </c>
      <c r="S22">
        <f t="shared" si="1"/>
        <v>2</v>
      </c>
      <c r="U22" s="5" t="s">
        <v>577</v>
      </c>
      <c r="V22">
        <v>4</v>
      </c>
    </row>
    <row r="23" spans="2:22" ht="15.5" x14ac:dyDescent="0.35">
      <c r="B23" s="5" t="s">
        <v>285</v>
      </c>
      <c r="C23" s="5" t="s">
        <v>56</v>
      </c>
      <c r="D23">
        <f>(_xlfn.XLOOKUP(B23,Ska_1eronde!$A$2:$A$201,Ska_1eronde!$G$2:$G$201,0)-_xlfn.XLOOKUP(B23,Ska_Avant!$A$2:$A$301,Ska_Avant!$G$2:$G$301,0))*IF(C23="D",$C$3,$C$2)+(_xlfn.XLOOKUP(B23,Ska_1eronde!$A$2:$A$201,Ska_1eronde!$H$2:$H$201,0)-_xlfn.XLOOKUP(B23,Ska_Avant!$A$2:$A$301,Ska_Avant!$H$2:$H$301,0))*$D$2</f>
        <v>8</v>
      </c>
      <c r="E23">
        <f>(_xlfn.XLOOKUP($B23,Ska_2eronde!$A$2:$A$201,Ska_2eronde!$G$2:$G$201,0)-_xlfn.XLOOKUP($B23,Ska_1eronde!$A$2:$A$301,Ska_1eronde!$G$2:$G$301,0))*IF($C23="D",$C$3,$C$2)+(_xlfn.XLOOKUP($B23,Ska_2eronde!$A$2:$A$201,Ska_2eronde!$H$2:$H$201,0)-_xlfn.XLOOKUP($B23,Ska_1eronde!$A$2:$A$301,Ska_1eronde!$H$2:$H$301,0))*$D$2</f>
        <v>9</v>
      </c>
      <c r="H23" s="4" t="s">
        <v>689</v>
      </c>
      <c r="I23">
        <f>$G$3*(_xlfn.XLOOKUP(H23,Goalie_1eronde!$A$2:$A$38,Goalie_1eronde!$G$2:$G$38,0)-_xlfn.XLOOKUP(H23,Goalie_avant!$A$2:$A$36,Goalie_avant!$G$2:$G$36,0))+$H$3*(_xlfn.XLOOKUP(H23,Goalie_1eronde!$A$2:$A$38,Goalie_1eronde!$Q$2:$Q$38,0)-_xlfn.XLOOKUP(H23,Goalie_avant!$A$2:$A$36,Goalie_avant!$Q$2:$Q$36,0))</f>
        <v>2</v>
      </c>
      <c r="J23">
        <f>$G$3*(_xlfn.XLOOKUP($H23,Goalie_2eronde!$A$2:$A$38,Goalie_2eronde!$G$2:$G$38,0)-_xlfn.XLOOKUP($H23,Goalie_1eronde!$A$2:$A$36,Goalie_1eronde!$G$2:$G$36,0))+$H$3*(_xlfn.XLOOKUP($H23,Goalie_2eronde!$A$2:$A$38,Goalie_2eronde!$Q$2:$Q$38,0)-_xlfn.XLOOKUP($H23,Goalie_1eronde!$A$2:$A$36,Goalie_1eronde!$Q$2:$Q$36,0))</f>
        <v>0</v>
      </c>
      <c r="M23" s="5" t="s">
        <v>285</v>
      </c>
      <c r="N23">
        <v>9</v>
      </c>
      <c r="O23">
        <f t="shared" si="0"/>
        <v>0</v>
      </c>
      <c r="Q23" s="171" t="s">
        <v>689</v>
      </c>
      <c r="R23">
        <v>0</v>
      </c>
      <c r="S23">
        <f t="shared" si="1"/>
        <v>0</v>
      </c>
      <c r="U23" s="5" t="s">
        <v>581</v>
      </c>
      <c r="V23">
        <v>4</v>
      </c>
    </row>
    <row r="24" spans="2:22" ht="15.5" x14ac:dyDescent="0.35">
      <c r="B24" s="5" t="s">
        <v>94</v>
      </c>
      <c r="C24" s="5" t="s">
        <v>27</v>
      </c>
      <c r="D24">
        <f>(_xlfn.XLOOKUP(B24,Ska_1eronde!$A$2:$A$201,Ska_1eronde!$G$2:$G$201,0)-_xlfn.XLOOKUP(B24,Ska_Avant!$A$2:$A$301,Ska_Avant!$G$2:$G$301,0))*IF(C24="D",$C$3,$C$2)+(_xlfn.XLOOKUP(B24,Ska_1eronde!$A$2:$A$201,Ska_1eronde!$H$2:$H$201,0)-_xlfn.XLOOKUP(B24,Ska_Avant!$A$2:$A$301,Ska_Avant!$H$2:$H$301,0))*$D$2</f>
        <v>8</v>
      </c>
      <c r="E24">
        <f>(_xlfn.XLOOKUP($B24,Ska_2eronde!$A$2:$A$201,Ska_2eronde!$G$2:$G$201,0)-_xlfn.XLOOKUP($B24,Ska_1eronde!$A$2:$A$301,Ska_1eronde!$G$2:$G$301,0))*IF($C24="D",$C$3,$C$2)+(_xlfn.XLOOKUP($B24,Ska_2eronde!$A$2:$A$201,Ska_2eronde!$H$2:$H$201,0)-_xlfn.XLOOKUP($B24,Ska_1eronde!$A$2:$A$301,Ska_1eronde!$H$2:$H$301,0))*$D$2</f>
        <v>6</v>
      </c>
      <c r="H24" s="4" t="s">
        <v>697</v>
      </c>
      <c r="I24">
        <f>$G$3*(_xlfn.XLOOKUP(H24,Goalie_1eronde!$A$2:$A$38,Goalie_1eronde!$G$2:$G$38,0)-_xlfn.XLOOKUP(H24,Goalie_avant!$A$2:$A$36,Goalie_avant!$G$2:$G$36,0))+$H$3*(_xlfn.XLOOKUP(H24,Goalie_1eronde!$A$2:$A$38,Goalie_1eronde!$Q$2:$Q$38,0)-_xlfn.XLOOKUP(H24,Goalie_avant!$A$2:$A$36,Goalie_avant!$Q$2:$Q$36,0))</f>
        <v>2</v>
      </c>
      <c r="J24">
        <f>$G$3*(_xlfn.XLOOKUP($H24,Goalie_2eronde!$A$2:$A$38,Goalie_2eronde!$G$2:$G$38,0)-_xlfn.XLOOKUP($H24,Goalie_1eronde!$A$2:$A$36,Goalie_1eronde!$G$2:$G$36,0))+$H$3*(_xlfn.XLOOKUP($H24,Goalie_2eronde!$A$2:$A$38,Goalie_2eronde!$Q$2:$Q$38,0)-_xlfn.XLOOKUP($H24,Goalie_1eronde!$A$2:$A$36,Goalie_1eronde!$Q$2:$Q$36,0))</f>
        <v>0</v>
      </c>
      <c r="M24" s="5" t="s">
        <v>94</v>
      </c>
      <c r="N24">
        <v>4</v>
      </c>
      <c r="O24">
        <f t="shared" si="0"/>
        <v>2</v>
      </c>
      <c r="Q24" s="171" t="s">
        <v>697</v>
      </c>
      <c r="R24">
        <v>0</v>
      </c>
      <c r="S24">
        <f t="shared" si="1"/>
        <v>0</v>
      </c>
      <c r="U24" s="5" t="s">
        <v>461</v>
      </c>
      <c r="V24">
        <v>4</v>
      </c>
    </row>
    <row r="25" spans="2:22" ht="15.5" x14ac:dyDescent="0.35">
      <c r="B25" s="5" t="s">
        <v>165</v>
      </c>
      <c r="C25" s="5" t="s">
        <v>27</v>
      </c>
      <c r="D25">
        <f>(_xlfn.XLOOKUP(B25,Ska_1eronde!$A$2:$A$201,Ska_1eronde!$G$2:$G$201,0)-_xlfn.XLOOKUP(B25,Ska_Avant!$A$2:$A$301,Ska_Avant!$G$2:$G$301,0))*IF(C25="D",$C$3,$C$2)+(_xlfn.XLOOKUP(B25,Ska_1eronde!$A$2:$A$201,Ska_1eronde!$H$2:$H$201,0)-_xlfn.XLOOKUP(B25,Ska_Avant!$A$2:$A$301,Ska_Avant!$H$2:$H$301,0))*$D$2</f>
        <v>8</v>
      </c>
      <c r="E25">
        <f>(_xlfn.XLOOKUP($B25,Ska_2eronde!$A$2:$A$201,Ska_2eronde!$G$2:$G$201,0)-_xlfn.XLOOKUP($B25,Ska_1eronde!$A$2:$A$301,Ska_1eronde!$G$2:$G$301,0))*IF($C25="D",$C$3,$C$2)+(_xlfn.XLOOKUP($B25,Ska_2eronde!$A$2:$A$201,Ska_2eronde!$H$2:$H$201,0)-_xlfn.XLOOKUP($B25,Ska_1eronde!$A$2:$A$301,Ska_1eronde!$H$2:$H$301,0))*$D$2</f>
        <v>0</v>
      </c>
      <c r="H25" s="4" t="s">
        <v>652</v>
      </c>
      <c r="I25">
        <f>$G$3*(_xlfn.XLOOKUP(H25,Goalie_1eronde!$A$2:$A$38,Goalie_1eronde!$G$2:$G$38,0)-_xlfn.XLOOKUP(H25,Goalie_avant!$A$2:$A$36,Goalie_avant!$G$2:$G$36,0))+$H$3*(_xlfn.XLOOKUP(H25,Goalie_1eronde!$A$2:$A$38,Goalie_1eronde!$Q$2:$Q$38,0)-_xlfn.XLOOKUP(H25,Goalie_avant!$A$2:$A$36,Goalie_avant!$Q$2:$Q$36,0))</f>
        <v>0</v>
      </c>
      <c r="J25">
        <f>$G$3*(_xlfn.XLOOKUP($H25,Goalie_2eronde!$A$2:$A$38,Goalie_2eronde!$G$2:$G$38,0)-_xlfn.XLOOKUP($H25,Goalie_1eronde!$A$2:$A$36,Goalie_1eronde!$G$2:$G$36,0))+$H$3*(_xlfn.XLOOKUP($H25,Goalie_2eronde!$A$2:$A$38,Goalie_2eronde!$Q$2:$Q$38,0)-_xlfn.XLOOKUP($H25,Goalie_1eronde!$A$2:$A$36,Goalie_1eronde!$Q$2:$Q$36,0))</f>
        <v>0</v>
      </c>
      <c r="M25" s="5" t="s">
        <v>165</v>
      </c>
      <c r="N25">
        <v>0</v>
      </c>
      <c r="O25">
        <f t="shared" si="0"/>
        <v>0</v>
      </c>
      <c r="Q25" s="171" t="s">
        <v>652</v>
      </c>
      <c r="R25">
        <v>0</v>
      </c>
      <c r="S25">
        <f t="shared" si="1"/>
        <v>0</v>
      </c>
      <c r="U25" s="5" t="s">
        <v>181</v>
      </c>
      <c r="V25">
        <v>4</v>
      </c>
    </row>
    <row r="26" spans="2:22" ht="15.5" x14ac:dyDescent="0.35">
      <c r="B26" s="5" t="s">
        <v>260</v>
      </c>
      <c r="C26" s="5" t="s">
        <v>27</v>
      </c>
      <c r="D26">
        <f>(_xlfn.XLOOKUP(B26,Ska_1eronde!$A$2:$A$201,Ska_1eronde!$G$2:$G$201,0)-_xlfn.XLOOKUP(B26,Ska_Avant!$A$2:$A$301,Ska_Avant!$G$2:$G$301,0))*IF(C26="D",$C$3,$C$2)+(_xlfn.XLOOKUP(B26,Ska_1eronde!$A$2:$A$201,Ska_1eronde!$H$2:$H$201,0)-_xlfn.XLOOKUP(B26,Ska_Avant!$A$2:$A$301,Ska_Avant!$H$2:$H$301,0))*$D$2</f>
        <v>8</v>
      </c>
      <c r="E26">
        <f>(_xlfn.XLOOKUP($B26,Ska_2eronde!$A$2:$A$201,Ska_2eronde!$G$2:$G$201,0)-_xlfn.XLOOKUP($B26,Ska_1eronde!$A$2:$A$301,Ska_1eronde!$G$2:$G$301,0))*IF($C26="D",$C$3,$C$2)+(_xlfn.XLOOKUP($B26,Ska_2eronde!$A$2:$A$201,Ska_2eronde!$H$2:$H$201,0)-_xlfn.XLOOKUP($B26,Ska_1eronde!$A$2:$A$301,Ska_1eronde!$H$2:$H$301,0))*$D$2</f>
        <v>0</v>
      </c>
      <c r="H26" s="4" t="s">
        <v>650</v>
      </c>
      <c r="I26">
        <f>$G$3*(_xlfn.XLOOKUP(H26,Goalie_1eronde!$A$2:$A$38,Goalie_1eronde!$G$2:$G$38,0)-_xlfn.XLOOKUP(H26,Goalie_avant!$A$2:$A$36,Goalie_avant!$G$2:$G$36,0))+$H$3*(_xlfn.XLOOKUP(H26,Goalie_1eronde!$A$2:$A$38,Goalie_1eronde!$Q$2:$Q$38,0)-_xlfn.XLOOKUP(H26,Goalie_avant!$A$2:$A$36,Goalie_avant!$Q$2:$Q$36,0))</f>
        <v>0</v>
      </c>
      <c r="J26">
        <f>$G$3*(_xlfn.XLOOKUP($H26,Goalie_2eronde!$A$2:$A$38,Goalie_2eronde!$G$2:$G$38,0)-_xlfn.XLOOKUP($H26,Goalie_1eronde!$A$2:$A$36,Goalie_1eronde!$G$2:$G$36,0))+$H$3*(_xlfn.XLOOKUP($H26,Goalie_2eronde!$A$2:$A$38,Goalie_2eronde!$Q$2:$Q$38,0)-_xlfn.XLOOKUP($H26,Goalie_1eronde!$A$2:$A$36,Goalie_1eronde!$Q$2:$Q$36,0))</f>
        <v>0</v>
      </c>
      <c r="M26" s="5" t="s">
        <v>260</v>
      </c>
      <c r="N26">
        <v>0</v>
      </c>
      <c r="O26">
        <f t="shared" si="0"/>
        <v>0</v>
      </c>
      <c r="Q26" s="171" t="s">
        <v>650</v>
      </c>
      <c r="R26">
        <v>0</v>
      </c>
      <c r="S26">
        <f t="shared" si="1"/>
        <v>0</v>
      </c>
      <c r="U26" s="5" t="s">
        <v>450</v>
      </c>
      <c r="V26">
        <v>4</v>
      </c>
    </row>
    <row r="27" spans="2:22" ht="15.5" x14ac:dyDescent="0.35">
      <c r="B27" s="5" t="s">
        <v>386</v>
      </c>
      <c r="C27" s="5" t="s">
        <v>50</v>
      </c>
      <c r="D27">
        <f>(_xlfn.XLOOKUP(B27,Ska_1eronde!$A$2:$A$201,Ska_1eronde!$G$2:$G$201,0)-_xlfn.XLOOKUP(B27,Ska_Avant!$A$2:$A$301,Ska_Avant!$G$2:$G$301,0))*IF(C27="D",$C$3,$C$2)+(_xlfn.XLOOKUP(B27,Ska_1eronde!$A$2:$A$201,Ska_1eronde!$H$2:$H$201,0)-_xlfn.XLOOKUP(B27,Ska_Avant!$A$2:$A$301,Ska_Avant!$H$2:$H$301,0))*$D$2</f>
        <v>8</v>
      </c>
      <c r="E27">
        <f>(_xlfn.XLOOKUP($B27,Ska_2eronde!$A$2:$A$201,Ska_2eronde!$G$2:$G$201,0)-_xlfn.XLOOKUP($B27,Ska_1eronde!$A$2:$A$301,Ska_1eronde!$G$2:$G$301,0))*IF($C27="D",$C$3,$C$2)+(_xlfn.XLOOKUP($B27,Ska_2eronde!$A$2:$A$201,Ska_2eronde!$H$2:$H$201,0)-_xlfn.XLOOKUP($B27,Ska_1eronde!$A$2:$A$301,Ska_1eronde!$H$2:$H$301,0))*$D$2</f>
        <v>9</v>
      </c>
      <c r="H27" s="4" t="s">
        <v>658</v>
      </c>
      <c r="I27">
        <f>$G$3*(_xlfn.XLOOKUP(H27,Goalie_1eronde!$A$2:$A$38,Goalie_1eronde!$G$2:$G$38,0)-_xlfn.XLOOKUP(H27,Goalie_avant!$A$2:$A$36,Goalie_avant!$G$2:$G$36,0))+$H$3*(_xlfn.XLOOKUP(H27,Goalie_1eronde!$A$2:$A$38,Goalie_1eronde!$Q$2:$Q$38,0)-_xlfn.XLOOKUP(H27,Goalie_avant!$A$2:$A$36,Goalie_avant!$Q$2:$Q$36,0))</f>
        <v>0</v>
      </c>
      <c r="J27">
        <f>$G$3*(_xlfn.XLOOKUP($H27,Goalie_2eronde!$A$2:$A$38,Goalie_2eronde!$G$2:$G$38,0)-_xlfn.XLOOKUP($H27,Goalie_1eronde!$A$2:$A$36,Goalie_1eronde!$G$2:$G$36,0))+$H$3*(_xlfn.XLOOKUP($H27,Goalie_2eronde!$A$2:$A$38,Goalie_2eronde!$Q$2:$Q$38,0)-_xlfn.XLOOKUP($H27,Goalie_1eronde!$A$2:$A$36,Goalie_1eronde!$Q$2:$Q$36,0))</f>
        <v>2</v>
      </c>
      <c r="M27" s="5" t="s">
        <v>386</v>
      </c>
      <c r="N27">
        <v>4</v>
      </c>
      <c r="O27">
        <f t="shared" si="0"/>
        <v>5</v>
      </c>
      <c r="Q27" s="171" t="s">
        <v>658</v>
      </c>
      <c r="R27">
        <v>2</v>
      </c>
      <c r="S27">
        <f t="shared" si="1"/>
        <v>0</v>
      </c>
      <c r="U27" s="5" t="s">
        <v>108</v>
      </c>
      <c r="V27">
        <v>3</v>
      </c>
    </row>
    <row r="28" spans="2:22" ht="15.5" x14ac:dyDescent="0.35">
      <c r="B28" s="5" t="s">
        <v>471</v>
      </c>
      <c r="C28" s="5" t="s">
        <v>50</v>
      </c>
      <c r="D28">
        <f>(_xlfn.XLOOKUP(B28,Ska_1eronde!$A$2:$A$201,Ska_1eronde!$G$2:$G$201,0)-_xlfn.XLOOKUP(B28,Ska_Avant!$A$2:$A$301,Ska_Avant!$G$2:$G$301,0))*IF(C28="D",$C$3,$C$2)+(_xlfn.XLOOKUP(B28,Ska_1eronde!$A$2:$A$201,Ska_1eronde!$H$2:$H$201,0)-_xlfn.XLOOKUP(B28,Ska_Avant!$A$2:$A$301,Ska_Avant!$H$2:$H$301,0))*$D$2</f>
        <v>8</v>
      </c>
      <c r="E28">
        <f>(_xlfn.XLOOKUP($B28,Ska_2eronde!$A$2:$A$201,Ska_2eronde!$G$2:$G$201,0)-_xlfn.XLOOKUP($B28,Ska_1eronde!$A$2:$A$301,Ska_1eronde!$G$2:$G$301,0))*IF($C28="D",$C$3,$C$2)+(_xlfn.XLOOKUP($B28,Ska_2eronde!$A$2:$A$201,Ska_2eronde!$H$2:$H$201,0)-_xlfn.XLOOKUP($B28,Ska_1eronde!$A$2:$A$301,Ska_1eronde!$H$2:$H$301,0))*$D$2</f>
        <v>5</v>
      </c>
      <c r="H28" s="4" t="s">
        <v>662</v>
      </c>
      <c r="I28">
        <f>$G$3*(_xlfn.XLOOKUP(H28,Goalie_1eronde!$A$2:$A$38,Goalie_1eronde!$G$2:$G$38,0)-_xlfn.XLOOKUP(H28,Goalie_avant!$A$2:$A$36,Goalie_avant!$G$2:$G$36,0))+$H$3*(_xlfn.XLOOKUP(H28,Goalie_1eronde!$A$2:$A$38,Goalie_1eronde!$Q$2:$Q$38,0)-_xlfn.XLOOKUP(H28,Goalie_avant!$A$2:$A$36,Goalie_avant!$Q$2:$Q$36,0))</f>
        <v>0</v>
      </c>
      <c r="J28">
        <f>$G$3*(_xlfn.XLOOKUP($H28,Goalie_2eronde!$A$2:$A$38,Goalie_2eronde!$G$2:$G$38,0)-_xlfn.XLOOKUP($H28,Goalie_1eronde!$A$2:$A$36,Goalie_1eronde!$G$2:$G$36,0))+$H$3*(_xlfn.XLOOKUP($H28,Goalie_2eronde!$A$2:$A$38,Goalie_2eronde!$Q$2:$Q$38,0)-_xlfn.XLOOKUP($H28,Goalie_1eronde!$A$2:$A$36,Goalie_1eronde!$Q$2:$Q$36,0))</f>
        <v>0</v>
      </c>
      <c r="M28" s="5" t="s">
        <v>471</v>
      </c>
      <c r="N28">
        <v>1</v>
      </c>
      <c r="O28">
        <f t="shared" si="0"/>
        <v>4</v>
      </c>
      <c r="Q28" s="171" t="s">
        <v>662</v>
      </c>
      <c r="R28">
        <v>0</v>
      </c>
      <c r="S28">
        <f t="shared" si="1"/>
        <v>0</v>
      </c>
      <c r="U28" s="5" t="s">
        <v>555</v>
      </c>
      <c r="V28">
        <v>3</v>
      </c>
    </row>
    <row r="29" spans="2:22" ht="15.5" x14ac:dyDescent="0.35">
      <c r="B29" s="5" t="s">
        <v>745</v>
      </c>
      <c r="C29" s="5" t="s">
        <v>50</v>
      </c>
      <c r="D29">
        <f>(_xlfn.XLOOKUP(B29,Ska_1eronde!$A$2:$A$201,Ska_1eronde!$G$2:$G$201,0)-_xlfn.XLOOKUP(B29,Ska_Avant!$A$2:$A$301,Ska_Avant!$G$2:$G$301,0))*IF(C29="D",$C$3,$C$2)+(_xlfn.XLOOKUP(B29,Ska_1eronde!$A$2:$A$201,Ska_1eronde!$H$2:$H$201,0)-_xlfn.XLOOKUP(B29,Ska_Avant!$A$2:$A$301,Ska_Avant!$H$2:$H$301,0))*$D$2</f>
        <v>8</v>
      </c>
      <c r="E29">
        <f>(_xlfn.XLOOKUP($B29,Ska_2eronde!$A$2:$A$201,Ska_2eronde!$G$2:$G$201,0)-_xlfn.XLOOKUP($B29,Ska_1eronde!$A$2:$A$301,Ska_1eronde!$G$2:$G$301,0))*IF($C29="D",$C$3,$C$2)+(_xlfn.XLOOKUP($B29,Ska_2eronde!$A$2:$A$201,Ska_2eronde!$H$2:$H$201,0)-_xlfn.XLOOKUP($B29,Ska_1eronde!$A$2:$A$301,Ska_1eronde!$H$2:$H$301,0))*$D$2</f>
        <v>0</v>
      </c>
      <c r="H29" s="4" t="s">
        <v>670</v>
      </c>
      <c r="I29">
        <f>$G$3*(_xlfn.XLOOKUP(H29,Goalie_1eronde!$A$2:$A$38,Goalie_1eronde!$G$2:$G$38,0)-_xlfn.XLOOKUP(H29,Goalie_avant!$A$2:$A$36,Goalie_avant!$G$2:$G$36,0))+$H$3*(_xlfn.XLOOKUP(H29,Goalie_1eronde!$A$2:$A$38,Goalie_1eronde!$Q$2:$Q$38,0)-_xlfn.XLOOKUP(H29,Goalie_avant!$A$2:$A$36,Goalie_avant!$Q$2:$Q$36,0))</f>
        <v>0</v>
      </c>
      <c r="J29">
        <f>$G$3*(_xlfn.XLOOKUP($H29,Goalie_2eronde!$A$2:$A$38,Goalie_2eronde!$G$2:$G$38,0)-_xlfn.XLOOKUP($H29,Goalie_1eronde!$A$2:$A$36,Goalie_1eronde!$G$2:$G$36,0))+$H$3*(_xlfn.XLOOKUP($H29,Goalie_2eronde!$A$2:$A$38,Goalie_2eronde!$Q$2:$Q$38,0)-_xlfn.XLOOKUP($H29,Goalie_1eronde!$A$2:$A$36,Goalie_1eronde!$Q$2:$Q$36,0))</f>
        <v>0</v>
      </c>
      <c r="M29" s="5" t="s">
        <v>745</v>
      </c>
      <c r="N29">
        <v>0</v>
      </c>
      <c r="O29">
        <f t="shared" si="0"/>
        <v>0</v>
      </c>
      <c r="Q29" s="171" t="s">
        <v>670</v>
      </c>
      <c r="R29">
        <v>0</v>
      </c>
      <c r="S29">
        <f t="shared" si="1"/>
        <v>0</v>
      </c>
      <c r="U29" s="5" t="s">
        <v>242</v>
      </c>
      <c r="V29">
        <v>3</v>
      </c>
    </row>
    <row r="30" spans="2:22" ht="15.5" x14ac:dyDescent="0.35">
      <c r="B30" s="5" t="s">
        <v>756</v>
      </c>
      <c r="C30" s="5" t="s">
        <v>56</v>
      </c>
      <c r="D30">
        <f>(_xlfn.XLOOKUP(B30,Ska_1eronde!$A$2:$A$201,Ska_1eronde!$G$2:$G$201,0)-_xlfn.XLOOKUP(B30,Ska_Avant!$A$2:$A$301,Ska_Avant!$G$2:$G$301,0))*IF(C30="D",$C$3,$C$2)+(_xlfn.XLOOKUP(B30,Ska_1eronde!$A$2:$A$201,Ska_1eronde!$H$2:$H$201,0)-_xlfn.XLOOKUP(B30,Ska_Avant!$A$2:$A$301,Ska_Avant!$H$2:$H$301,0))*$D$2</f>
        <v>8</v>
      </c>
      <c r="E30">
        <f>(_xlfn.XLOOKUP($B30,Ska_2eronde!$A$2:$A$201,Ska_2eronde!$G$2:$G$201,0)-_xlfn.XLOOKUP($B30,Ska_1eronde!$A$2:$A$301,Ska_1eronde!$G$2:$G$301,0))*IF($C30="D",$C$3,$C$2)+(_xlfn.XLOOKUP($B30,Ska_2eronde!$A$2:$A$201,Ska_2eronde!$H$2:$H$201,0)-_xlfn.XLOOKUP($B30,Ska_1eronde!$A$2:$A$301,Ska_1eronde!$H$2:$H$301,0))*$D$2</f>
        <v>0</v>
      </c>
      <c r="H30" s="4" t="s">
        <v>664</v>
      </c>
      <c r="I30">
        <f>$G$3*(_xlfn.XLOOKUP(H30,Goalie_1eronde!$A$2:$A$38,Goalie_1eronde!$G$2:$G$38,0)-_xlfn.XLOOKUP(H30,Goalie_avant!$A$2:$A$36,Goalie_avant!$G$2:$G$36,0))+$H$3*(_xlfn.XLOOKUP(H30,Goalie_1eronde!$A$2:$A$38,Goalie_1eronde!$Q$2:$Q$38,0)-_xlfn.XLOOKUP(H30,Goalie_avant!$A$2:$A$36,Goalie_avant!$Q$2:$Q$36,0))</f>
        <v>0</v>
      </c>
      <c r="J30">
        <f>$G$3*(_xlfn.XLOOKUP($H30,Goalie_2eronde!$A$2:$A$38,Goalie_2eronde!$G$2:$G$38,0)-_xlfn.XLOOKUP($H30,Goalie_1eronde!$A$2:$A$36,Goalie_1eronde!$G$2:$G$36,0))+$H$3*(_xlfn.XLOOKUP($H30,Goalie_2eronde!$A$2:$A$38,Goalie_2eronde!$Q$2:$Q$38,0)-_xlfn.XLOOKUP($H30,Goalie_1eronde!$A$2:$A$36,Goalie_1eronde!$Q$2:$Q$36,0))</f>
        <v>0</v>
      </c>
      <c r="M30" s="5" t="s">
        <v>756</v>
      </c>
      <c r="N30">
        <v>0</v>
      </c>
      <c r="O30">
        <f t="shared" si="0"/>
        <v>0</v>
      </c>
      <c r="Q30" s="171" t="s">
        <v>664</v>
      </c>
      <c r="R30">
        <v>0</v>
      </c>
      <c r="S30">
        <f t="shared" si="1"/>
        <v>0</v>
      </c>
      <c r="U30" s="5" t="s">
        <v>146</v>
      </c>
      <c r="V30">
        <v>3</v>
      </c>
    </row>
    <row r="31" spans="2:22" ht="15.5" x14ac:dyDescent="0.35">
      <c r="B31" s="5" t="s">
        <v>435</v>
      </c>
      <c r="C31" s="5" t="s">
        <v>50</v>
      </c>
      <c r="D31">
        <f>(_xlfn.XLOOKUP(B31,Ska_1eronde!$A$2:$A$201,Ska_1eronde!$G$2:$G$201,0)-_xlfn.XLOOKUP(B31,Ska_Avant!$A$2:$A$301,Ska_Avant!$G$2:$G$301,0))*IF(C31="D",$C$3,$C$2)+(_xlfn.XLOOKUP(B31,Ska_1eronde!$A$2:$A$201,Ska_1eronde!$H$2:$H$201,0)-_xlfn.XLOOKUP(B31,Ska_Avant!$A$2:$A$301,Ska_Avant!$H$2:$H$301,0))*$D$2</f>
        <v>8</v>
      </c>
      <c r="E31">
        <f>(_xlfn.XLOOKUP($B31,Ska_2eronde!$A$2:$A$201,Ska_2eronde!$G$2:$G$201,0)-_xlfn.XLOOKUP($B31,Ska_1eronde!$A$2:$A$301,Ska_1eronde!$G$2:$G$301,0))*IF($C31="D",$C$3,$C$2)+(_xlfn.XLOOKUP($B31,Ska_2eronde!$A$2:$A$201,Ska_2eronde!$H$2:$H$201,0)-_xlfn.XLOOKUP($B31,Ska_1eronde!$A$2:$A$301,Ska_1eronde!$H$2:$H$301,0))*$D$2</f>
        <v>0</v>
      </c>
      <c r="H31" s="4" t="s">
        <v>674</v>
      </c>
      <c r="I31">
        <f>$G$3*(_xlfn.XLOOKUP(H31,Goalie_1eronde!$A$2:$A$38,Goalie_1eronde!$G$2:$G$38,0)-_xlfn.XLOOKUP(H31,Goalie_avant!$A$2:$A$36,Goalie_avant!$G$2:$G$36,0))+$H$3*(_xlfn.XLOOKUP(H31,Goalie_1eronde!$A$2:$A$38,Goalie_1eronde!$Q$2:$Q$38,0)-_xlfn.XLOOKUP(H31,Goalie_avant!$A$2:$A$36,Goalie_avant!$Q$2:$Q$36,0))</f>
        <v>0</v>
      </c>
      <c r="J31">
        <f>$G$3*(_xlfn.XLOOKUP($H31,Goalie_2eronde!$A$2:$A$38,Goalie_2eronde!$G$2:$G$38,0)-_xlfn.XLOOKUP($H31,Goalie_1eronde!$A$2:$A$36,Goalie_1eronde!$G$2:$G$36,0))+$H$3*(_xlfn.XLOOKUP($H31,Goalie_2eronde!$A$2:$A$38,Goalie_2eronde!$Q$2:$Q$38,0)-_xlfn.XLOOKUP($H31,Goalie_1eronde!$A$2:$A$36,Goalie_1eronde!$Q$2:$Q$36,0))</f>
        <v>0</v>
      </c>
      <c r="M31" s="5" t="s">
        <v>435</v>
      </c>
      <c r="N31">
        <v>0</v>
      </c>
      <c r="O31">
        <f t="shared" si="0"/>
        <v>0</v>
      </c>
      <c r="Q31" s="171" t="s">
        <v>674</v>
      </c>
      <c r="R31">
        <v>0</v>
      </c>
      <c r="S31">
        <f t="shared" si="1"/>
        <v>0</v>
      </c>
      <c r="U31" s="5" t="s">
        <v>48</v>
      </c>
      <c r="V31">
        <v>3</v>
      </c>
    </row>
    <row r="32" spans="2:22" ht="15.5" x14ac:dyDescent="0.35">
      <c r="B32" s="5" t="s">
        <v>764</v>
      </c>
      <c r="C32" s="5" t="s">
        <v>26</v>
      </c>
      <c r="D32">
        <f>(_xlfn.XLOOKUP(B32,Ska_1eronde!$A$2:$A$201,Ska_1eronde!$G$2:$G$201,0)-_xlfn.XLOOKUP(B32,Ska_Avant!$A$2:$A$301,Ska_Avant!$G$2:$G$301,0))*IF(C32="D",$C$3,$C$2)+(_xlfn.XLOOKUP(B32,Ska_1eronde!$A$2:$A$201,Ska_1eronde!$H$2:$H$201,0)-_xlfn.XLOOKUP(B32,Ska_Avant!$A$2:$A$301,Ska_Avant!$H$2:$H$301,0))*$D$2</f>
        <v>8</v>
      </c>
      <c r="E32">
        <f>(_xlfn.XLOOKUP($B32,Ska_2eronde!$A$2:$A$201,Ska_2eronde!$G$2:$G$201,0)-_xlfn.XLOOKUP($B32,Ska_1eronde!$A$2:$A$301,Ska_1eronde!$G$2:$G$301,0))*IF($C32="D",$C$3,$C$2)+(_xlfn.XLOOKUP($B32,Ska_2eronde!$A$2:$A$201,Ska_2eronde!$H$2:$H$201,0)-_xlfn.XLOOKUP($B32,Ska_1eronde!$A$2:$A$301,Ska_1eronde!$H$2:$H$301,0))*$D$2</f>
        <v>0</v>
      </c>
      <c r="H32" s="4" t="s">
        <v>676</v>
      </c>
      <c r="I32">
        <f>$G$3*(_xlfn.XLOOKUP(H32,Goalie_1eronde!$A$2:$A$38,Goalie_1eronde!$G$2:$G$38,0)-_xlfn.XLOOKUP(H32,Goalie_avant!$A$2:$A$36,Goalie_avant!$G$2:$G$36,0))+$H$3*(_xlfn.XLOOKUP(H32,Goalie_1eronde!$A$2:$A$38,Goalie_1eronde!$Q$2:$Q$38,0)-_xlfn.XLOOKUP(H32,Goalie_avant!$A$2:$A$36,Goalie_avant!$Q$2:$Q$36,0))</f>
        <v>0</v>
      </c>
      <c r="J32">
        <f>$G$3*(_xlfn.XLOOKUP($H32,Goalie_2eronde!$A$2:$A$38,Goalie_2eronde!$G$2:$G$38,0)-_xlfn.XLOOKUP($H32,Goalie_1eronde!$A$2:$A$36,Goalie_1eronde!$G$2:$G$36,0))+$H$3*(_xlfn.XLOOKUP($H32,Goalie_2eronde!$A$2:$A$38,Goalie_2eronde!$Q$2:$Q$38,0)-_xlfn.XLOOKUP($H32,Goalie_1eronde!$A$2:$A$36,Goalie_1eronde!$Q$2:$Q$36,0))</f>
        <v>0</v>
      </c>
      <c r="M32" s="5" t="s">
        <v>764</v>
      </c>
      <c r="N32">
        <v>0</v>
      </c>
      <c r="O32">
        <f t="shared" si="0"/>
        <v>0</v>
      </c>
      <c r="Q32" s="171" t="s">
        <v>676</v>
      </c>
      <c r="R32">
        <v>0</v>
      </c>
      <c r="S32">
        <f t="shared" si="1"/>
        <v>0</v>
      </c>
      <c r="U32" s="5" t="s">
        <v>347</v>
      </c>
      <c r="V32">
        <v>3</v>
      </c>
    </row>
    <row r="33" spans="2:22" ht="15.5" x14ac:dyDescent="0.35">
      <c r="B33" s="5" t="s">
        <v>766</v>
      </c>
      <c r="C33" s="5" t="s">
        <v>27</v>
      </c>
      <c r="D33">
        <f>(_xlfn.XLOOKUP(B33,Ska_1eronde!$A$2:$A$201,Ska_1eronde!$G$2:$G$201,0)-_xlfn.XLOOKUP(B33,Ska_Avant!$A$2:$A$301,Ska_Avant!$G$2:$G$301,0))*IF(C33="D",$C$3,$C$2)+(_xlfn.XLOOKUP(B33,Ska_1eronde!$A$2:$A$201,Ska_1eronde!$H$2:$H$201,0)-_xlfn.XLOOKUP(B33,Ska_Avant!$A$2:$A$301,Ska_Avant!$H$2:$H$301,0))*$D$2</f>
        <v>8</v>
      </c>
      <c r="E33">
        <f>(_xlfn.XLOOKUP($B33,Ska_2eronde!$A$2:$A$201,Ska_2eronde!$G$2:$G$201,0)-_xlfn.XLOOKUP($B33,Ska_1eronde!$A$2:$A$301,Ska_1eronde!$G$2:$G$301,0))*IF($C33="D",$C$3,$C$2)+(_xlfn.XLOOKUP($B33,Ska_2eronde!$A$2:$A$201,Ska_2eronde!$H$2:$H$201,0)-_xlfn.XLOOKUP($B33,Ska_1eronde!$A$2:$A$301,Ska_1eronde!$H$2:$H$301,0))*$D$2</f>
        <v>0</v>
      </c>
      <c r="H33" s="4" t="s">
        <v>678</v>
      </c>
      <c r="I33">
        <f>$G$3*(_xlfn.XLOOKUP(H33,Goalie_1eronde!$A$2:$A$38,Goalie_1eronde!$G$2:$G$38,0)-_xlfn.XLOOKUP(H33,Goalie_avant!$A$2:$A$36,Goalie_avant!$G$2:$G$36,0))+$H$3*(_xlfn.XLOOKUP(H33,Goalie_1eronde!$A$2:$A$38,Goalie_1eronde!$Q$2:$Q$38,0)-_xlfn.XLOOKUP(H33,Goalie_avant!$A$2:$A$36,Goalie_avant!$Q$2:$Q$36,0))</f>
        <v>0</v>
      </c>
      <c r="J33">
        <f>$G$3*(_xlfn.XLOOKUP($H33,Goalie_2eronde!$A$2:$A$38,Goalie_2eronde!$G$2:$G$38,0)-_xlfn.XLOOKUP($H33,Goalie_1eronde!$A$2:$A$36,Goalie_1eronde!$G$2:$G$36,0))+$H$3*(_xlfn.XLOOKUP($H33,Goalie_2eronde!$A$2:$A$38,Goalie_2eronde!$Q$2:$Q$38,0)-_xlfn.XLOOKUP($H33,Goalie_1eronde!$A$2:$A$36,Goalie_1eronde!$Q$2:$Q$36,0))</f>
        <v>0</v>
      </c>
      <c r="M33" s="5" t="s">
        <v>766</v>
      </c>
      <c r="N33">
        <v>0</v>
      </c>
      <c r="O33">
        <f t="shared" si="0"/>
        <v>0</v>
      </c>
      <c r="Q33" s="171" t="s">
        <v>678</v>
      </c>
      <c r="R33">
        <v>0</v>
      </c>
      <c r="S33">
        <f t="shared" si="1"/>
        <v>0</v>
      </c>
      <c r="U33" s="5" t="s">
        <v>790</v>
      </c>
      <c r="V33">
        <v>3</v>
      </c>
    </row>
    <row r="34" spans="2:22" ht="15.5" x14ac:dyDescent="0.35">
      <c r="B34" s="5" t="s">
        <v>78</v>
      </c>
      <c r="C34" s="5" t="s">
        <v>27</v>
      </c>
      <c r="D34">
        <f>(_xlfn.XLOOKUP(B34,Ska_1eronde!$A$2:$A$201,Ska_1eronde!$G$2:$G$201,0)-_xlfn.XLOOKUP(B34,Ska_Avant!$A$2:$A$301,Ska_Avant!$G$2:$G$301,0))*IF(C34="D",$C$3,$C$2)+(_xlfn.XLOOKUP(B34,Ska_1eronde!$A$2:$A$201,Ska_1eronde!$H$2:$H$201,0)-_xlfn.XLOOKUP(B34,Ska_Avant!$A$2:$A$301,Ska_Avant!$H$2:$H$301,0))*$D$2</f>
        <v>7</v>
      </c>
      <c r="E34">
        <f>(_xlfn.XLOOKUP($B34,Ska_2eronde!$A$2:$A$201,Ska_2eronde!$G$2:$G$201,0)-_xlfn.XLOOKUP($B34,Ska_1eronde!$A$2:$A$301,Ska_1eronde!$G$2:$G$301,0))*IF($C34="D",$C$3,$C$2)+(_xlfn.XLOOKUP($B34,Ska_2eronde!$A$2:$A$201,Ska_2eronde!$H$2:$H$201,0)-_xlfn.XLOOKUP($B34,Ska_1eronde!$A$2:$A$301,Ska_1eronde!$H$2:$H$301,0))*$D$2</f>
        <v>0</v>
      </c>
      <c r="H34" s="4" t="s">
        <v>680</v>
      </c>
      <c r="I34">
        <f>$G$3*(_xlfn.XLOOKUP(H34,Goalie_1eronde!$A$2:$A$38,Goalie_1eronde!$G$2:$G$38,0)-_xlfn.XLOOKUP(H34,Goalie_avant!$A$2:$A$36,Goalie_avant!$G$2:$G$36,0))+$H$3*(_xlfn.XLOOKUP(H34,Goalie_1eronde!$A$2:$A$38,Goalie_1eronde!$Q$2:$Q$38,0)-_xlfn.XLOOKUP(H34,Goalie_avant!$A$2:$A$36,Goalie_avant!$Q$2:$Q$36,0))</f>
        <v>0</v>
      </c>
      <c r="J34">
        <f>$G$3*(_xlfn.XLOOKUP($H34,Goalie_2eronde!$A$2:$A$38,Goalie_2eronde!$G$2:$G$38,0)-_xlfn.XLOOKUP($H34,Goalie_1eronde!$A$2:$A$36,Goalie_1eronde!$G$2:$G$36,0))+$H$3*(_xlfn.XLOOKUP($H34,Goalie_2eronde!$A$2:$A$38,Goalie_2eronde!$Q$2:$Q$38,0)-_xlfn.XLOOKUP($H34,Goalie_1eronde!$A$2:$A$36,Goalie_1eronde!$Q$2:$Q$36,0))</f>
        <v>0</v>
      </c>
      <c r="M34" s="5" t="s">
        <v>78</v>
      </c>
      <c r="N34">
        <v>0</v>
      </c>
      <c r="O34">
        <f t="shared" si="0"/>
        <v>0</v>
      </c>
      <c r="Q34" s="171" t="s">
        <v>680</v>
      </c>
      <c r="R34">
        <v>0</v>
      </c>
      <c r="S34">
        <f t="shared" si="1"/>
        <v>0</v>
      </c>
      <c r="U34" s="5" t="s">
        <v>312</v>
      </c>
      <c r="V34">
        <v>3</v>
      </c>
    </row>
    <row r="35" spans="2:22" ht="15.5" x14ac:dyDescent="0.35">
      <c r="B35" s="5" t="s">
        <v>58</v>
      </c>
      <c r="C35" s="5" t="s">
        <v>26</v>
      </c>
      <c r="D35">
        <f>(_xlfn.XLOOKUP(B35,Ska_1eronde!$A$2:$A$201,Ska_1eronde!$G$2:$G$201,0)-_xlfn.XLOOKUP(B35,Ska_Avant!$A$2:$A$301,Ska_Avant!$G$2:$G$301,0))*IF(C35="D",$C$3,$C$2)+(_xlfn.XLOOKUP(B35,Ska_1eronde!$A$2:$A$201,Ska_1eronde!$H$2:$H$201,0)-_xlfn.XLOOKUP(B35,Ska_Avant!$A$2:$A$301,Ska_Avant!$H$2:$H$301,0))*$D$2</f>
        <v>7</v>
      </c>
      <c r="E35">
        <f>(_xlfn.XLOOKUP($B35,Ska_2eronde!$A$2:$A$201,Ska_2eronde!$G$2:$G$201,0)-_xlfn.XLOOKUP($B35,Ska_1eronde!$A$2:$A$301,Ska_1eronde!$G$2:$G$301,0))*IF($C35="D",$C$3,$C$2)+(_xlfn.XLOOKUP($B35,Ska_2eronde!$A$2:$A$201,Ska_2eronde!$H$2:$H$201,0)-_xlfn.XLOOKUP($B35,Ska_1eronde!$A$2:$A$301,Ska_1eronde!$H$2:$H$301,0))*$D$2</f>
        <v>3</v>
      </c>
      <c r="H35" s="4" t="s">
        <v>682</v>
      </c>
      <c r="I35">
        <f>$G$3*(_xlfn.XLOOKUP(H35,Goalie_1eronde!$A$2:$A$38,Goalie_1eronde!$G$2:$G$38,0)-_xlfn.XLOOKUP(H35,Goalie_avant!$A$2:$A$36,Goalie_avant!$G$2:$G$36,0))+$H$3*(_xlfn.XLOOKUP(H35,Goalie_1eronde!$A$2:$A$38,Goalie_1eronde!$Q$2:$Q$38,0)-_xlfn.XLOOKUP(H35,Goalie_avant!$A$2:$A$36,Goalie_avant!$Q$2:$Q$36,0))</f>
        <v>0</v>
      </c>
      <c r="J35">
        <f>$G$3*(_xlfn.XLOOKUP($H35,Goalie_2eronde!$A$2:$A$38,Goalie_2eronde!$G$2:$G$38,0)-_xlfn.XLOOKUP($H35,Goalie_1eronde!$A$2:$A$36,Goalie_1eronde!$G$2:$G$36,0))+$H$3*(_xlfn.XLOOKUP($H35,Goalie_2eronde!$A$2:$A$38,Goalie_2eronde!$Q$2:$Q$38,0)-_xlfn.XLOOKUP($H35,Goalie_1eronde!$A$2:$A$36,Goalie_1eronde!$Q$2:$Q$36,0))</f>
        <v>0</v>
      </c>
      <c r="M35" s="5" t="s">
        <v>58</v>
      </c>
      <c r="N35">
        <v>2</v>
      </c>
      <c r="O35">
        <f t="shared" si="0"/>
        <v>1</v>
      </c>
      <c r="Q35" s="171" t="s">
        <v>682</v>
      </c>
      <c r="R35">
        <v>0</v>
      </c>
      <c r="S35">
        <f t="shared" si="1"/>
        <v>0</v>
      </c>
      <c r="U35" s="5" t="s">
        <v>52</v>
      </c>
      <c r="V35">
        <v>3</v>
      </c>
    </row>
    <row r="36" spans="2:22" ht="15.5" x14ac:dyDescent="0.35">
      <c r="B36" s="5" t="s">
        <v>202</v>
      </c>
      <c r="C36" s="5" t="s">
        <v>26</v>
      </c>
      <c r="D36">
        <f>(_xlfn.XLOOKUP(B36,Ska_1eronde!$A$2:$A$201,Ska_1eronde!$G$2:$G$201,0)-_xlfn.XLOOKUP(B36,Ska_Avant!$A$2:$A$301,Ska_Avant!$G$2:$G$301,0))*IF(C36="D",$C$3,$C$2)+(_xlfn.XLOOKUP(B36,Ska_1eronde!$A$2:$A$201,Ska_1eronde!$H$2:$H$201,0)-_xlfn.XLOOKUP(B36,Ska_Avant!$A$2:$A$301,Ska_Avant!$H$2:$H$301,0))*$D$2</f>
        <v>7</v>
      </c>
      <c r="E36">
        <f>(_xlfn.XLOOKUP($B36,Ska_2eronde!$A$2:$A$201,Ska_2eronde!$G$2:$G$201,0)-_xlfn.XLOOKUP($B36,Ska_1eronde!$A$2:$A$301,Ska_1eronde!$G$2:$G$301,0))*IF($C36="D",$C$3,$C$2)+(_xlfn.XLOOKUP($B36,Ska_2eronde!$A$2:$A$201,Ska_2eronde!$H$2:$H$201,0)-_xlfn.XLOOKUP($B36,Ska_1eronde!$A$2:$A$301,Ska_1eronde!$H$2:$H$301,0))*$D$2</f>
        <v>9</v>
      </c>
      <c r="H36" s="4" t="s">
        <v>687</v>
      </c>
      <c r="I36">
        <f>$G$3*(_xlfn.XLOOKUP(H36,Goalie_1eronde!$A$2:$A$38,Goalie_1eronde!$G$2:$G$38,0)-_xlfn.XLOOKUP(H36,Goalie_avant!$A$2:$A$36,Goalie_avant!$G$2:$G$36,0))+$H$3*(_xlfn.XLOOKUP(H36,Goalie_1eronde!$A$2:$A$38,Goalie_1eronde!$Q$2:$Q$38,0)-_xlfn.XLOOKUP(H36,Goalie_avant!$A$2:$A$36,Goalie_avant!$Q$2:$Q$36,0))</f>
        <v>0</v>
      </c>
      <c r="J36">
        <f>$G$3*(_xlfn.XLOOKUP($H36,Goalie_2eronde!$A$2:$A$38,Goalie_2eronde!$G$2:$G$38,0)-_xlfn.XLOOKUP($H36,Goalie_1eronde!$A$2:$A$36,Goalie_1eronde!$G$2:$G$36,0))+$H$3*(_xlfn.XLOOKUP($H36,Goalie_2eronde!$A$2:$A$38,Goalie_2eronde!$Q$2:$Q$38,0)-_xlfn.XLOOKUP($H36,Goalie_1eronde!$A$2:$A$36,Goalie_1eronde!$Q$2:$Q$36,0))</f>
        <v>0</v>
      </c>
      <c r="M36" s="5" t="s">
        <v>202</v>
      </c>
      <c r="N36">
        <v>2</v>
      </c>
      <c r="O36">
        <f t="shared" si="0"/>
        <v>7</v>
      </c>
      <c r="Q36" s="171" t="s">
        <v>687</v>
      </c>
      <c r="R36">
        <v>0</v>
      </c>
      <c r="S36">
        <f t="shared" si="1"/>
        <v>0</v>
      </c>
      <c r="U36" s="5" t="s">
        <v>210</v>
      </c>
      <c r="V36">
        <v>2</v>
      </c>
    </row>
    <row r="37" spans="2:22" ht="15.5" x14ac:dyDescent="0.35">
      <c r="B37" s="5" t="s">
        <v>96</v>
      </c>
      <c r="C37" s="5" t="s">
        <v>50</v>
      </c>
      <c r="D37">
        <f>(_xlfn.XLOOKUP(B37,Ska_1eronde!$A$2:$A$201,Ska_1eronde!$G$2:$G$201,0)-_xlfn.XLOOKUP(B37,Ska_Avant!$A$2:$A$301,Ska_Avant!$G$2:$G$301,0))*IF(C37="D",$C$3,$C$2)+(_xlfn.XLOOKUP(B37,Ska_1eronde!$A$2:$A$201,Ska_1eronde!$H$2:$H$201,0)-_xlfn.XLOOKUP(B37,Ska_Avant!$A$2:$A$301,Ska_Avant!$H$2:$H$301,0))*$D$2</f>
        <v>7</v>
      </c>
      <c r="E37">
        <f>(_xlfn.XLOOKUP($B37,Ska_2eronde!$A$2:$A$201,Ska_2eronde!$G$2:$G$201,0)-_xlfn.XLOOKUP($B37,Ska_1eronde!$A$2:$A$301,Ska_1eronde!$G$2:$G$301,0))*IF($C37="D",$C$3,$C$2)+(_xlfn.XLOOKUP($B37,Ska_2eronde!$A$2:$A$201,Ska_2eronde!$H$2:$H$201,0)-_xlfn.XLOOKUP($B37,Ska_1eronde!$A$2:$A$301,Ska_1eronde!$H$2:$H$301,0))*$D$2</f>
        <v>10</v>
      </c>
      <c r="H37" s="4" t="s">
        <v>691</v>
      </c>
      <c r="I37">
        <f>$G$3*(_xlfn.XLOOKUP(H37,Goalie_1eronde!$A$2:$A$38,Goalie_1eronde!$G$2:$G$38,0)-_xlfn.XLOOKUP(H37,Goalie_avant!$A$2:$A$36,Goalie_avant!$G$2:$G$36,0))+$H$3*(_xlfn.XLOOKUP(H37,Goalie_1eronde!$A$2:$A$38,Goalie_1eronde!$Q$2:$Q$38,0)-_xlfn.XLOOKUP(H37,Goalie_avant!$A$2:$A$36,Goalie_avant!$Q$2:$Q$36,0))</f>
        <v>0</v>
      </c>
      <c r="J37">
        <f>$G$3*(_xlfn.XLOOKUP($H37,Goalie_2eronde!$A$2:$A$38,Goalie_2eronde!$G$2:$G$38,0)-_xlfn.XLOOKUP($H37,Goalie_1eronde!$A$2:$A$36,Goalie_1eronde!$G$2:$G$36,0))+$H$3*(_xlfn.XLOOKUP($H37,Goalie_2eronde!$A$2:$A$38,Goalie_2eronde!$Q$2:$Q$38,0)-_xlfn.XLOOKUP($H37,Goalie_1eronde!$A$2:$A$36,Goalie_1eronde!$Q$2:$Q$36,0))</f>
        <v>0</v>
      </c>
      <c r="M37" s="5" t="s">
        <v>96</v>
      </c>
      <c r="N37">
        <v>5</v>
      </c>
      <c r="O37">
        <f t="shared" si="0"/>
        <v>5</v>
      </c>
      <c r="Q37" s="171" t="s">
        <v>691</v>
      </c>
      <c r="R37">
        <v>0</v>
      </c>
      <c r="S37">
        <f t="shared" si="1"/>
        <v>0</v>
      </c>
      <c r="U37" s="5" t="s">
        <v>94</v>
      </c>
      <c r="V37">
        <v>2</v>
      </c>
    </row>
    <row r="38" spans="2:22" ht="15.5" x14ac:dyDescent="0.35">
      <c r="B38" s="5" t="s">
        <v>549</v>
      </c>
      <c r="C38" s="5" t="s">
        <v>27</v>
      </c>
      <c r="D38">
        <f>(_xlfn.XLOOKUP(B38,Ska_1eronde!$A$2:$A$201,Ska_1eronde!$G$2:$G$201,0)-_xlfn.XLOOKUP(B38,Ska_Avant!$A$2:$A$301,Ska_Avant!$G$2:$G$301,0))*IF(C38="D",$C$3,$C$2)+(_xlfn.XLOOKUP(B38,Ska_1eronde!$A$2:$A$201,Ska_1eronde!$H$2:$H$201,0)-_xlfn.XLOOKUP(B38,Ska_Avant!$A$2:$A$301,Ska_Avant!$H$2:$H$301,0))*$D$2</f>
        <v>7</v>
      </c>
      <c r="E38">
        <f>(_xlfn.XLOOKUP($B38,Ska_2eronde!$A$2:$A$201,Ska_2eronde!$G$2:$G$201,0)-_xlfn.XLOOKUP($B38,Ska_1eronde!$A$2:$A$301,Ska_1eronde!$G$2:$G$301,0))*IF($C38="D",$C$3,$C$2)+(_xlfn.XLOOKUP($B38,Ska_2eronde!$A$2:$A$201,Ska_2eronde!$H$2:$H$201,0)-_xlfn.XLOOKUP($B38,Ska_1eronde!$A$2:$A$301,Ska_1eronde!$H$2:$H$301,0))*$D$2</f>
        <v>2</v>
      </c>
      <c r="H38" s="4" t="s">
        <v>693</v>
      </c>
      <c r="I38">
        <f>$G$3*(_xlfn.XLOOKUP(H38,Goalie_1eronde!$A$2:$A$38,Goalie_1eronde!$G$2:$G$38,0)-_xlfn.XLOOKUP(H38,Goalie_avant!$A$2:$A$36,Goalie_avant!$G$2:$G$36,0))+$H$3*(_xlfn.XLOOKUP(H38,Goalie_1eronde!$A$2:$A$38,Goalie_1eronde!$Q$2:$Q$38,0)-_xlfn.XLOOKUP(H38,Goalie_avant!$A$2:$A$36,Goalie_avant!$Q$2:$Q$36,0))</f>
        <v>0</v>
      </c>
      <c r="J38">
        <f>$G$3*(_xlfn.XLOOKUP($H38,Goalie_2eronde!$A$2:$A$38,Goalie_2eronde!$G$2:$G$38,0)-_xlfn.XLOOKUP($H38,Goalie_1eronde!$A$2:$A$36,Goalie_1eronde!$G$2:$G$36,0))+$H$3*(_xlfn.XLOOKUP($H38,Goalie_2eronde!$A$2:$A$38,Goalie_2eronde!$Q$2:$Q$38,0)-_xlfn.XLOOKUP($H38,Goalie_1eronde!$A$2:$A$36,Goalie_1eronde!$Q$2:$Q$36,0))</f>
        <v>0</v>
      </c>
      <c r="M38" s="5" t="s">
        <v>549</v>
      </c>
      <c r="N38">
        <v>1</v>
      </c>
      <c r="O38">
        <f t="shared" si="0"/>
        <v>1</v>
      </c>
      <c r="Q38" s="171" t="s">
        <v>693</v>
      </c>
      <c r="R38">
        <v>0</v>
      </c>
      <c r="S38">
        <f t="shared" si="1"/>
        <v>0</v>
      </c>
      <c r="U38" s="5" t="s">
        <v>208</v>
      </c>
      <c r="V38">
        <v>2</v>
      </c>
    </row>
    <row r="39" spans="2:22" ht="15.5" x14ac:dyDescent="0.35">
      <c r="B39" s="5" t="s">
        <v>807</v>
      </c>
      <c r="C39" s="5" t="s">
        <v>50</v>
      </c>
      <c r="D39">
        <f>(_xlfn.XLOOKUP(B39,Ska_1eronde!$A$2:$A$201,Ska_1eronde!$G$2:$G$201,0)-_xlfn.XLOOKUP(B39,Ska_Avant!$A$2:$A$301,Ska_Avant!$G$2:$G$301,0))*IF(C39="D",$C$3,$C$2)+(_xlfn.XLOOKUP(B39,Ska_1eronde!$A$2:$A$201,Ska_1eronde!$H$2:$H$201,0)-_xlfn.XLOOKUP(B39,Ska_Avant!$A$2:$A$301,Ska_Avant!$H$2:$H$301,0))*$D$2</f>
        <v>7</v>
      </c>
      <c r="E39">
        <f>(_xlfn.XLOOKUP($B39,Ska_2eronde!$A$2:$A$201,Ska_2eronde!$G$2:$G$201,0)-_xlfn.XLOOKUP($B39,Ska_1eronde!$A$2:$A$301,Ska_1eronde!$G$2:$G$301,0))*IF($C39="D",$C$3,$C$2)+(_xlfn.XLOOKUP($B39,Ska_2eronde!$A$2:$A$201,Ska_2eronde!$H$2:$H$201,0)-_xlfn.XLOOKUP($B39,Ska_1eronde!$A$2:$A$301,Ska_1eronde!$H$2:$H$301,0))*$D$2</f>
        <v>1</v>
      </c>
      <c r="H39" s="4" t="s">
        <v>695</v>
      </c>
      <c r="I39">
        <f>$G$3*(_xlfn.XLOOKUP(H39,Goalie_1eronde!$A$2:$A$38,Goalie_1eronde!$G$2:$G$38,0)-_xlfn.XLOOKUP(H39,Goalie_avant!$A$2:$A$36,Goalie_avant!$G$2:$G$36,0))+$H$3*(_xlfn.XLOOKUP(H39,Goalie_1eronde!$A$2:$A$38,Goalie_1eronde!$Q$2:$Q$38,0)-_xlfn.XLOOKUP(H39,Goalie_avant!$A$2:$A$36,Goalie_avant!$Q$2:$Q$36,0))</f>
        <v>0</v>
      </c>
      <c r="J39">
        <f>$G$3*(_xlfn.XLOOKUP($H39,Goalie_2eronde!$A$2:$A$38,Goalie_2eronde!$G$2:$G$38,0)-_xlfn.XLOOKUP($H39,Goalie_1eronde!$A$2:$A$36,Goalie_1eronde!$G$2:$G$36,0))+$H$3*(_xlfn.XLOOKUP($H39,Goalie_2eronde!$A$2:$A$38,Goalie_2eronde!$Q$2:$Q$38,0)-_xlfn.XLOOKUP($H39,Goalie_1eronde!$A$2:$A$36,Goalie_1eronde!$Q$2:$Q$36,0))</f>
        <v>0</v>
      </c>
      <c r="M39" s="5" t="s">
        <v>807</v>
      </c>
      <c r="N39">
        <v>1</v>
      </c>
      <c r="O39">
        <f t="shared" si="0"/>
        <v>0</v>
      </c>
      <c r="Q39" s="171" t="s">
        <v>695</v>
      </c>
      <c r="R39">
        <v>0</v>
      </c>
      <c r="S39">
        <f t="shared" si="1"/>
        <v>0</v>
      </c>
      <c r="U39" s="5" t="s">
        <v>774</v>
      </c>
      <c r="V39">
        <v>2</v>
      </c>
    </row>
    <row r="40" spans="2:22" ht="15.5" x14ac:dyDescent="0.35">
      <c r="B40" s="5" t="s">
        <v>808</v>
      </c>
      <c r="C40" s="5" t="s">
        <v>50</v>
      </c>
      <c r="D40">
        <f>(_xlfn.XLOOKUP(B40,Ska_1eronde!$A$2:$A$201,Ska_1eronde!$G$2:$G$201,0)-_xlfn.XLOOKUP(B40,Ska_Avant!$A$2:$A$301,Ska_Avant!$G$2:$G$301,0))*IF(C40="D",$C$3,$C$2)+(_xlfn.XLOOKUP(B40,Ska_1eronde!$A$2:$A$201,Ska_1eronde!$H$2:$H$201,0)-_xlfn.XLOOKUP(B40,Ska_Avant!$A$2:$A$301,Ska_Avant!$H$2:$H$301,0))*$D$2</f>
        <v>7</v>
      </c>
      <c r="E40">
        <f>(_xlfn.XLOOKUP($B40,Ska_2eronde!$A$2:$A$201,Ska_2eronde!$G$2:$G$201,0)-_xlfn.XLOOKUP($B40,Ska_1eronde!$A$2:$A$301,Ska_1eronde!$G$2:$G$301,0))*IF($C40="D",$C$3,$C$2)+(_xlfn.XLOOKUP($B40,Ska_2eronde!$A$2:$A$201,Ska_2eronde!$H$2:$H$201,0)-_xlfn.XLOOKUP($B40,Ska_1eronde!$A$2:$A$301,Ska_1eronde!$H$2:$H$301,0))*$D$2</f>
        <v>0</v>
      </c>
      <c r="H40" s="4" t="s">
        <v>701</v>
      </c>
      <c r="I40">
        <f>$G$3*(_xlfn.XLOOKUP(H40,Goalie_1eronde!$A$2:$A$38,Goalie_1eronde!$G$2:$G$38,0)-_xlfn.XLOOKUP(H40,Goalie_avant!$A$2:$A$36,Goalie_avant!$G$2:$G$36,0))+$H$3*(_xlfn.XLOOKUP(H40,Goalie_1eronde!$A$2:$A$38,Goalie_1eronde!$Q$2:$Q$38,0)-_xlfn.XLOOKUP(H40,Goalie_avant!$A$2:$A$36,Goalie_avant!$Q$2:$Q$36,0))</f>
        <v>0</v>
      </c>
      <c r="J40">
        <f>$G$3*(_xlfn.XLOOKUP($H40,Goalie_2eronde!$A$2:$A$38,Goalie_2eronde!$G$2:$G$38,0)-_xlfn.XLOOKUP($H40,Goalie_1eronde!$A$2:$A$36,Goalie_1eronde!$G$2:$G$36,0))+$H$3*(_xlfn.XLOOKUP($H40,Goalie_2eronde!$A$2:$A$38,Goalie_2eronde!$Q$2:$Q$38,0)-_xlfn.XLOOKUP($H40,Goalie_1eronde!$A$2:$A$36,Goalie_1eronde!$Q$2:$Q$36,0))</f>
        <v>0</v>
      </c>
      <c r="M40" s="5" t="s">
        <v>808</v>
      </c>
      <c r="N40">
        <v>0</v>
      </c>
      <c r="O40">
        <f t="shared" si="0"/>
        <v>0</v>
      </c>
      <c r="Q40" s="171" t="s">
        <v>701</v>
      </c>
      <c r="R40">
        <v>0</v>
      </c>
      <c r="S40">
        <f t="shared" si="1"/>
        <v>0</v>
      </c>
      <c r="U40" s="5" t="s">
        <v>130</v>
      </c>
      <c r="V40">
        <v>2</v>
      </c>
    </row>
    <row r="41" spans="2:22" ht="15.5" x14ac:dyDescent="0.35">
      <c r="B41" s="5" t="s">
        <v>120</v>
      </c>
      <c r="C41" s="5" t="s">
        <v>56</v>
      </c>
      <c r="D41">
        <f>(_xlfn.XLOOKUP(B41,Ska_1eronde!$A$2:$A$201,Ska_1eronde!$G$2:$G$201,0)-_xlfn.XLOOKUP(B41,Ska_Avant!$A$2:$A$301,Ska_Avant!$G$2:$G$301,0))*IF(C41="D",$C$3,$C$2)+(_xlfn.XLOOKUP(B41,Ska_1eronde!$A$2:$A$201,Ska_1eronde!$H$2:$H$201,0)-_xlfn.XLOOKUP(B41,Ska_Avant!$A$2:$A$301,Ska_Avant!$H$2:$H$301,0))*$D$2</f>
        <v>6</v>
      </c>
      <c r="E41">
        <f>(_xlfn.XLOOKUP($B41,Ska_2eronde!$A$2:$A$201,Ska_2eronde!$G$2:$G$201,0)-_xlfn.XLOOKUP($B41,Ska_1eronde!$A$2:$A$301,Ska_1eronde!$G$2:$G$301,0))*IF($C41="D",$C$3,$C$2)+(_xlfn.XLOOKUP($B41,Ska_2eronde!$A$2:$A$201,Ska_2eronde!$H$2:$H$201,0)-_xlfn.XLOOKUP($B41,Ska_1eronde!$A$2:$A$301,Ska_1eronde!$H$2:$H$301,0))*$D$2</f>
        <v>0</v>
      </c>
      <c r="H41" s="4" t="s">
        <v>858</v>
      </c>
      <c r="I41">
        <f>$G$3*(_xlfn.XLOOKUP(H41,Goalie_1eronde!$A$2:$A$38,Goalie_1eronde!$G$2:$G$38,0)-_xlfn.XLOOKUP(H41,Goalie_avant!$A$2:$A$36,Goalie_avant!$G$2:$G$36,0))+$H$3*(_xlfn.XLOOKUP(H41,Goalie_1eronde!$A$2:$A$38,Goalie_1eronde!$Q$2:$Q$38,0)-_xlfn.XLOOKUP(H41,Goalie_avant!$A$2:$A$36,Goalie_avant!$Q$2:$Q$36,0))</f>
        <v>0</v>
      </c>
      <c r="J41">
        <f>$G$3*(_xlfn.XLOOKUP($H41,Goalie_2eronde!$A$2:$A$38,Goalie_2eronde!$G$2:$G$38,0)-_xlfn.XLOOKUP($H41,Goalie_1eronde!$A$2:$A$36,Goalie_1eronde!$G$2:$G$36,0))+$H$3*(_xlfn.XLOOKUP($H41,Goalie_2eronde!$A$2:$A$38,Goalie_2eronde!$Q$2:$Q$38,0)-_xlfn.XLOOKUP($H41,Goalie_1eronde!$A$2:$A$36,Goalie_1eronde!$Q$2:$Q$36,0))</f>
        <v>0</v>
      </c>
      <c r="M41" s="5" t="s">
        <v>120</v>
      </c>
      <c r="N41">
        <v>0</v>
      </c>
      <c r="O41">
        <f t="shared" si="0"/>
        <v>0</v>
      </c>
      <c r="Q41" s="171" t="s">
        <v>858</v>
      </c>
      <c r="R41">
        <v>0</v>
      </c>
      <c r="S41">
        <f t="shared" si="1"/>
        <v>0</v>
      </c>
      <c r="U41" s="5" t="s">
        <v>144</v>
      </c>
      <c r="V41">
        <v>2</v>
      </c>
    </row>
    <row r="42" spans="2:22" ht="15.5" x14ac:dyDescent="0.35">
      <c r="B42" s="5" t="s">
        <v>146</v>
      </c>
      <c r="C42" s="5" t="s">
        <v>56</v>
      </c>
      <c r="D42">
        <f>(_xlfn.XLOOKUP(B42,Ska_1eronde!$A$2:$A$201,Ska_1eronde!$G$2:$G$201,0)-_xlfn.XLOOKUP(B42,Ska_Avant!$A$2:$A$301,Ska_Avant!$G$2:$G$301,0))*IF(C42="D",$C$3,$C$2)+(_xlfn.XLOOKUP(B42,Ska_1eronde!$A$2:$A$201,Ska_1eronde!$H$2:$H$201,0)-_xlfn.XLOOKUP(B42,Ska_Avant!$A$2:$A$301,Ska_Avant!$H$2:$H$301,0))*$D$2</f>
        <v>6</v>
      </c>
      <c r="E42">
        <f>(_xlfn.XLOOKUP($B42,Ska_2eronde!$A$2:$A$201,Ska_2eronde!$G$2:$G$201,0)-_xlfn.XLOOKUP($B42,Ska_1eronde!$A$2:$A$301,Ska_1eronde!$G$2:$G$301,0))*IF($C42="D",$C$3,$C$2)+(_xlfn.XLOOKUP($B42,Ska_2eronde!$A$2:$A$201,Ska_2eronde!$H$2:$H$201,0)-_xlfn.XLOOKUP($B42,Ska_1eronde!$A$2:$A$301,Ska_1eronde!$H$2:$H$301,0))*$D$2</f>
        <v>4</v>
      </c>
      <c r="H42" s="4" t="s">
        <v>860</v>
      </c>
      <c r="I42">
        <f>$G$3*(_xlfn.XLOOKUP(H42,Goalie_1eronde!$A$2:$A$38,Goalie_1eronde!$G$2:$G$38,0)-_xlfn.XLOOKUP(H42,Goalie_avant!$A$2:$A$36,Goalie_avant!$G$2:$G$36,0))+$H$3*(_xlfn.XLOOKUP(H42,Goalie_1eronde!$A$2:$A$38,Goalie_1eronde!$Q$2:$Q$38,0)-_xlfn.XLOOKUP(H42,Goalie_avant!$A$2:$A$36,Goalie_avant!$Q$2:$Q$36,0))</f>
        <v>0</v>
      </c>
      <c r="J42">
        <f>$G$3*(_xlfn.XLOOKUP($H42,Goalie_2eronde!$A$2:$A$38,Goalie_2eronde!$G$2:$G$38,0)-_xlfn.XLOOKUP($H42,Goalie_1eronde!$A$2:$A$36,Goalie_1eronde!$G$2:$G$36,0))+$H$3*(_xlfn.XLOOKUP($H42,Goalie_2eronde!$A$2:$A$38,Goalie_2eronde!$Q$2:$Q$38,0)-_xlfn.XLOOKUP($H42,Goalie_1eronde!$A$2:$A$36,Goalie_1eronde!$Q$2:$Q$36,0))</f>
        <v>0</v>
      </c>
      <c r="M42" s="5" t="s">
        <v>146</v>
      </c>
      <c r="N42">
        <v>1</v>
      </c>
      <c r="O42">
        <f t="shared" si="0"/>
        <v>3</v>
      </c>
      <c r="Q42" s="171" t="s">
        <v>860</v>
      </c>
      <c r="R42">
        <v>0</v>
      </c>
      <c r="S42">
        <f t="shared" si="1"/>
        <v>0</v>
      </c>
      <c r="U42" s="5" t="s">
        <v>194</v>
      </c>
      <c r="V42">
        <v>2</v>
      </c>
    </row>
    <row r="43" spans="2:22" ht="15.5" x14ac:dyDescent="0.35">
      <c r="B43" s="5" t="s">
        <v>325</v>
      </c>
      <c r="C43" s="5" t="s">
        <v>26</v>
      </c>
      <c r="D43">
        <f>(_xlfn.XLOOKUP(B43,Ska_1eronde!$A$2:$A$201,Ska_1eronde!$G$2:$G$201,0)-_xlfn.XLOOKUP(B43,Ska_Avant!$A$2:$A$301,Ska_Avant!$G$2:$G$301,0))*IF(C43="D",$C$3,$C$2)+(_xlfn.XLOOKUP(B43,Ska_1eronde!$A$2:$A$201,Ska_1eronde!$H$2:$H$201,0)-_xlfn.XLOOKUP(B43,Ska_Avant!$A$2:$A$301,Ska_Avant!$H$2:$H$301,0))*$D$2</f>
        <v>6</v>
      </c>
      <c r="E43">
        <f>(_xlfn.XLOOKUP($B43,Ska_2eronde!$A$2:$A$201,Ska_2eronde!$G$2:$G$201,0)-_xlfn.XLOOKUP($B43,Ska_1eronde!$A$2:$A$301,Ska_1eronde!$G$2:$G$301,0))*IF($C43="D",$C$3,$C$2)+(_xlfn.XLOOKUP($B43,Ska_2eronde!$A$2:$A$201,Ska_2eronde!$H$2:$H$201,0)-_xlfn.XLOOKUP($B43,Ska_1eronde!$A$2:$A$301,Ska_1eronde!$H$2:$H$301,0))*$D$2</f>
        <v>7</v>
      </c>
      <c r="M43" s="5" t="s">
        <v>325</v>
      </c>
      <c r="N43">
        <v>6</v>
      </c>
      <c r="O43">
        <f t="shared" si="0"/>
        <v>1</v>
      </c>
      <c r="U43" s="5" t="s">
        <v>812</v>
      </c>
      <c r="V43">
        <v>2</v>
      </c>
    </row>
    <row r="44" spans="2:22" ht="15.5" x14ac:dyDescent="0.35">
      <c r="B44" s="5" t="s">
        <v>178</v>
      </c>
      <c r="C44" s="5" t="s">
        <v>26</v>
      </c>
      <c r="D44">
        <f>(_xlfn.XLOOKUP(B44,Ska_1eronde!$A$2:$A$201,Ska_1eronde!$G$2:$G$201,0)-_xlfn.XLOOKUP(B44,Ska_Avant!$A$2:$A$301,Ska_Avant!$G$2:$G$301,0))*IF(C44="D",$C$3,$C$2)+(_xlfn.XLOOKUP(B44,Ska_1eronde!$A$2:$A$201,Ska_1eronde!$H$2:$H$201,0)-_xlfn.XLOOKUP(B44,Ska_Avant!$A$2:$A$301,Ska_Avant!$H$2:$H$301,0))*$D$2</f>
        <v>6</v>
      </c>
      <c r="E44">
        <f>(_xlfn.XLOOKUP($B44,Ska_2eronde!$A$2:$A$201,Ska_2eronde!$G$2:$G$201,0)-_xlfn.XLOOKUP($B44,Ska_1eronde!$A$2:$A$301,Ska_1eronde!$G$2:$G$301,0))*IF($C44="D",$C$3,$C$2)+(_xlfn.XLOOKUP($B44,Ska_2eronde!$A$2:$A$201,Ska_2eronde!$H$2:$H$201,0)-_xlfn.XLOOKUP($B44,Ska_1eronde!$A$2:$A$301,Ska_1eronde!$H$2:$H$301,0))*$D$2</f>
        <v>0</v>
      </c>
      <c r="M44" s="5" t="s">
        <v>178</v>
      </c>
      <c r="N44">
        <v>0</v>
      </c>
      <c r="O44">
        <f t="shared" si="0"/>
        <v>0</v>
      </c>
      <c r="U44" s="5" t="s">
        <v>353</v>
      </c>
      <c r="V44">
        <v>2</v>
      </c>
    </row>
    <row r="45" spans="2:22" ht="15.5" x14ac:dyDescent="0.35">
      <c r="B45" s="5" t="s">
        <v>208</v>
      </c>
      <c r="C45" s="5" t="s">
        <v>27</v>
      </c>
      <c r="D45">
        <f>(_xlfn.XLOOKUP(B45,Ska_1eronde!$A$2:$A$201,Ska_1eronde!$G$2:$G$201,0)-_xlfn.XLOOKUP(B45,Ska_Avant!$A$2:$A$301,Ska_Avant!$G$2:$G$301,0))*IF(C45="D",$C$3,$C$2)+(_xlfn.XLOOKUP(B45,Ska_1eronde!$A$2:$A$201,Ska_1eronde!$H$2:$H$201,0)-_xlfn.XLOOKUP(B45,Ska_Avant!$A$2:$A$301,Ska_Avant!$H$2:$H$301,0))*$D$2</f>
        <v>6</v>
      </c>
      <c r="E45">
        <f>(_xlfn.XLOOKUP($B45,Ska_2eronde!$A$2:$A$201,Ska_2eronde!$G$2:$G$201,0)-_xlfn.XLOOKUP($B45,Ska_1eronde!$A$2:$A$301,Ska_1eronde!$G$2:$G$301,0))*IF($C45="D",$C$3,$C$2)+(_xlfn.XLOOKUP($B45,Ska_2eronde!$A$2:$A$201,Ska_2eronde!$H$2:$H$201,0)-_xlfn.XLOOKUP($B45,Ska_1eronde!$A$2:$A$301,Ska_1eronde!$H$2:$H$301,0))*$D$2</f>
        <v>5</v>
      </c>
      <c r="M45" s="5" t="s">
        <v>208</v>
      </c>
      <c r="N45">
        <v>3</v>
      </c>
      <c r="O45">
        <f t="shared" si="0"/>
        <v>2</v>
      </c>
      <c r="U45" s="5" t="s">
        <v>319</v>
      </c>
      <c r="V45">
        <v>2</v>
      </c>
    </row>
    <row r="46" spans="2:22" ht="15.5" x14ac:dyDescent="0.35">
      <c r="B46" s="5" t="s">
        <v>396</v>
      </c>
      <c r="C46" s="5" t="s">
        <v>26</v>
      </c>
      <c r="D46">
        <f>(_xlfn.XLOOKUP(B46,Ska_1eronde!$A$2:$A$201,Ska_1eronde!$G$2:$G$201,0)-_xlfn.XLOOKUP(B46,Ska_Avant!$A$2:$A$301,Ska_Avant!$G$2:$G$301,0))*IF(C46="D",$C$3,$C$2)+(_xlfn.XLOOKUP(B46,Ska_1eronde!$A$2:$A$201,Ska_1eronde!$H$2:$H$201,0)-_xlfn.XLOOKUP(B46,Ska_Avant!$A$2:$A$301,Ska_Avant!$H$2:$H$301,0))*$D$2</f>
        <v>6</v>
      </c>
      <c r="E46">
        <f>(_xlfn.XLOOKUP($B46,Ska_2eronde!$A$2:$A$201,Ska_2eronde!$G$2:$G$201,0)-_xlfn.XLOOKUP($B46,Ska_1eronde!$A$2:$A$301,Ska_1eronde!$G$2:$G$301,0))*IF($C46="D",$C$3,$C$2)+(_xlfn.XLOOKUP($B46,Ska_2eronde!$A$2:$A$201,Ska_2eronde!$H$2:$H$201,0)-_xlfn.XLOOKUP($B46,Ska_1eronde!$A$2:$A$301,Ska_1eronde!$H$2:$H$301,0))*$D$2</f>
        <v>0</v>
      </c>
      <c r="M46" s="5" t="s">
        <v>396</v>
      </c>
      <c r="N46">
        <v>0</v>
      </c>
      <c r="O46">
        <f t="shared" si="0"/>
        <v>0</v>
      </c>
      <c r="U46" s="169" t="s">
        <v>943</v>
      </c>
      <c r="V46">
        <v>2</v>
      </c>
    </row>
    <row r="47" spans="2:22" ht="15.5" x14ac:dyDescent="0.35">
      <c r="B47" s="5" t="s">
        <v>276</v>
      </c>
      <c r="C47" s="5" t="s">
        <v>26</v>
      </c>
      <c r="D47">
        <f>(_xlfn.XLOOKUP(B47,Ska_1eronde!$A$2:$A$201,Ska_1eronde!$G$2:$G$201,0)-_xlfn.XLOOKUP(B47,Ska_Avant!$A$2:$A$301,Ska_Avant!$G$2:$G$301,0))*IF(C47="D",$C$3,$C$2)+(_xlfn.XLOOKUP(B47,Ska_1eronde!$A$2:$A$201,Ska_1eronde!$H$2:$H$201,0)-_xlfn.XLOOKUP(B47,Ska_Avant!$A$2:$A$301,Ska_Avant!$H$2:$H$301,0))*$D$2</f>
        <v>6</v>
      </c>
      <c r="E47">
        <f>(_xlfn.XLOOKUP($B47,Ska_2eronde!$A$2:$A$201,Ska_2eronde!$G$2:$G$201,0)-_xlfn.XLOOKUP($B47,Ska_1eronde!$A$2:$A$301,Ska_1eronde!$G$2:$G$301,0))*IF($C47="D",$C$3,$C$2)+(_xlfn.XLOOKUP($B47,Ska_2eronde!$A$2:$A$201,Ska_2eronde!$H$2:$H$201,0)-_xlfn.XLOOKUP($B47,Ska_1eronde!$A$2:$A$301,Ska_1eronde!$H$2:$H$301,0))*$D$2</f>
        <v>1</v>
      </c>
      <c r="M47" s="5" t="s">
        <v>276</v>
      </c>
      <c r="N47">
        <v>0</v>
      </c>
      <c r="O47">
        <f t="shared" si="0"/>
        <v>1</v>
      </c>
      <c r="U47" s="174" t="s">
        <v>646</v>
      </c>
      <c r="V47">
        <v>2</v>
      </c>
    </row>
    <row r="48" spans="2:22" ht="15.5" x14ac:dyDescent="0.35">
      <c r="B48" s="5" t="s">
        <v>750</v>
      </c>
      <c r="C48" s="5" t="s">
        <v>50</v>
      </c>
      <c r="D48">
        <f>(_xlfn.XLOOKUP(B48,Ska_1eronde!$A$2:$A$201,Ska_1eronde!$G$2:$G$201,0)-_xlfn.XLOOKUP(B48,Ska_Avant!$A$2:$A$301,Ska_Avant!$G$2:$G$301,0))*IF(C48="D",$C$3,$C$2)+(_xlfn.XLOOKUP(B48,Ska_1eronde!$A$2:$A$201,Ska_1eronde!$H$2:$H$201,0)-_xlfn.XLOOKUP(B48,Ska_Avant!$A$2:$A$301,Ska_Avant!$H$2:$H$301,0))*$D$2</f>
        <v>6</v>
      </c>
      <c r="E48">
        <f>(_xlfn.XLOOKUP($B48,Ska_2eronde!$A$2:$A$201,Ska_2eronde!$G$2:$G$201,0)-_xlfn.XLOOKUP($B48,Ska_1eronde!$A$2:$A$301,Ska_1eronde!$G$2:$G$301,0))*IF($C48="D",$C$3,$C$2)+(_xlfn.XLOOKUP($B48,Ska_2eronde!$A$2:$A$201,Ska_2eronde!$H$2:$H$201,0)-_xlfn.XLOOKUP($B48,Ska_1eronde!$A$2:$A$301,Ska_1eronde!$H$2:$H$301,0))*$D$2</f>
        <v>0</v>
      </c>
      <c r="M48" s="5" t="s">
        <v>750</v>
      </c>
      <c r="N48">
        <v>0</v>
      </c>
      <c r="O48">
        <f t="shared" si="0"/>
        <v>0</v>
      </c>
      <c r="U48" s="174" t="s">
        <v>654</v>
      </c>
      <c r="V48">
        <v>2</v>
      </c>
    </row>
    <row r="49" spans="2:22" ht="15.5" x14ac:dyDescent="0.35">
      <c r="B49" s="5" t="s">
        <v>270</v>
      </c>
      <c r="C49" s="5" t="s">
        <v>27</v>
      </c>
      <c r="D49">
        <f>(_xlfn.XLOOKUP(B49,Ska_1eronde!$A$2:$A$201,Ska_1eronde!$G$2:$G$201,0)-_xlfn.XLOOKUP(B49,Ska_Avant!$A$2:$A$301,Ska_Avant!$G$2:$G$301,0))*IF(C49="D",$C$3,$C$2)+(_xlfn.XLOOKUP(B49,Ska_1eronde!$A$2:$A$201,Ska_1eronde!$H$2:$H$201,0)-_xlfn.XLOOKUP(B49,Ska_Avant!$A$2:$A$301,Ska_Avant!$H$2:$H$301,0))*$D$2</f>
        <v>6</v>
      </c>
      <c r="E49">
        <f>(_xlfn.XLOOKUP($B49,Ska_2eronde!$A$2:$A$201,Ska_2eronde!$G$2:$G$201,0)-_xlfn.XLOOKUP($B49,Ska_1eronde!$A$2:$A$301,Ska_1eronde!$G$2:$G$301,0))*IF($C49="D",$C$3,$C$2)+(_xlfn.XLOOKUP($B49,Ska_2eronde!$A$2:$A$201,Ska_2eronde!$H$2:$H$201,0)-_xlfn.XLOOKUP($B49,Ska_1eronde!$A$2:$A$301,Ska_1eronde!$H$2:$H$301,0))*$D$2</f>
        <v>0</v>
      </c>
      <c r="M49" s="5" t="s">
        <v>270</v>
      </c>
      <c r="N49">
        <v>0</v>
      </c>
      <c r="O49">
        <f t="shared" si="0"/>
        <v>0</v>
      </c>
      <c r="U49" s="174" t="s">
        <v>668</v>
      </c>
      <c r="V49">
        <v>2</v>
      </c>
    </row>
    <row r="50" spans="2:22" ht="15.5" x14ac:dyDescent="0.35">
      <c r="B50" s="5" t="s">
        <v>439</v>
      </c>
      <c r="C50" s="5" t="s">
        <v>27</v>
      </c>
      <c r="D50">
        <f>(_xlfn.XLOOKUP(B50,Ska_1eronde!$A$2:$A$201,Ska_1eronde!$G$2:$G$201,0)-_xlfn.XLOOKUP(B50,Ska_Avant!$A$2:$A$301,Ska_Avant!$G$2:$G$301,0))*IF(C50="D",$C$3,$C$2)+(_xlfn.XLOOKUP(B50,Ska_1eronde!$A$2:$A$201,Ska_1eronde!$H$2:$H$201,0)-_xlfn.XLOOKUP(B50,Ska_Avant!$A$2:$A$301,Ska_Avant!$H$2:$H$301,0))*$D$2</f>
        <v>6</v>
      </c>
      <c r="E50">
        <f>(_xlfn.XLOOKUP($B50,Ska_2eronde!$A$2:$A$201,Ska_2eronde!$G$2:$G$201,0)-_xlfn.XLOOKUP($B50,Ska_1eronde!$A$2:$A$301,Ska_1eronde!$G$2:$G$301,0))*IF($C50="D",$C$3,$C$2)+(_xlfn.XLOOKUP($B50,Ska_2eronde!$A$2:$A$201,Ska_2eronde!$H$2:$H$201,0)-_xlfn.XLOOKUP($B50,Ska_1eronde!$A$2:$A$301,Ska_1eronde!$H$2:$H$301,0))*$D$2</f>
        <v>0</v>
      </c>
      <c r="M50" s="5" t="s">
        <v>439</v>
      </c>
      <c r="N50">
        <v>0</v>
      </c>
      <c r="O50">
        <f t="shared" si="0"/>
        <v>0</v>
      </c>
      <c r="U50" s="174" t="s">
        <v>684</v>
      </c>
      <c r="V50">
        <v>2</v>
      </c>
    </row>
    <row r="51" spans="2:22" ht="15.5" x14ac:dyDescent="0.35">
      <c r="B51" s="5" t="s">
        <v>407</v>
      </c>
      <c r="C51" s="5" t="s">
        <v>27</v>
      </c>
      <c r="D51">
        <f>(_xlfn.XLOOKUP(B51,Ska_1eronde!$A$2:$A$201,Ska_1eronde!$G$2:$G$201,0)-_xlfn.XLOOKUP(B51,Ska_Avant!$A$2:$A$301,Ska_Avant!$G$2:$G$301,0))*IF(C51="D",$C$3,$C$2)+(_xlfn.XLOOKUP(B51,Ska_1eronde!$A$2:$A$201,Ska_1eronde!$H$2:$H$201,0)-_xlfn.XLOOKUP(B51,Ska_Avant!$A$2:$A$301,Ska_Avant!$H$2:$H$301,0))*$D$2</f>
        <v>6</v>
      </c>
      <c r="E51">
        <f>(_xlfn.XLOOKUP($B51,Ska_2eronde!$A$2:$A$201,Ska_2eronde!$G$2:$G$201,0)-_xlfn.XLOOKUP($B51,Ska_1eronde!$A$2:$A$301,Ska_1eronde!$G$2:$G$301,0))*IF($C51="D",$C$3,$C$2)+(_xlfn.XLOOKUP($B51,Ska_2eronde!$A$2:$A$201,Ska_2eronde!$H$2:$H$201,0)-_xlfn.XLOOKUP($B51,Ska_1eronde!$A$2:$A$301,Ska_1eronde!$H$2:$H$301,0))*$D$2</f>
        <v>0</v>
      </c>
      <c r="M51" s="5" t="s">
        <v>407</v>
      </c>
      <c r="N51">
        <v>0</v>
      </c>
      <c r="O51">
        <f t="shared" si="0"/>
        <v>0</v>
      </c>
      <c r="U51" s="5" t="s">
        <v>357</v>
      </c>
      <c r="V51">
        <v>1</v>
      </c>
    </row>
    <row r="52" spans="2:22" ht="15.5" x14ac:dyDescent="0.35">
      <c r="B52" s="5" t="s">
        <v>768</v>
      </c>
      <c r="C52" s="5" t="s">
        <v>26</v>
      </c>
      <c r="D52">
        <f>(_xlfn.XLOOKUP(B52,Ska_1eronde!$A$2:$A$201,Ska_1eronde!$G$2:$G$201,0)-_xlfn.XLOOKUP(B52,Ska_Avant!$A$2:$A$301,Ska_Avant!$G$2:$G$301,0))*IF(C52="D",$C$3,$C$2)+(_xlfn.XLOOKUP(B52,Ska_1eronde!$A$2:$A$201,Ska_1eronde!$H$2:$H$201,0)-_xlfn.XLOOKUP(B52,Ska_Avant!$A$2:$A$301,Ska_Avant!$H$2:$H$301,0))*$D$2</f>
        <v>6</v>
      </c>
      <c r="E52">
        <f>(_xlfn.XLOOKUP($B52,Ska_2eronde!$A$2:$A$201,Ska_2eronde!$G$2:$G$201,0)-_xlfn.XLOOKUP($B52,Ska_1eronde!$A$2:$A$301,Ska_1eronde!$G$2:$G$301,0))*IF($C52="D",$C$3,$C$2)+(_xlfn.XLOOKUP($B52,Ska_2eronde!$A$2:$A$201,Ska_2eronde!$H$2:$H$201,0)-_xlfn.XLOOKUP($B52,Ska_1eronde!$A$2:$A$301,Ska_1eronde!$H$2:$H$301,0))*$D$2</f>
        <v>11</v>
      </c>
      <c r="M52" s="5" t="s">
        <v>768</v>
      </c>
      <c r="N52">
        <v>7</v>
      </c>
      <c r="O52">
        <f t="shared" si="0"/>
        <v>4</v>
      </c>
      <c r="U52" s="5" t="s">
        <v>58</v>
      </c>
      <c r="V52">
        <v>1</v>
      </c>
    </row>
    <row r="53" spans="2:22" ht="15.5" x14ac:dyDescent="0.35">
      <c r="B53" s="5" t="s">
        <v>779</v>
      </c>
      <c r="C53" s="5" t="s">
        <v>50</v>
      </c>
      <c r="D53">
        <f>(_xlfn.XLOOKUP(B53,Ska_1eronde!$A$2:$A$201,Ska_1eronde!$G$2:$G$201,0)-_xlfn.XLOOKUP(B53,Ska_Avant!$A$2:$A$301,Ska_Avant!$G$2:$G$301,0))*IF(C53="D",$C$3,$C$2)+(_xlfn.XLOOKUP(B53,Ska_1eronde!$A$2:$A$201,Ska_1eronde!$H$2:$H$201,0)-_xlfn.XLOOKUP(B53,Ska_Avant!$A$2:$A$301,Ska_Avant!$H$2:$H$301,0))*$D$2</f>
        <v>6</v>
      </c>
      <c r="E53">
        <f>(_xlfn.XLOOKUP($B53,Ska_2eronde!$A$2:$A$201,Ska_2eronde!$G$2:$G$201,0)-_xlfn.XLOOKUP($B53,Ska_1eronde!$A$2:$A$301,Ska_1eronde!$G$2:$G$301,0))*IF($C53="D",$C$3,$C$2)+(_xlfn.XLOOKUP($B53,Ska_2eronde!$A$2:$A$201,Ska_2eronde!$H$2:$H$201,0)-_xlfn.XLOOKUP($B53,Ska_1eronde!$A$2:$A$301,Ska_1eronde!$H$2:$H$301,0))*$D$2</f>
        <v>3</v>
      </c>
      <c r="M53" s="5" t="s">
        <v>779</v>
      </c>
      <c r="N53">
        <v>2</v>
      </c>
      <c r="O53">
        <f t="shared" si="0"/>
        <v>1</v>
      </c>
      <c r="U53" s="5" t="s">
        <v>549</v>
      </c>
      <c r="V53">
        <v>1</v>
      </c>
    </row>
    <row r="54" spans="2:22" ht="15.5" x14ac:dyDescent="0.35">
      <c r="B54" s="5" t="s">
        <v>798</v>
      </c>
      <c r="C54" s="5" t="s">
        <v>26</v>
      </c>
      <c r="D54">
        <f>(_xlfn.XLOOKUP(B54,Ska_1eronde!$A$2:$A$201,Ska_1eronde!$G$2:$G$201,0)-_xlfn.XLOOKUP(B54,Ska_Avant!$A$2:$A$301,Ska_Avant!$G$2:$G$301,0))*IF(C54="D",$C$3,$C$2)+(_xlfn.XLOOKUP(B54,Ska_1eronde!$A$2:$A$201,Ska_1eronde!$H$2:$H$201,0)-_xlfn.XLOOKUP(B54,Ska_Avant!$A$2:$A$301,Ska_Avant!$H$2:$H$301,0))*$D$2</f>
        <v>6</v>
      </c>
      <c r="E54">
        <f>(_xlfn.XLOOKUP($B54,Ska_2eronde!$A$2:$A$201,Ska_2eronde!$G$2:$G$201,0)-_xlfn.XLOOKUP($B54,Ska_1eronde!$A$2:$A$301,Ska_1eronde!$G$2:$G$301,0))*IF($C54="D",$C$3,$C$2)+(_xlfn.XLOOKUP($B54,Ska_2eronde!$A$2:$A$201,Ska_2eronde!$H$2:$H$201,0)-_xlfn.XLOOKUP($B54,Ska_1eronde!$A$2:$A$301,Ska_1eronde!$H$2:$H$301,0))*$D$2</f>
        <v>6</v>
      </c>
      <c r="M54" s="5" t="s">
        <v>798</v>
      </c>
      <c r="N54">
        <v>6</v>
      </c>
      <c r="O54">
        <f t="shared" si="0"/>
        <v>0</v>
      </c>
      <c r="U54" s="5" t="s">
        <v>325</v>
      </c>
      <c r="V54">
        <v>1</v>
      </c>
    </row>
    <row r="55" spans="2:22" ht="15.5" x14ac:dyDescent="0.35">
      <c r="B55" s="5" t="s">
        <v>801</v>
      </c>
      <c r="C55" s="5" t="s">
        <v>56</v>
      </c>
      <c r="D55">
        <f>(_xlfn.XLOOKUP(B55,Ska_1eronde!$A$2:$A$201,Ska_1eronde!$G$2:$G$201,0)-_xlfn.XLOOKUP(B55,Ska_Avant!$A$2:$A$301,Ska_Avant!$G$2:$G$301,0))*IF(C55="D",$C$3,$C$2)+(_xlfn.XLOOKUP(B55,Ska_1eronde!$A$2:$A$201,Ska_1eronde!$H$2:$H$201,0)-_xlfn.XLOOKUP(B55,Ska_Avant!$A$2:$A$301,Ska_Avant!$H$2:$H$301,0))*$D$2</f>
        <v>6</v>
      </c>
      <c r="E55">
        <f>(_xlfn.XLOOKUP($B55,Ska_2eronde!$A$2:$A$201,Ska_2eronde!$G$2:$G$201,0)-_xlfn.XLOOKUP($B55,Ska_1eronde!$A$2:$A$301,Ska_1eronde!$G$2:$G$301,0))*IF($C55="D",$C$3,$C$2)+(_xlfn.XLOOKUP($B55,Ska_2eronde!$A$2:$A$201,Ska_2eronde!$H$2:$H$201,0)-_xlfn.XLOOKUP($B55,Ska_1eronde!$A$2:$A$301,Ska_1eronde!$H$2:$H$301,0))*$D$2</f>
        <v>0</v>
      </c>
      <c r="M55" s="5" t="s">
        <v>801</v>
      </c>
      <c r="N55">
        <v>0</v>
      </c>
      <c r="O55">
        <f t="shared" si="0"/>
        <v>0</v>
      </c>
      <c r="U55" s="5" t="s">
        <v>276</v>
      </c>
      <c r="V55">
        <v>1</v>
      </c>
    </row>
    <row r="56" spans="2:22" ht="15.5" x14ac:dyDescent="0.35">
      <c r="B56" s="5" t="s">
        <v>832</v>
      </c>
      <c r="C56" s="5" t="s">
        <v>50</v>
      </c>
      <c r="D56">
        <f>(_xlfn.XLOOKUP(B56,Ska_1eronde!$A$2:$A$201,Ska_1eronde!$G$2:$G$201,0)-_xlfn.XLOOKUP(B56,Ska_Avant!$A$2:$A$301,Ska_Avant!$G$2:$G$301,0))*IF(C56="D",$C$3,$C$2)+(_xlfn.XLOOKUP(B56,Ska_1eronde!$A$2:$A$201,Ska_1eronde!$H$2:$H$201,0)-_xlfn.XLOOKUP(B56,Ska_Avant!$A$2:$A$301,Ska_Avant!$H$2:$H$301,0))*$D$2</f>
        <v>6</v>
      </c>
      <c r="E56">
        <v>0</v>
      </c>
      <c r="M56" s="5" t="s">
        <v>832</v>
      </c>
      <c r="N56">
        <v>0</v>
      </c>
      <c r="O56">
        <f t="shared" si="0"/>
        <v>0</v>
      </c>
      <c r="U56" s="5" t="s">
        <v>779</v>
      </c>
      <c r="V56">
        <v>1</v>
      </c>
    </row>
    <row r="57" spans="2:22" ht="15.5" x14ac:dyDescent="0.35">
      <c r="B57" s="5" t="s">
        <v>67</v>
      </c>
      <c r="C57" s="5" t="s">
        <v>56</v>
      </c>
      <c r="D57">
        <f>(_xlfn.XLOOKUP(B57,Ska_1eronde!$A$2:$A$201,Ska_1eronde!$G$2:$G$201,0)-_xlfn.XLOOKUP(B57,Ska_Avant!$A$2:$A$301,Ska_Avant!$G$2:$G$301,0))*IF(C57="D",$C$3,$C$2)+(_xlfn.XLOOKUP(B57,Ska_1eronde!$A$2:$A$201,Ska_1eronde!$H$2:$H$201,0)-_xlfn.XLOOKUP(B57,Ska_Avant!$A$2:$A$301,Ska_Avant!$H$2:$H$301,0))*$D$2</f>
        <v>5</v>
      </c>
      <c r="E57">
        <f>(_xlfn.XLOOKUP($B57,Ska_2eronde!$A$2:$A$201,Ska_2eronde!$G$2:$G$201,0)-_xlfn.XLOOKUP($B57,Ska_1eronde!$A$2:$A$301,Ska_1eronde!$G$2:$G$301,0))*IF($C57="D",$C$3,$C$2)+(_xlfn.XLOOKUP($B57,Ska_2eronde!$A$2:$A$201,Ska_2eronde!$H$2:$H$201,0)-_xlfn.XLOOKUP($B57,Ska_1eronde!$A$2:$A$301,Ska_1eronde!$H$2:$H$301,0))*$D$2</f>
        <v>9</v>
      </c>
      <c r="M57" s="5" t="s">
        <v>67</v>
      </c>
      <c r="N57">
        <v>5</v>
      </c>
      <c r="O57">
        <f t="shared" si="0"/>
        <v>4</v>
      </c>
      <c r="U57" s="5" t="s">
        <v>803</v>
      </c>
      <c r="V57">
        <v>1</v>
      </c>
    </row>
    <row r="58" spans="2:22" ht="15.5" x14ac:dyDescent="0.35">
      <c r="B58" s="5" t="s">
        <v>91</v>
      </c>
      <c r="C58" s="5" t="s">
        <v>56</v>
      </c>
      <c r="D58">
        <f>(_xlfn.XLOOKUP(B58,Ska_1eronde!$A$2:$A$201,Ska_1eronde!$G$2:$G$201,0)-_xlfn.XLOOKUP(B58,Ska_Avant!$A$2:$A$301,Ska_Avant!$G$2:$G$301,0))*IF(C58="D",$C$3,$C$2)+(_xlfn.XLOOKUP(B58,Ska_1eronde!$A$2:$A$201,Ska_1eronde!$H$2:$H$201,0)-_xlfn.XLOOKUP(B58,Ska_Avant!$A$2:$A$301,Ska_Avant!$H$2:$H$301,0))*$D$2</f>
        <v>5</v>
      </c>
      <c r="E58">
        <f>(_xlfn.XLOOKUP($B58,Ska_2eronde!$A$2:$A$201,Ska_2eronde!$G$2:$G$201,0)-_xlfn.XLOOKUP($B58,Ska_1eronde!$A$2:$A$301,Ska_1eronde!$G$2:$G$301,0))*IF($C58="D",$C$3,$C$2)+(_xlfn.XLOOKUP($B58,Ska_2eronde!$A$2:$A$201,Ska_2eronde!$H$2:$H$201,0)-_xlfn.XLOOKUP($B58,Ska_1eronde!$A$2:$A$301,Ska_1eronde!$H$2:$H$301,0))*$D$2</f>
        <v>0</v>
      </c>
      <c r="M58" s="5" t="s">
        <v>91</v>
      </c>
      <c r="N58">
        <v>0</v>
      </c>
      <c r="O58">
        <f t="shared" si="0"/>
        <v>0</v>
      </c>
      <c r="U58" s="5" t="s">
        <v>811</v>
      </c>
      <c r="V58">
        <v>1</v>
      </c>
    </row>
    <row r="59" spans="2:22" ht="15.5" x14ac:dyDescent="0.35">
      <c r="B59" s="5" t="s">
        <v>152</v>
      </c>
      <c r="C59" s="5" t="s">
        <v>27</v>
      </c>
      <c r="D59">
        <f>(_xlfn.XLOOKUP(B59,Ska_1eronde!$A$2:$A$201,Ska_1eronde!$G$2:$G$201,0)-_xlfn.XLOOKUP(B59,Ska_Avant!$A$2:$A$301,Ska_Avant!$G$2:$G$301,0))*IF(C59="D",$C$3,$C$2)+(_xlfn.XLOOKUP(B59,Ska_1eronde!$A$2:$A$201,Ska_1eronde!$H$2:$H$201,0)-_xlfn.XLOOKUP(B59,Ska_Avant!$A$2:$A$301,Ska_Avant!$H$2:$H$301,0))*$D$2</f>
        <v>5</v>
      </c>
      <c r="E59">
        <f>(_xlfn.XLOOKUP($B59,Ska_2eronde!$A$2:$A$201,Ska_2eronde!$G$2:$G$201,0)-_xlfn.XLOOKUP($B59,Ska_1eronde!$A$2:$A$301,Ska_1eronde!$G$2:$G$301,0))*IF($C59="D",$C$3,$C$2)+(_xlfn.XLOOKUP($B59,Ska_2eronde!$A$2:$A$201,Ska_2eronde!$H$2:$H$201,0)-_xlfn.XLOOKUP($B59,Ska_1eronde!$A$2:$A$301,Ska_1eronde!$H$2:$H$301,0))*$D$2</f>
        <v>7</v>
      </c>
      <c r="M59" s="5" t="s">
        <v>152</v>
      </c>
      <c r="N59">
        <v>1</v>
      </c>
      <c r="O59">
        <f t="shared" si="0"/>
        <v>6</v>
      </c>
      <c r="U59" s="5" t="s">
        <v>163</v>
      </c>
      <c r="V59">
        <v>1</v>
      </c>
    </row>
    <row r="60" spans="2:22" ht="15.5" x14ac:dyDescent="0.35">
      <c r="B60" s="5" t="s">
        <v>244</v>
      </c>
      <c r="C60" s="5" t="s">
        <v>27</v>
      </c>
      <c r="D60">
        <f>(_xlfn.XLOOKUP(B60,Ska_1eronde!$A$2:$A$201,Ska_1eronde!$G$2:$G$201,0)-_xlfn.XLOOKUP(B60,Ska_Avant!$A$2:$A$301,Ska_Avant!$G$2:$G$301,0))*IF(C60="D",$C$3,$C$2)+(_xlfn.XLOOKUP(B60,Ska_1eronde!$A$2:$A$201,Ska_1eronde!$H$2:$H$201,0)-_xlfn.XLOOKUP(B60,Ska_Avant!$A$2:$A$301,Ska_Avant!$H$2:$H$301,0))*$D$2</f>
        <v>5</v>
      </c>
      <c r="E60">
        <f>(_xlfn.XLOOKUP($B60,Ska_2eronde!$A$2:$A$201,Ska_2eronde!$G$2:$G$201,0)-_xlfn.XLOOKUP($B60,Ska_1eronde!$A$2:$A$301,Ska_1eronde!$G$2:$G$301,0))*IF($C60="D",$C$3,$C$2)+(_xlfn.XLOOKUP($B60,Ska_2eronde!$A$2:$A$201,Ska_2eronde!$H$2:$H$201,0)-_xlfn.XLOOKUP($B60,Ska_1eronde!$A$2:$A$301,Ska_1eronde!$H$2:$H$301,0))*$D$2</f>
        <v>2</v>
      </c>
      <c r="M60" s="5" t="s">
        <v>244</v>
      </c>
      <c r="N60">
        <v>2</v>
      </c>
      <c r="O60">
        <f t="shared" si="0"/>
        <v>0</v>
      </c>
      <c r="U60" s="5" t="s">
        <v>281</v>
      </c>
      <c r="V60">
        <v>1</v>
      </c>
    </row>
    <row r="61" spans="2:22" ht="15.5" x14ac:dyDescent="0.35">
      <c r="B61" s="5" t="s">
        <v>148</v>
      </c>
      <c r="C61" s="5" t="s">
        <v>27</v>
      </c>
      <c r="D61">
        <f>(_xlfn.XLOOKUP(B61,Ska_1eronde!$A$2:$A$201,Ska_1eronde!$G$2:$G$201,0)-_xlfn.XLOOKUP(B61,Ska_Avant!$A$2:$A$301,Ska_Avant!$G$2:$G$301,0))*IF(C61="D",$C$3,$C$2)+(_xlfn.XLOOKUP(B61,Ska_1eronde!$A$2:$A$201,Ska_1eronde!$H$2:$H$201,0)-_xlfn.XLOOKUP(B61,Ska_Avant!$A$2:$A$301,Ska_Avant!$H$2:$H$301,0))*$D$2</f>
        <v>5</v>
      </c>
      <c r="E61">
        <f>(_xlfn.XLOOKUP($B61,Ska_2eronde!$A$2:$A$201,Ska_2eronde!$G$2:$G$201,0)-_xlfn.XLOOKUP($B61,Ska_1eronde!$A$2:$A$301,Ska_1eronde!$G$2:$G$301,0))*IF($C61="D",$C$3,$C$2)+(_xlfn.XLOOKUP($B61,Ska_2eronde!$A$2:$A$201,Ska_2eronde!$H$2:$H$201,0)-_xlfn.XLOOKUP($B61,Ska_1eronde!$A$2:$A$301,Ska_1eronde!$H$2:$H$301,0))*$D$2</f>
        <v>0</v>
      </c>
      <c r="M61" s="5" t="s">
        <v>148</v>
      </c>
      <c r="N61">
        <v>0</v>
      </c>
      <c r="O61">
        <f t="shared" si="0"/>
        <v>0</v>
      </c>
      <c r="U61" s="5" t="s">
        <v>345</v>
      </c>
      <c r="V61">
        <v>1</v>
      </c>
    </row>
    <row r="62" spans="2:22" ht="15.5" x14ac:dyDescent="0.35">
      <c r="B62" s="5" t="s">
        <v>225</v>
      </c>
      <c r="C62" s="5" t="s">
        <v>26</v>
      </c>
      <c r="D62">
        <f>(_xlfn.XLOOKUP(B62,Ska_1eronde!$A$2:$A$201,Ska_1eronde!$G$2:$G$201,0)-_xlfn.XLOOKUP(B62,Ska_Avant!$A$2:$A$301,Ska_Avant!$G$2:$G$301,0))*IF(C62="D",$C$3,$C$2)+(_xlfn.XLOOKUP(B62,Ska_1eronde!$A$2:$A$201,Ska_1eronde!$H$2:$H$201,0)-_xlfn.XLOOKUP(B62,Ska_Avant!$A$2:$A$301,Ska_Avant!$H$2:$H$301,0))*$D$2</f>
        <v>5</v>
      </c>
      <c r="E62">
        <f>(_xlfn.XLOOKUP($B62,Ska_2eronde!$A$2:$A$201,Ska_2eronde!$G$2:$G$201,0)-_xlfn.XLOOKUP($B62,Ska_1eronde!$A$2:$A$301,Ska_1eronde!$G$2:$G$301,0))*IF($C62="D",$C$3,$C$2)+(_xlfn.XLOOKUP($B62,Ska_2eronde!$A$2:$A$201,Ska_2eronde!$H$2:$H$201,0)-_xlfn.XLOOKUP($B62,Ska_1eronde!$A$2:$A$301,Ska_1eronde!$H$2:$H$301,0))*$D$2</f>
        <v>0</v>
      </c>
      <c r="M62" s="5" t="s">
        <v>225</v>
      </c>
      <c r="N62">
        <v>0</v>
      </c>
      <c r="O62">
        <f t="shared" si="0"/>
        <v>0</v>
      </c>
      <c r="U62" s="5" t="s">
        <v>134</v>
      </c>
      <c r="V62">
        <v>1</v>
      </c>
    </row>
    <row r="63" spans="2:22" ht="15.5" x14ac:dyDescent="0.35">
      <c r="B63" s="5" t="s">
        <v>289</v>
      </c>
      <c r="C63" s="5" t="s">
        <v>26</v>
      </c>
      <c r="D63">
        <f>(_xlfn.XLOOKUP(B63,Ska_1eronde!$A$2:$A$201,Ska_1eronde!$G$2:$G$201,0)-_xlfn.XLOOKUP(B63,Ska_Avant!$A$2:$A$301,Ska_Avant!$G$2:$G$301,0))*IF(C63="D",$C$3,$C$2)+(_xlfn.XLOOKUP(B63,Ska_1eronde!$A$2:$A$201,Ska_1eronde!$H$2:$H$201,0)-_xlfn.XLOOKUP(B63,Ska_Avant!$A$2:$A$301,Ska_Avant!$H$2:$H$301,0))*$D$2</f>
        <v>5</v>
      </c>
      <c r="E63">
        <f>(_xlfn.XLOOKUP($B63,Ska_2eronde!$A$2:$A$201,Ska_2eronde!$G$2:$G$201,0)-_xlfn.XLOOKUP($B63,Ska_1eronde!$A$2:$A$301,Ska_1eronde!$G$2:$G$301,0))*IF($C63="D",$C$3,$C$2)+(_xlfn.XLOOKUP($B63,Ska_2eronde!$A$2:$A$201,Ska_2eronde!$H$2:$H$201,0)-_xlfn.XLOOKUP($B63,Ska_1eronde!$A$2:$A$301,Ska_1eronde!$H$2:$H$301,0))*$D$2</f>
        <v>0</v>
      </c>
      <c r="M63" s="5" t="s">
        <v>289</v>
      </c>
      <c r="N63">
        <v>0</v>
      </c>
      <c r="O63">
        <f t="shared" si="0"/>
        <v>0</v>
      </c>
      <c r="U63" s="5" t="s">
        <v>216</v>
      </c>
      <c r="V63">
        <v>0</v>
      </c>
    </row>
    <row r="64" spans="2:22" ht="15.5" x14ac:dyDescent="0.35">
      <c r="B64" s="5" t="s">
        <v>274</v>
      </c>
      <c r="C64" s="5" t="s">
        <v>27</v>
      </c>
      <c r="D64">
        <f>(_xlfn.XLOOKUP(B64,Ska_1eronde!$A$2:$A$201,Ska_1eronde!$G$2:$G$201,0)-_xlfn.XLOOKUP(B64,Ska_Avant!$A$2:$A$301,Ska_Avant!$G$2:$G$301,0))*IF(C64="D",$C$3,$C$2)+(_xlfn.XLOOKUP(B64,Ska_1eronde!$A$2:$A$201,Ska_1eronde!$H$2:$H$201,0)-_xlfn.XLOOKUP(B64,Ska_Avant!$A$2:$A$301,Ska_Avant!$H$2:$H$301,0))*$D$2</f>
        <v>5</v>
      </c>
      <c r="E64">
        <f>(_xlfn.XLOOKUP($B64,Ska_2eronde!$A$2:$A$201,Ska_2eronde!$G$2:$G$201,0)-_xlfn.XLOOKUP($B64,Ska_1eronde!$A$2:$A$301,Ska_1eronde!$G$2:$G$301,0))*IF($C64="D",$C$3,$C$2)+(_xlfn.XLOOKUP($B64,Ska_2eronde!$A$2:$A$201,Ska_2eronde!$H$2:$H$201,0)-_xlfn.XLOOKUP($B64,Ska_1eronde!$A$2:$A$301,Ska_1eronde!$H$2:$H$301,0))*$D$2</f>
        <v>0</v>
      </c>
      <c r="M64" s="5" t="s">
        <v>274</v>
      </c>
      <c r="N64">
        <v>0</v>
      </c>
      <c r="O64">
        <f t="shared" si="0"/>
        <v>0</v>
      </c>
      <c r="U64" s="5" t="s">
        <v>565</v>
      </c>
      <c r="V64">
        <v>0</v>
      </c>
    </row>
    <row r="65" spans="2:22" ht="15.5" x14ac:dyDescent="0.35">
      <c r="B65" s="5" t="s">
        <v>317</v>
      </c>
      <c r="C65" s="5" t="s">
        <v>27</v>
      </c>
      <c r="D65">
        <f>(_xlfn.XLOOKUP(B65,Ska_1eronde!$A$2:$A$201,Ska_1eronde!$G$2:$G$201,0)-_xlfn.XLOOKUP(B65,Ska_Avant!$A$2:$A$301,Ska_Avant!$G$2:$G$301,0))*IF(C65="D",$C$3,$C$2)+(_xlfn.XLOOKUP(B65,Ska_1eronde!$A$2:$A$201,Ska_1eronde!$H$2:$H$201,0)-_xlfn.XLOOKUP(B65,Ska_Avant!$A$2:$A$301,Ska_Avant!$H$2:$H$301,0))*$D$2</f>
        <v>5</v>
      </c>
      <c r="E65">
        <f>(_xlfn.XLOOKUP($B65,Ska_2eronde!$A$2:$A$201,Ska_2eronde!$G$2:$G$201,0)-_xlfn.XLOOKUP($B65,Ska_1eronde!$A$2:$A$301,Ska_1eronde!$G$2:$G$301,0))*IF($C65="D",$C$3,$C$2)+(_xlfn.XLOOKUP($B65,Ska_2eronde!$A$2:$A$201,Ska_2eronde!$H$2:$H$201,0)-_xlfn.XLOOKUP($B65,Ska_1eronde!$A$2:$A$301,Ska_1eronde!$H$2:$H$301,0))*$D$2</f>
        <v>0</v>
      </c>
      <c r="M65" s="5" t="s">
        <v>317</v>
      </c>
      <c r="N65">
        <v>0</v>
      </c>
      <c r="O65">
        <f t="shared" si="0"/>
        <v>0</v>
      </c>
      <c r="U65" s="5" t="s">
        <v>733</v>
      </c>
      <c r="V65">
        <v>0</v>
      </c>
    </row>
    <row r="66" spans="2:22" ht="15.5" x14ac:dyDescent="0.35">
      <c r="B66" s="5" t="s">
        <v>501</v>
      </c>
      <c r="C66" s="5" t="s">
        <v>27</v>
      </c>
      <c r="D66">
        <f>(_xlfn.XLOOKUP(B66,Ska_1eronde!$A$2:$A$201,Ska_1eronde!$G$2:$G$201,0)-_xlfn.XLOOKUP(B66,Ska_Avant!$A$2:$A$301,Ska_Avant!$G$2:$G$301,0))*IF(C66="D",$C$3,$C$2)+(_xlfn.XLOOKUP(B66,Ska_1eronde!$A$2:$A$201,Ska_1eronde!$H$2:$H$201,0)-_xlfn.XLOOKUP(B66,Ska_Avant!$A$2:$A$301,Ska_Avant!$H$2:$H$301,0))*$D$2</f>
        <v>5</v>
      </c>
      <c r="E66">
        <f>(_xlfn.XLOOKUP($B66,Ska_2eronde!$A$2:$A$201,Ska_2eronde!$G$2:$G$201,0)-_xlfn.XLOOKUP($B66,Ska_1eronde!$A$2:$A$301,Ska_1eronde!$G$2:$G$301,0))*IF($C66="D",$C$3,$C$2)+(_xlfn.XLOOKUP($B66,Ska_2eronde!$A$2:$A$201,Ska_2eronde!$H$2:$H$201,0)-_xlfn.XLOOKUP($B66,Ska_1eronde!$A$2:$A$301,Ska_1eronde!$H$2:$H$301,0))*$D$2</f>
        <v>4</v>
      </c>
      <c r="M66" s="5" t="s">
        <v>501</v>
      </c>
      <c r="N66">
        <v>4</v>
      </c>
      <c r="O66">
        <f t="shared" si="0"/>
        <v>0</v>
      </c>
      <c r="U66" s="5" t="s">
        <v>254</v>
      </c>
      <c r="V66">
        <v>0</v>
      </c>
    </row>
    <row r="67" spans="2:22" ht="15.5" x14ac:dyDescent="0.35">
      <c r="B67" s="5" t="s">
        <v>774</v>
      </c>
      <c r="C67" s="5" t="s">
        <v>56</v>
      </c>
      <c r="D67">
        <f>(_xlfn.XLOOKUP(B67,Ska_1eronde!$A$2:$A$201,Ska_1eronde!$G$2:$G$201,0)-_xlfn.XLOOKUP(B67,Ska_Avant!$A$2:$A$301,Ska_Avant!$G$2:$G$301,0))*IF(C67="D",$C$3,$C$2)+(_xlfn.XLOOKUP(B67,Ska_1eronde!$A$2:$A$201,Ska_1eronde!$H$2:$H$201,0)-_xlfn.XLOOKUP(B67,Ska_Avant!$A$2:$A$301,Ska_Avant!$H$2:$H$301,0))*$D$2</f>
        <v>5</v>
      </c>
      <c r="E67">
        <f>(_xlfn.XLOOKUP($B67,Ska_2eronde!$A$2:$A$201,Ska_2eronde!$G$2:$G$201,0)-_xlfn.XLOOKUP($B67,Ska_1eronde!$A$2:$A$301,Ska_1eronde!$G$2:$G$301,0))*IF($C67="D",$C$3,$C$2)+(_xlfn.XLOOKUP($B67,Ska_2eronde!$A$2:$A$201,Ska_2eronde!$H$2:$H$201,0)-_xlfn.XLOOKUP($B67,Ska_1eronde!$A$2:$A$301,Ska_1eronde!$H$2:$H$301,0))*$D$2</f>
        <v>8</v>
      </c>
      <c r="M67" s="5" t="s">
        <v>774</v>
      </c>
      <c r="N67">
        <v>6</v>
      </c>
      <c r="O67">
        <f t="shared" si="0"/>
        <v>2</v>
      </c>
      <c r="U67" s="5" t="s">
        <v>593</v>
      </c>
      <c r="V67">
        <v>0</v>
      </c>
    </row>
    <row r="68" spans="2:22" ht="15.5" x14ac:dyDescent="0.35">
      <c r="B68" s="5" t="s">
        <v>577</v>
      </c>
      <c r="C68" s="5" t="s">
        <v>50</v>
      </c>
      <c r="D68">
        <f>(_xlfn.XLOOKUP(B68,Ska_1eronde!$A$2:$A$201,Ska_1eronde!$G$2:$G$201,0)-_xlfn.XLOOKUP(B68,Ska_Avant!$A$2:$A$301,Ska_Avant!$G$2:$G$301,0))*IF(C68="D",$C$3,$C$2)+(_xlfn.XLOOKUP(B68,Ska_1eronde!$A$2:$A$201,Ska_1eronde!$H$2:$H$201,0)-_xlfn.XLOOKUP(B68,Ska_Avant!$A$2:$A$301,Ska_Avant!$H$2:$H$301,0))*$D$2</f>
        <v>5</v>
      </c>
      <c r="E68">
        <f>(_xlfn.XLOOKUP($B68,Ska_2eronde!$A$2:$A$201,Ska_2eronde!$G$2:$G$201,0)-_xlfn.XLOOKUP($B68,Ska_1eronde!$A$2:$A$301,Ska_1eronde!$G$2:$G$301,0))*IF($C68="D",$C$3,$C$2)+(_xlfn.XLOOKUP($B68,Ska_2eronde!$A$2:$A$201,Ska_2eronde!$H$2:$H$201,0)-_xlfn.XLOOKUP($B68,Ska_1eronde!$A$2:$A$301,Ska_1eronde!$H$2:$H$301,0))*$D$2</f>
        <v>4</v>
      </c>
      <c r="M68" s="5" t="s">
        <v>577</v>
      </c>
      <c r="N68">
        <v>0</v>
      </c>
      <c r="O68">
        <f t="shared" si="0"/>
        <v>4</v>
      </c>
      <c r="U68" s="5" t="s">
        <v>285</v>
      </c>
      <c r="V68">
        <v>0</v>
      </c>
    </row>
    <row r="69" spans="2:22" ht="15.5" x14ac:dyDescent="0.35">
      <c r="B69" s="5" t="s">
        <v>499</v>
      </c>
      <c r="C69" s="5" t="s">
        <v>50</v>
      </c>
      <c r="D69">
        <f>(_xlfn.XLOOKUP(B69,Ska_1eronde!$A$2:$A$201,Ska_1eronde!$G$2:$G$201,0)-_xlfn.XLOOKUP(B69,Ska_Avant!$A$2:$A$301,Ska_Avant!$G$2:$G$301,0))*IF(C69="D",$C$3,$C$2)+(_xlfn.XLOOKUP(B69,Ska_1eronde!$A$2:$A$201,Ska_1eronde!$H$2:$H$201,0)-_xlfn.XLOOKUP(B69,Ska_Avant!$A$2:$A$301,Ska_Avant!$H$2:$H$301,0))*$D$2</f>
        <v>5</v>
      </c>
      <c r="E69">
        <f>(_xlfn.XLOOKUP($B69,Ska_2eronde!$A$2:$A$201,Ska_2eronde!$G$2:$G$201,0)-_xlfn.XLOOKUP($B69,Ska_1eronde!$A$2:$A$301,Ska_1eronde!$G$2:$G$301,0))*IF($C69="D",$C$3,$C$2)+(_xlfn.XLOOKUP($B69,Ska_2eronde!$A$2:$A$201,Ska_2eronde!$H$2:$H$201,0)-_xlfn.XLOOKUP($B69,Ska_1eronde!$A$2:$A$301,Ska_1eronde!$H$2:$H$301,0))*$D$2</f>
        <v>0</v>
      </c>
      <c r="M69" s="5" t="s">
        <v>499</v>
      </c>
      <c r="N69">
        <v>0</v>
      </c>
      <c r="O69">
        <f t="shared" si="0"/>
        <v>0</v>
      </c>
      <c r="U69" s="5" t="s">
        <v>165</v>
      </c>
      <c r="V69">
        <v>0</v>
      </c>
    </row>
    <row r="70" spans="2:22" ht="15.5" x14ac:dyDescent="0.35">
      <c r="B70" s="5" t="s">
        <v>802</v>
      </c>
      <c r="C70" s="5" t="s">
        <v>27</v>
      </c>
      <c r="D70">
        <f>(_xlfn.XLOOKUP(B70,Ska_1eronde!$A$2:$A$201,Ska_1eronde!$G$2:$G$201,0)-_xlfn.XLOOKUP(B70,Ska_Avant!$A$2:$A$301,Ska_Avant!$G$2:$G$301,0))*IF(C70="D",$C$3,$C$2)+(_xlfn.XLOOKUP(B70,Ska_1eronde!$A$2:$A$201,Ska_1eronde!$H$2:$H$201,0)-_xlfn.XLOOKUP(B70,Ska_Avant!$A$2:$A$301,Ska_Avant!$H$2:$H$301,0))*$D$2</f>
        <v>5</v>
      </c>
      <c r="E70">
        <f>(_xlfn.XLOOKUP($B70,Ska_2eronde!$A$2:$A$201,Ska_2eronde!$G$2:$G$201,0)-_xlfn.XLOOKUP($B70,Ska_1eronde!$A$2:$A$301,Ska_1eronde!$G$2:$G$301,0))*IF($C70="D",$C$3,$C$2)+(_xlfn.XLOOKUP($B70,Ska_2eronde!$A$2:$A$201,Ska_2eronde!$H$2:$H$201,0)-_xlfn.XLOOKUP($B70,Ska_1eronde!$A$2:$A$301,Ska_1eronde!$H$2:$H$301,0))*$D$2</f>
        <v>3</v>
      </c>
      <c r="M70" s="5" t="s">
        <v>802</v>
      </c>
      <c r="N70">
        <v>3</v>
      </c>
      <c r="O70">
        <f t="shared" si="0"/>
        <v>0</v>
      </c>
      <c r="U70" s="5" t="s">
        <v>260</v>
      </c>
      <c r="V70">
        <v>0</v>
      </c>
    </row>
    <row r="71" spans="2:22" ht="15.5" x14ac:dyDescent="0.35">
      <c r="B71" s="5" t="s">
        <v>803</v>
      </c>
      <c r="C71" s="5" t="s">
        <v>56</v>
      </c>
      <c r="D71">
        <f>(_xlfn.XLOOKUP(B71,Ska_1eronde!$A$2:$A$201,Ska_1eronde!$G$2:$G$201,0)-_xlfn.XLOOKUP(B71,Ska_Avant!$A$2:$A$301,Ska_Avant!$G$2:$G$301,0))*IF(C71="D",$C$3,$C$2)+(_xlfn.XLOOKUP(B71,Ska_1eronde!$A$2:$A$201,Ska_1eronde!$H$2:$H$201,0)-_xlfn.XLOOKUP(B71,Ska_Avant!$A$2:$A$301,Ska_Avant!$H$2:$H$301,0))*$D$2</f>
        <v>5</v>
      </c>
      <c r="E71">
        <f>(_xlfn.XLOOKUP($B71,Ska_2eronde!$A$2:$A$201,Ska_2eronde!$G$2:$G$201,0)-_xlfn.XLOOKUP($B71,Ska_1eronde!$A$2:$A$301,Ska_1eronde!$G$2:$G$301,0))*IF($C71="D",$C$3,$C$2)+(_xlfn.XLOOKUP($B71,Ska_2eronde!$A$2:$A$201,Ska_2eronde!$H$2:$H$201,0)-_xlfn.XLOOKUP($B71,Ska_1eronde!$A$2:$A$301,Ska_1eronde!$H$2:$H$301,0))*$D$2</f>
        <v>9</v>
      </c>
      <c r="M71" s="5" t="s">
        <v>803</v>
      </c>
      <c r="N71">
        <v>8</v>
      </c>
      <c r="O71">
        <f t="shared" ref="O71:O134" si="2">_xlfn.XLOOKUP(M71,$B$6:$B$200,$E$6:$E$200,0)-N71</f>
        <v>1</v>
      </c>
      <c r="U71" s="5" t="s">
        <v>745</v>
      </c>
      <c r="V71">
        <v>0</v>
      </c>
    </row>
    <row r="72" spans="2:22" ht="15.5" x14ac:dyDescent="0.35">
      <c r="B72" s="5" t="s">
        <v>29</v>
      </c>
      <c r="C72" s="5" t="s">
        <v>27</v>
      </c>
      <c r="D72">
        <f>(_xlfn.XLOOKUP(B72,Ska_1eronde!$A$2:$A$201,Ska_1eronde!$G$2:$G$201,0)-_xlfn.XLOOKUP(B72,Ska_Avant!$A$2:$A$301,Ska_Avant!$G$2:$G$301,0))*IF(C72="D",$C$3,$C$2)+(_xlfn.XLOOKUP(B72,Ska_1eronde!$A$2:$A$201,Ska_1eronde!$H$2:$H$201,0)-_xlfn.XLOOKUP(B72,Ska_Avant!$A$2:$A$301,Ska_Avant!$H$2:$H$301,0))*$D$2</f>
        <v>4</v>
      </c>
      <c r="E72">
        <f>(_xlfn.XLOOKUP($B72,Ska_2eronde!$A$2:$A$201,Ska_2eronde!$G$2:$G$201,0)-_xlfn.XLOOKUP($B72,Ska_1eronde!$A$2:$A$301,Ska_1eronde!$G$2:$G$301,0))*IF($C72="D",$C$3,$C$2)+(_xlfn.XLOOKUP($B72,Ska_2eronde!$A$2:$A$201,Ska_2eronde!$H$2:$H$201,0)-_xlfn.XLOOKUP($B72,Ska_1eronde!$A$2:$A$301,Ska_1eronde!$H$2:$H$301,0))*$D$2</f>
        <v>0</v>
      </c>
      <c r="M72" s="5" t="s">
        <v>29</v>
      </c>
      <c r="N72">
        <v>0</v>
      </c>
      <c r="O72">
        <f t="shared" si="2"/>
        <v>0</v>
      </c>
      <c r="U72" s="5" t="s">
        <v>756</v>
      </c>
      <c r="V72">
        <v>0</v>
      </c>
    </row>
    <row r="73" spans="2:22" ht="15.5" x14ac:dyDescent="0.35">
      <c r="B73" s="5" t="s">
        <v>48</v>
      </c>
      <c r="C73" s="5" t="s">
        <v>50</v>
      </c>
      <c r="D73">
        <f>(_xlfn.XLOOKUP(B73,Ska_1eronde!$A$2:$A$201,Ska_1eronde!$G$2:$G$201,0)-_xlfn.XLOOKUP(B73,Ska_Avant!$A$2:$A$301,Ska_Avant!$G$2:$G$301,0))*IF(C73="D",$C$3,$C$2)+(_xlfn.XLOOKUP(B73,Ska_1eronde!$A$2:$A$201,Ska_1eronde!$H$2:$H$201,0)-_xlfn.XLOOKUP(B73,Ska_Avant!$A$2:$A$301,Ska_Avant!$H$2:$H$301,0))*$D$2</f>
        <v>4</v>
      </c>
      <c r="E73">
        <f>(_xlfn.XLOOKUP($B73,Ska_2eronde!$A$2:$A$201,Ska_2eronde!$G$2:$G$201,0)-_xlfn.XLOOKUP($B73,Ska_1eronde!$A$2:$A$301,Ska_1eronde!$G$2:$G$301,0))*IF($C73="D",$C$3,$C$2)+(_xlfn.XLOOKUP($B73,Ska_2eronde!$A$2:$A$201,Ska_2eronde!$H$2:$H$201,0)-_xlfn.XLOOKUP($B73,Ska_1eronde!$A$2:$A$301,Ska_1eronde!$H$2:$H$301,0))*$D$2</f>
        <v>4</v>
      </c>
      <c r="M73" s="5" t="s">
        <v>48</v>
      </c>
      <c r="N73">
        <v>1</v>
      </c>
      <c r="O73">
        <f t="shared" si="2"/>
        <v>3</v>
      </c>
      <c r="U73" s="5" t="s">
        <v>435</v>
      </c>
      <c r="V73">
        <v>0</v>
      </c>
    </row>
    <row r="74" spans="2:22" ht="15.5" x14ac:dyDescent="0.35">
      <c r="B74" s="5" t="s">
        <v>70</v>
      </c>
      <c r="C74" s="5" t="s">
        <v>56</v>
      </c>
      <c r="D74">
        <f>(_xlfn.XLOOKUP(B74,Ska_1eronde!$A$2:$A$201,Ska_1eronde!$G$2:$G$201,0)-_xlfn.XLOOKUP(B74,Ska_Avant!$A$2:$A$301,Ska_Avant!$G$2:$G$301,0))*IF(C74="D",$C$3,$C$2)+(_xlfn.XLOOKUP(B74,Ska_1eronde!$A$2:$A$201,Ska_1eronde!$H$2:$H$201,0)-_xlfn.XLOOKUP(B74,Ska_Avant!$A$2:$A$301,Ska_Avant!$H$2:$H$301,0))*$D$2</f>
        <v>4</v>
      </c>
      <c r="E74">
        <f>(_xlfn.XLOOKUP($B74,Ska_2eronde!$A$2:$A$201,Ska_2eronde!$G$2:$G$201,0)-_xlfn.XLOOKUP($B74,Ska_1eronde!$A$2:$A$301,Ska_1eronde!$G$2:$G$301,0))*IF($C74="D",$C$3,$C$2)+(_xlfn.XLOOKUP($B74,Ska_2eronde!$A$2:$A$201,Ska_2eronde!$H$2:$H$201,0)-_xlfn.XLOOKUP($B74,Ska_1eronde!$A$2:$A$301,Ska_1eronde!$H$2:$H$301,0))*$D$2</f>
        <v>0</v>
      </c>
      <c r="M74" s="5" t="s">
        <v>70</v>
      </c>
      <c r="N74">
        <v>0</v>
      </c>
      <c r="O74">
        <f t="shared" si="2"/>
        <v>0</v>
      </c>
      <c r="U74" s="5" t="s">
        <v>764</v>
      </c>
      <c r="V74">
        <v>0</v>
      </c>
    </row>
    <row r="75" spans="2:22" ht="15.5" x14ac:dyDescent="0.35">
      <c r="B75" s="5" t="s">
        <v>130</v>
      </c>
      <c r="C75" s="5" t="s">
        <v>27</v>
      </c>
      <c r="D75">
        <f>(_xlfn.XLOOKUP(B75,Ska_1eronde!$A$2:$A$201,Ska_1eronde!$G$2:$G$201,0)-_xlfn.XLOOKUP(B75,Ska_Avant!$A$2:$A$301,Ska_Avant!$G$2:$G$301,0))*IF(C75="D",$C$3,$C$2)+(_xlfn.XLOOKUP(B75,Ska_1eronde!$A$2:$A$201,Ska_1eronde!$H$2:$H$201,0)-_xlfn.XLOOKUP(B75,Ska_Avant!$A$2:$A$301,Ska_Avant!$H$2:$H$301,0))*$D$2</f>
        <v>4</v>
      </c>
      <c r="E75">
        <f>(_xlfn.XLOOKUP($B75,Ska_2eronde!$A$2:$A$201,Ska_2eronde!$G$2:$G$201,0)-_xlfn.XLOOKUP($B75,Ska_1eronde!$A$2:$A$301,Ska_1eronde!$G$2:$G$301,0))*IF($C75="D",$C$3,$C$2)+(_xlfn.XLOOKUP($B75,Ska_2eronde!$A$2:$A$201,Ska_2eronde!$H$2:$H$201,0)-_xlfn.XLOOKUP($B75,Ska_1eronde!$A$2:$A$301,Ska_1eronde!$H$2:$H$301,0))*$D$2</f>
        <v>6</v>
      </c>
      <c r="M75" s="5" t="s">
        <v>130</v>
      </c>
      <c r="N75">
        <v>4</v>
      </c>
      <c r="O75">
        <f t="shared" si="2"/>
        <v>2</v>
      </c>
      <c r="U75" s="5" t="s">
        <v>766</v>
      </c>
      <c r="V75">
        <v>0</v>
      </c>
    </row>
    <row r="76" spans="2:22" ht="15.5" x14ac:dyDescent="0.35">
      <c r="B76" s="5" t="s">
        <v>144</v>
      </c>
      <c r="C76" s="5" t="s">
        <v>27</v>
      </c>
      <c r="D76">
        <f>(_xlfn.XLOOKUP(B76,Ska_1eronde!$A$2:$A$201,Ska_1eronde!$G$2:$G$201,0)-_xlfn.XLOOKUP(B76,Ska_Avant!$A$2:$A$301,Ska_Avant!$G$2:$G$301,0))*IF(C76="D",$C$3,$C$2)+(_xlfn.XLOOKUP(B76,Ska_1eronde!$A$2:$A$201,Ska_1eronde!$H$2:$H$201,0)-_xlfn.XLOOKUP(B76,Ska_Avant!$A$2:$A$301,Ska_Avant!$H$2:$H$301,0))*$D$2</f>
        <v>4</v>
      </c>
      <c r="E76">
        <f>(_xlfn.XLOOKUP($B76,Ska_2eronde!$A$2:$A$201,Ska_2eronde!$G$2:$G$201,0)-_xlfn.XLOOKUP($B76,Ska_1eronde!$A$2:$A$301,Ska_1eronde!$G$2:$G$301,0))*IF($C76="D",$C$3,$C$2)+(_xlfn.XLOOKUP($B76,Ska_2eronde!$A$2:$A$201,Ska_2eronde!$H$2:$H$201,0)-_xlfn.XLOOKUP($B76,Ska_1eronde!$A$2:$A$301,Ska_1eronde!$H$2:$H$301,0))*$D$2</f>
        <v>6</v>
      </c>
      <c r="M76" s="5" t="s">
        <v>144</v>
      </c>
      <c r="N76">
        <v>4</v>
      </c>
      <c r="O76">
        <f t="shared" si="2"/>
        <v>2</v>
      </c>
      <c r="U76" s="5" t="s">
        <v>78</v>
      </c>
      <c r="V76">
        <v>0</v>
      </c>
    </row>
    <row r="77" spans="2:22" ht="15.5" x14ac:dyDescent="0.35">
      <c r="B77" s="5" t="s">
        <v>167</v>
      </c>
      <c r="C77" s="5" t="s">
        <v>56</v>
      </c>
      <c r="D77">
        <f>(_xlfn.XLOOKUP(B77,Ska_1eronde!$A$2:$A$201,Ska_1eronde!$G$2:$G$201,0)-_xlfn.XLOOKUP(B77,Ska_Avant!$A$2:$A$301,Ska_Avant!$G$2:$G$301,0))*IF(C77="D",$C$3,$C$2)+(_xlfn.XLOOKUP(B77,Ska_1eronde!$A$2:$A$201,Ska_1eronde!$H$2:$H$201,0)-_xlfn.XLOOKUP(B77,Ska_Avant!$A$2:$A$301,Ska_Avant!$H$2:$H$301,0))*$D$2</f>
        <v>4</v>
      </c>
      <c r="E77">
        <f>(_xlfn.XLOOKUP($B77,Ska_2eronde!$A$2:$A$201,Ska_2eronde!$G$2:$G$201,0)-_xlfn.XLOOKUP($B77,Ska_1eronde!$A$2:$A$301,Ska_1eronde!$G$2:$G$301,0))*IF($C77="D",$C$3,$C$2)+(_xlfn.XLOOKUP($B77,Ska_2eronde!$A$2:$A$201,Ska_2eronde!$H$2:$H$201,0)-_xlfn.XLOOKUP($B77,Ska_1eronde!$A$2:$A$301,Ska_1eronde!$H$2:$H$301,0))*$D$2</f>
        <v>0</v>
      </c>
      <c r="M77" s="5" t="s">
        <v>167</v>
      </c>
      <c r="N77">
        <v>0</v>
      </c>
      <c r="O77">
        <f t="shared" si="2"/>
        <v>0</v>
      </c>
      <c r="U77" s="5" t="s">
        <v>807</v>
      </c>
      <c r="V77">
        <v>0</v>
      </c>
    </row>
    <row r="78" spans="2:22" ht="15.5" x14ac:dyDescent="0.35">
      <c r="B78" s="5" t="s">
        <v>150</v>
      </c>
      <c r="C78" s="5" t="s">
        <v>26</v>
      </c>
      <c r="D78">
        <f>(_xlfn.XLOOKUP(B78,Ska_1eronde!$A$2:$A$201,Ska_1eronde!$G$2:$G$201,0)-_xlfn.XLOOKUP(B78,Ska_Avant!$A$2:$A$301,Ska_Avant!$G$2:$G$301,0))*IF(C78="D",$C$3,$C$2)+(_xlfn.XLOOKUP(B78,Ska_1eronde!$A$2:$A$201,Ska_1eronde!$H$2:$H$201,0)-_xlfn.XLOOKUP(B78,Ska_Avant!$A$2:$A$301,Ska_Avant!$H$2:$H$301,0))*$D$2</f>
        <v>4</v>
      </c>
      <c r="E78">
        <f>(_xlfn.XLOOKUP($B78,Ska_2eronde!$A$2:$A$201,Ska_2eronde!$G$2:$G$201,0)-_xlfn.XLOOKUP($B78,Ska_1eronde!$A$2:$A$301,Ska_1eronde!$G$2:$G$301,0))*IF($C78="D",$C$3,$C$2)+(_xlfn.XLOOKUP($B78,Ska_2eronde!$A$2:$A$201,Ska_2eronde!$H$2:$H$201,0)-_xlfn.XLOOKUP($B78,Ska_1eronde!$A$2:$A$301,Ska_1eronde!$H$2:$H$301,0))*$D$2</f>
        <v>2</v>
      </c>
      <c r="M78" s="5" t="s">
        <v>150</v>
      </c>
      <c r="N78">
        <v>2</v>
      </c>
      <c r="O78">
        <f t="shared" si="2"/>
        <v>0</v>
      </c>
      <c r="U78" s="5" t="s">
        <v>808</v>
      </c>
      <c r="V78">
        <v>0</v>
      </c>
    </row>
    <row r="79" spans="2:22" ht="15.5" x14ac:dyDescent="0.35">
      <c r="B79" s="5" t="s">
        <v>84</v>
      </c>
      <c r="C79" s="5" t="s">
        <v>50</v>
      </c>
      <c r="D79">
        <f>(_xlfn.XLOOKUP(B79,Ska_1eronde!$A$2:$A$201,Ska_1eronde!$G$2:$G$201,0)-_xlfn.XLOOKUP(B79,Ska_Avant!$A$2:$A$301,Ska_Avant!$G$2:$G$301,0))*IF(C79="D",$C$3,$C$2)+(_xlfn.XLOOKUP(B79,Ska_1eronde!$A$2:$A$201,Ska_1eronde!$H$2:$H$201,0)-_xlfn.XLOOKUP(B79,Ska_Avant!$A$2:$A$301,Ska_Avant!$H$2:$H$301,0))*$D$2</f>
        <v>4</v>
      </c>
      <c r="E79">
        <f>(_xlfn.XLOOKUP($B79,Ska_2eronde!$A$2:$A$201,Ska_2eronde!$G$2:$G$201,0)-_xlfn.XLOOKUP($B79,Ska_1eronde!$A$2:$A$301,Ska_1eronde!$G$2:$G$301,0))*IF($C79="D",$C$3,$C$2)+(_xlfn.XLOOKUP($B79,Ska_2eronde!$A$2:$A$201,Ska_2eronde!$H$2:$H$201,0)-_xlfn.XLOOKUP($B79,Ska_1eronde!$A$2:$A$301,Ska_1eronde!$H$2:$H$301,0))*$D$2</f>
        <v>0</v>
      </c>
      <c r="M79" s="5" t="s">
        <v>84</v>
      </c>
      <c r="N79">
        <v>0</v>
      </c>
      <c r="O79">
        <f t="shared" si="2"/>
        <v>0</v>
      </c>
      <c r="U79" s="5" t="s">
        <v>120</v>
      </c>
      <c r="V79">
        <v>0</v>
      </c>
    </row>
    <row r="80" spans="2:22" ht="15.5" x14ac:dyDescent="0.35">
      <c r="B80" s="5" t="s">
        <v>194</v>
      </c>
      <c r="C80" s="5" t="s">
        <v>27</v>
      </c>
      <c r="D80">
        <f>(_xlfn.XLOOKUP(B80,Ska_1eronde!$A$2:$A$201,Ska_1eronde!$G$2:$G$201,0)-_xlfn.XLOOKUP(B80,Ska_Avant!$A$2:$A$301,Ska_Avant!$G$2:$G$301,0))*IF(C80="D",$C$3,$C$2)+(_xlfn.XLOOKUP(B80,Ska_1eronde!$A$2:$A$201,Ska_1eronde!$H$2:$H$201,0)-_xlfn.XLOOKUP(B80,Ska_Avant!$A$2:$A$301,Ska_Avant!$H$2:$H$301,0))*$D$2</f>
        <v>4</v>
      </c>
      <c r="E80">
        <f>(_xlfn.XLOOKUP($B80,Ska_2eronde!$A$2:$A$201,Ska_2eronde!$G$2:$G$201,0)-_xlfn.XLOOKUP($B80,Ska_1eronde!$A$2:$A$301,Ska_1eronde!$G$2:$G$301,0))*IF($C80="D",$C$3,$C$2)+(_xlfn.XLOOKUP($B80,Ska_2eronde!$A$2:$A$201,Ska_2eronde!$H$2:$H$201,0)-_xlfn.XLOOKUP($B80,Ska_1eronde!$A$2:$A$301,Ska_1eronde!$H$2:$H$301,0))*$D$2</f>
        <v>3</v>
      </c>
      <c r="M80" s="5" t="s">
        <v>194</v>
      </c>
      <c r="N80">
        <v>1</v>
      </c>
      <c r="O80">
        <f t="shared" si="2"/>
        <v>2</v>
      </c>
      <c r="U80" s="5" t="s">
        <v>178</v>
      </c>
      <c r="V80">
        <v>0</v>
      </c>
    </row>
    <row r="81" spans="2:22" ht="15.5" x14ac:dyDescent="0.35">
      <c r="B81" s="5" t="s">
        <v>192</v>
      </c>
      <c r="C81" s="5" t="s">
        <v>26</v>
      </c>
      <c r="D81">
        <f>(_xlfn.XLOOKUP(B81,Ska_1eronde!$A$2:$A$201,Ska_1eronde!$G$2:$G$201,0)-_xlfn.XLOOKUP(B81,Ska_Avant!$A$2:$A$301,Ska_Avant!$G$2:$G$301,0))*IF(C81="D",$C$3,$C$2)+(_xlfn.XLOOKUP(B81,Ska_1eronde!$A$2:$A$201,Ska_1eronde!$H$2:$H$201,0)-_xlfn.XLOOKUP(B81,Ska_Avant!$A$2:$A$301,Ska_Avant!$H$2:$H$301,0))*$D$2</f>
        <v>4</v>
      </c>
      <c r="E81">
        <f>(_xlfn.XLOOKUP($B81,Ska_2eronde!$A$2:$A$201,Ska_2eronde!$G$2:$G$201,0)-_xlfn.XLOOKUP($B81,Ska_1eronde!$A$2:$A$301,Ska_1eronde!$G$2:$G$301,0))*IF($C81="D",$C$3,$C$2)+(_xlfn.XLOOKUP($B81,Ska_2eronde!$A$2:$A$201,Ska_2eronde!$H$2:$H$201,0)-_xlfn.XLOOKUP($B81,Ska_1eronde!$A$2:$A$301,Ska_1eronde!$H$2:$H$301,0))*$D$2</f>
        <v>0</v>
      </c>
      <c r="M81" s="5" t="s">
        <v>192</v>
      </c>
      <c r="N81">
        <v>0</v>
      </c>
      <c r="O81">
        <f t="shared" si="2"/>
        <v>0</v>
      </c>
      <c r="U81" s="5" t="s">
        <v>396</v>
      </c>
      <c r="V81">
        <v>0</v>
      </c>
    </row>
    <row r="82" spans="2:22" ht="15.5" x14ac:dyDescent="0.35">
      <c r="B82" s="5" t="s">
        <v>423</v>
      </c>
      <c r="C82" s="5" t="s">
        <v>27</v>
      </c>
      <c r="D82">
        <f>(_xlfn.XLOOKUP(B82,Ska_1eronde!$A$2:$A$201,Ska_1eronde!$G$2:$G$201,0)-_xlfn.XLOOKUP(B82,Ska_Avant!$A$2:$A$301,Ska_Avant!$G$2:$G$301,0))*IF(C82="D",$C$3,$C$2)+(_xlfn.XLOOKUP(B82,Ska_1eronde!$A$2:$A$201,Ska_1eronde!$H$2:$H$201,0)-_xlfn.XLOOKUP(B82,Ska_Avant!$A$2:$A$301,Ska_Avant!$H$2:$H$301,0))*$D$2</f>
        <v>4</v>
      </c>
      <c r="E82">
        <f>(_xlfn.XLOOKUP($B82,Ska_2eronde!$A$2:$A$201,Ska_2eronde!$G$2:$G$201,0)-_xlfn.XLOOKUP($B82,Ska_1eronde!$A$2:$A$301,Ska_1eronde!$G$2:$G$301,0))*IF($C82="D",$C$3,$C$2)+(_xlfn.XLOOKUP($B82,Ska_2eronde!$A$2:$A$201,Ska_2eronde!$H$2:$H$201,0)-_xlfn.XLOOKUP($B82,Ska_1eronde!$A$2:$A$301,Ska_1eronde!$H$2:$H$301,0))*$D$2</f>
        <v>0</v>
      </c>
      <c r="M82" s="5" t="s">
        <v>423</v>
      </c>
      <c r="N82">
        <v>0</v>
      </c>
      <c r="O82">
        <f t="shared" si="2"/>
        <v>0</v>
      </c>
      <c r="U82" s="5" t="s">
        <v>750</v>
      </c>
      <c r="V82">
        <v>0</v>
      </c>
    </row>
    <row r="83" spans="2:22" ht="15.5" x14ac:dyDescent="0.35">
      <c r="B83" s="5" t="s">
        <v>240</v>
      </c>
      <c r="C83" s="5" t="s">
        <v>27</v>
      </c>
      <c r="D83">
        <f>(_xlfn.XLOOKUP(B83,Ska_1eronde!$A$2:$A$201,Ska_1eronde!$G$2:$G$201,0)-_xlfn.XLOOKUP(B83,Ska_Avant!$A$2:$A$301,Ska_Avant!$G$2:$G$301,0))*IF(C83="D",$C$3,$C$2)+(_xlfn.XLOOKUP(B83,Ska_1eronde!$A$2:$A$201,Ska_1eronde!$H$2:$H$201,0)-_xlfn.XLOOKUP(B83,Ska_Avant!$A$2:$A$301,Ska_Avant!$H$2:$H$301,0))*$D$2</f>
        <v>4</v>
      </c>
      <c r="E83">
        <f>(_xlfn.XLOOKUP($B83,Ska_2eronde!$A$2:$A$201,Ska_2eronde!$G$2:$G$201,0)-_xlfn.XLOOKUP($B83,Ska_1eronde!$A$2:$A$301,Ska_1eronde!$G$2:$G$301,0))*IF($C83="D",$C$3,$C$2)+(_xlfn.XLOOKUP($B83,Ska_2eronde!$A$2:$A$201,Ska_2eronde!$H$2:$H$201,0)-_xlfn.XLOOKUP($B83,Ska_1eronde!$A$2:$A$301,Ska_1eronde!$H$2:$H$301,0))*$D$2</f>
        <v>0</v>
      </c>
      <c r="M83" s="5" t="s">
        <v>240</v>
      </c>
      <c r="N83">
        <v>0</v>
      </c>
      <c r="O83">
        <f t="shared" si="2"/>
        <v>0</v>
      </c>
      <c r="U83" s="5" t="s">
        <v>270</v>
      </c>
      <c r="V83">
        <v>0</v>
      </c>
    </row>
    <row r="84" spans="2:22" ht="15.5" x14ac:dyDescent="0.35">
      <c r="B84" s="5" t="s">
        <v>272</v>
      </c>
      <c r="C84" s="5" t="s">
        <v>26</v>
      </c>
      <c r="D84">
        <f>(_xlfn.XLOOKUP(B84,Ska_1eronde!$A$2:$A$201,Ska_1eronde!$G$2:$G$201,0)-_xlfn.XLOOKUP(B84,Ska_Avant!$A$2:$A$301,Ska_Avant!$G$2:$G$301,0))*IF(C84="D",$C$3,$C$2)+(_xlfn.XLOOKUP(B84,Ska_1eronde!$A$2:$A$201,Ska_1eronde!$H$2:$H$201,0)-_xlfn.XLOOKUP(B84,Ska_Avant!$A$2:$A$301,Ska_Avant!$H$2:$H$301,0))*$D$2</f>
        <v>4</v>
      </c>
      <c r="E84">
        <f>(_xlfn.XLOOKUP($B84,Ska_2eronde!$A$2:$A$201,Ska_2eronde!$G$2:$G$201,0)-_xlfn.XLOOKUP($B84,Ska_1eronde!$A$2:$A$301,Ska_1eronde!$G$2:$G$301,0))*IF($C84="D",$C$3,$C$2)+(_xlfn.XLOOKUP($B84,Ska_2eronde!$A$2:$A$201,Ska_2eronde!$H$2:$H$201,0)-_xlfn.XLOOKUP($B84,Ska_1eronde!$A$2:$A$301,Ska_1eronde!$H$2:$H$301,0))*$D$2</f>
        <v>0</v>
      </c>
      <c r="M84" s="5" t="s">
        <v>272</v>
      </c>
      <c r="N84">
        <v>0</v>
      </c>
      <c r="O84">
        <f t="shared" si="2"/>
        <v>0</v>
      </c>
      <c r="U84" s="5" t="s">
        <v>439</v>
      </c>
      <c r="V84">
        <v>0</v>
      </c>
    </row>
    <row r="85" spans="2:22" ht="15.5" x14ac:dyDescent="0.35">
      <c r="B85" s="5" t="s">
        <v>306</v>
      </c>
      <c r="C85" s="5" t="s">
        <v>26</v>
      </c>
      <c r="D85">
        <f>(_xlfn.XLOOKUP(B85,Ska_1eronde!$A$2:$A$201,Ska_1eronde!$G$2:$G$201,0)-_xlfn.XLOOKUP(B85,Ska_Avant!$A$2:$A$301,Ska_Avant!$G$2:$G$301,0))*IF(C85="D",$C$3,$C$2)+(_xlfn.XLOOKUP(B85,Ska_1eronde!$A$2:$A$201,Ska_1eronde!$H$2:$H$201,0)-_xlfn.XLOOKUP(B85,Ska_Avant!$A$2:$A$301,Ska_Avant!$H$2:$H$301,0))*$D$2</f>
        <v>4</v>
      </c>
      <c r="E85">
        <f>(_xlfn.XLOOKUP($B85,Ska_2eronde!$A$2:$A$201,Ska_2eronde!$G$2:$G$201,0)-_xlfn.XLOOKUP($B85,Ska_1eronde!$A$2:$A$301,Ska_1eronde!$G$2:$G$301,0))*IF($C85="D",$C$3,$C$2)+(_xlfn.XLOOKUP($B85,Ska_2eronde!$A$2:$A$201,Ska_2eronde!$H$2:$H$201,0)-_xlfn.XLOOKUP($B85,Ska_1eronde!$A$2:$A$301,Ska_1eronde!$H$2:$H$301,0))*$D$2</f>
        <v>1</v>
      </c>
      <c r="M85" s="5" t="s">
        <v>306</v>
      </c>
      <c r="N85">
        <v>1</v>
      </c>
      <c r="O85">
        <f t="shared" si="2"/>
        <v>0</v>
      </c>
      <c r="U85" s="5" t="s">
        <v>407</v>
      </c>
      <c r="V85">
        <v>0</v>
      </c>
    </row>
    <row r="86" spans="2:22" ht="15.5" x14ac:dyDescent="0.35">
      <c r="B86" s="5" t="s">
        <v>392</v>
      </c>
      <c r="C86" s="5" t="s">
        <v>56</v>
      </c>
      <c r="D86">
        <f>(_xlfn.XLOOKUP(B86,Ska_1eronde!$A$2:$A$201,Ska_1eronde!$G$2:$G$201,0)-_xlfn.XLOOKUP(B86,Ska_Avant!$A$2:$A$301,Ska_Avant!$G$2:$G$301,0))*IF(C86="D",$C$3,$C$2)+(_xlfn.XLOOKUP(B86,Ska_1eronde!$A$2:$A$201,Ska_1eronde!$H$2:$H$201,0)-_xlfn.XLOOKUP(B86,Ska_Avant!$A$2:$A$301,Ska_Avant!$H$2:$H$301,0))*$D$2</f>
        <v>4</v>
      </c>
      <c r="E86">
        <f>(_xlfn.XLOOKUP($B86,Ska_2eronde!$A$2:$A$201,Ska_2eronde!$G$2:$G$201,0)-_xlfn.XLOOKUP($B86,Ska_1eronde!$A$2:$A$301,Ska_1eronde!$G$2:$G$301,0))*IF($C86="D",$C$3,$C$2)+(_xlfn.XLOOKUP($B86,Ska_2eronde!$A$2:$A$201,Ska_2eronde!$H$2:$H$201,0)-_xlfn.XLOOKUP($B86,Ska_1eronde!$A$2:$A$301,Ska_1eronde!$H$2:$H$301,0))*$D$2</f>
        <v>2</v>
      </c>
      <c r="M86" s="5" t="s">
        <v>392</v>
      </c>
      <c r="N86">
        <v>2</v>
      </c>
      <c r="O86">
        <f t="shared" si="2"/>
        <v>0</v>
      </c>
      <c r="U86" s="5" t="s">
        <v>798</v>
      </c>
      <c r="V86">
        <v>0</v>
      </c>
    </row>
    <row r="87" spans="2:22" ht="15.5" x14ac:dyDescent="0.35">
      <c r="B87" s="5" t="s">
        <v>545</v>
      </c>
      <c r="C87" s="5" t="s">
        <v>26</v>
      </c>
      <c r="D87">
        <f>(_xlfn.XLOOKUP(B87,Ska_1eronde!$A$2:$A$201,Ska_1eronde!$G$2:$G$201,0)-_xlfn.XLOOKUP(B87,Ska_Avant!$A$2:$A$301,Ska_Avant!$G$2:$G$301,0))*IF(C87="D",$C$3,$C$2)+(_xlfn.XLOOKUP(B87,Ska_1eronde!$A$2:$A$201,Ska_1eronde!$H$2:$H$201,0)-_xlfn.XLOOKUP(B87,Ska_Avant!$A$2:$A$301,Ska_Avant!$H$2:$H$301,0))*$D$2</f>
        <v>4</v>
      </c>
      <c r="E87">
        <f>(_xlfn.XLOOKUP($B87,Ska_2eronde!$A$2:$A$201,Ska_2eronde!$G$2:$G$201,0)-_xlfn.XLOOKUP($B87,Ska_1eronde!$A$2:$A$301,Ska_1eronde!$G$2:$G$301,0))*IF($C87="D",$C$3,$C$2)+(_xlfn.XLOOKUP($B87,Ska_2eronde!$A$2:$A$201,Ska_2eronde!$H$2:$H$201,0)-_xlfn.XLOOKUP($B87,Ska_1eronde!$A$2:$A$301,Ska_1eronde!$H$2:$H$301,0))*$D$2</f>
        <v>0</v>
      </c>
      <c r="M87" s="5" t="s">
        <v>545</v>
      </c>
      <c r="N87">
        <v>0</v>
      </c>
      <c r="O87">
        <f t="shared" si="2"/>
        <v>0</v>
      </c>
      <c r="U87" s="5" t="s">
        <v>801</v>
      </c>
      <c r="V87">
        <v>0</v>
      </c>
    </row>
    <row r="88" spans="2:22" ht="15.5" x14ac:dyDescent="0.35">
      <c r="B88" s="5" t="s">
        <v>508</v>
      </c>
      <c r="C88" s="5" t="s">
        <v>56</v>
      </c>
      <c r="D88">
        <f>(_xlfn.XLOOKUP(B88,Ska_1eronde!$A$2:$A$201,Ska_1eronde!$G$2:$G$201,0)-_xlfn.XLOOKUP(B88,Ska_Avant!$A$2:$A$301,Ska_Avant!$G$2:$G$301,0))*IF(C88="D",$C$3,$C$2)+(_xlfn.XLOOKUP(B88,Ska_1eronde!$A$2:$A$201,Ska_1eronde!$H$2:$H$201,0)-_xlfn.XLOOKUP(B88,Ska_Avant!$A$2:$A$301,Ska_Avant!$H$2:$H$301,0))*$D$2</f>
        <v>4</v>
      </c>
      <c r="E88">
        <f>(_xlfn.XLOOKUP($B88,Ska_2eronde!$A$2:$A$201,Ska_2eronde!$G$2:$G$201,0)-_xlfn.XLOOKUP($B88,Ska_1eronde!$A$2:$A$301,Ska_1eronde!$G$2:$G$301,0))*IF($C88="D",$C$3,$C$2)+(_xlfn.XLOOKUP($B88,Ska_2eronde!$A$2:$A$201,Ska_2eronde!$H$2:$H$201,0)-_xlfn.XLOOKUP($B88,Ska_1eronde!$A$2:$A$301,Ska_1eronde!$H$2:$H$301,0))*$D$2</f>
        <v>0</v>
      </c>
      <c r="M88" s="5" t="s">
        <v>508</v>
      </c>
      <c r="N88">
        <v>0</v>
      </c>
      <c r="O88">
        <f t="shared" si="2"/>
        <v>0</v>
      </c>
      <c r="U88" s="5" t="s">
        <v>832</v>
      </c>
      <c r="V88">
        <v>0</v>
      </c>
    </row>
    <row r="89" spans="2:22" ht="15.5" x14ac:dyDescent="0.35">
      <c r="B89" s="5" t="s">
        <v>347</v>
      </c>
      <c r="C89" s="5" t="s">
        <v>50</v>
      </c>
      <c r="D89">
        <f>(_xlfn.XLOOKUP(B89,Ska_1eronde!$A$2:$A$201,Ska_1eronde!$G$2:$G$201,0)-_xlfn.XLOOKUP(B89,Ska_Avant!$A$2:$A$301,Ska_Avant!$G$2:$G$301,0))*IF(C89="D",$C$3,$C$2)+(_xlfn.XLOOKUP(B89,Ska_1eronde!$A$2:$A$201,Ska_1eronde!$H$2:$H$201,0)-_xlfn.XLOOKUP(B89,Ska_Avant!$A$2:$A$301,Ska_Avant!$H$2:$H$301,0))*$D$2</f>
        <v>4</v>
      </c>
      <c r="E89">
        <f>(_xlfn.XLOOKUP($B89,Ska_2eronde!$A$2:$A$201,Ska_2eronde!$G$2:$G$201,0)-_xlfn.XLOOKUP($B89,Ska_1eronde!$A$2:$A$301,Ska_1eronde!$G$2:$G$301,0))*IF($C89="D",$C$3,$C$2)+(_xlfn.XLOOKUP($B89,Ska_2eronde!$A$2:$A$201,Ska_2eronde!$H$2:$H$201,0)-_xlfn.XLOOKUP($B89,Ska_1eronde!$A$2:$A$301,Ska_1eronde!$H$2:$H$301,0))*$D$2</f>
        <v>5</v>
      </c>
      <c r="M89" s="5" t="s">
        <v>347</v>
      </c>
      <c r="N89">
        <v>2</v>
      </c>
      <c r="O89">
        <f t="shared" si="2"/>
        <v>3</v>
      </c>
      <c r="U89" s="5" t="s">
        <v>91</v>
      </c>
      <c r="V89">
        <v>0</v>
      </c>
    </row>
    <row r="90" spans="2:22" ht="15.5" x14ac:dyDescent="0.35">
      <c r="B90" s="5" t="s">
        <v>790</v>
      </c>
      <c r="C90" s="5" t="s">
        <v>27</v>
      </c>
      <c r="D90">
        <f>(_xlfn.XLOOKUP(B90,Ska_1eronde!$A$2:$A$201,Ska_1eronde!$G$2:$G$201,0)-_xlfn.XLOOKUP(B90,Ska_Avant!$A$2:$A$301,Ska_Avant!$G$2:$G$301,0))*IF(C90="D",$C$3,$C$2)+(_xlfn.XLOOKUP(B90,Ska_1eronde!$A$2:$A$201,Ska_1eronde!$H$2:$H$201,0)-_xlfn.XLOOKUP(B90,Ska_Avant!$A$2:$A$301,Ska_Avant!$H$2:$H$301,0))*$D$2</f>
        <v>4</v>
      </c>
      <c r="E90">
        <f>(_xlfn.XLOOKUP($B90,Ska_2eronde!$A$2:$A$201,Ska_2eronde!$G$2:$G$201,0)-_xlfn.XLOOKUP($B90,Ska_1eronde!$A$2:$A$301,Ska_1eronde!$G$2:$G$301,0))*IF($C90="D",$C$3,$C$2)+(_xlfn.XLOOKUP($B90,Ska_2eronde!$A$2:$A$201,Ska_2eronde!$H$2:$H$201,0)-_xlfn.XLOOKUP($B90,Ska_1eronde!$A$2:$A$301,Ska_1eronde!$H$2:$H$301,0))*$D$2</f>
        <v>4</v>
      </c>
      <c r="M90" s="5" t="s">
        <v>790</v>
      </c>
      <c r="N90">
        <v>1</v>
      </c>
      <c r="O90">
        <f t="shared" si="2"/>
        <v>3</v>
      </c>
      <c r="U90" s="5" t="s">
        <v>244</v>
      </c>
      <c r="V90">
        <v>0</v>
      </c>
    </row>
    <row r="91" spans="2:22" ht="15.5" x14ac:dyDescent="0.35">
      <c r="B91" s="5" t="s">
        <v>440</v>
      </c>
      <c r="C91" s="5" t="s">
        <v>56</v>
      </c>
      <c r="D91">
        <f>(_xlfn.XLOOKUP(B91,Ska_1eronde!$A$2:$A$201,Ska_1eronde!$G$2:$G$201,0)-_xlfn.XLOOKUP(B91,Ska_Avant!$A$2:$A$301,Ska_Avant!$G$2:$G$301,0))*IF(C91="D",$C$3,$C$2)+(_xlfn.XLOOKUP(B91,Ska_1eronde!$A$2:$A$201,Ska_1eronde!$H$2:$H$201,0)-_xlfn.XLOOKUP(B91,Ska_Avant!$A$2:$A$301,Ska_Avant!$H$2:$H$301,0))*$D$2</f>
        <v>4</v>
      </c>
      <c r="E91">
        <f>(_xlfn.XLOOKUP($B91,Ska_2eronde!$A$2:$A$201,Ska_2eronde!$G$2:$G$201,0)-_xlfn.XLOOKUP($B91,Ska_1eronde!$A$2:$A$301,Ska_1eronde!$G$2:$G$301,0))*IF($C91="D",$C$3,$C$2)+(_xlfn.XLOOKUP($B91,Ska_2eronde!$A$2:$A$201,Ska_2eronde!$H$2:$H$201,0)-_xlfn.XLOOKUP($B91,Ska_1eronde!$A$2:$A$301,Ska_1eronde!$H$2:$H$301,0))*$D$2</f>
        <v>0</v>
      </c>
      <c r="M91" s="5" t="s">
        <v>440</v>
      </c>
      <c r="N91">
        <v>0</v>
      </c>
      <c r="O91">
        <f t="shared" si="2"/>
        <v>0</v>
      </c>
      <c r="U91" s="5" t="s">
        <v>148</v>
      </c>
      <c r="V91">
        <v>0</v>
      </c>
    </row>
    <row r="92" spans="2:22" ht="15.5" x14ac:dyDescent="0.35">
      <c r="B92" s="5" t="s">
        <v>358</v>
      </c>
      <c r="C92" s="5" t="s">
        <v>26</v>
      </c>
      <c r="D92">
        <f>(_xlfn.XLOOKUP(B92,Ska_1eronde!$A$2:$A$201,Ska_1eronde!$G$2:$G$201,0)-_xlfn.XLOOKUP(B92,Ska_Avant!$A$2:$A$301,Ska_Avant!$G$2:$G$301,0))*IF(C92="D",$C$3,$C$2)+(_xlfn.XLOOKUP(B92,Ska_1eronde!$A$2:$A$201,Ska_1eronde!$H$2:$H$201,0)-_xlfn.XLOOKUP(B92,Ska_Avant!$A$2:$A$301,Ska_Avant!$H$2:$H$301,0))*$D$2</f>
        <v>4</v>
      </c>
      <c r="E92">
        <f>(_xlfn.XLOOKUP($B92,Ska_2eronde!$A$2:$A$201,Ska_2eronde!$G$2:$G$201,0)-_xlfn.XLOOKUP($B92,Ska_1eronde!$A$2:$A$301,Ska_1eronde!$G$2:$G$301,0))*IF($C92="D",$C$3,$C$2)+(_xlfn.XLOOKUP($B92,Ska_2eronde!$A$2:$A$201,Ska_2eronde!$H$2:$H$201,0)-_xlfn.XLOOKUP($B92,Ska_1eronde!$A$2:$A$301,Ska_1eronde!$H$2:$H$301,0))*$D$2</f>
        <v>2</v>
      </c>
      <c r="M92" s="5" t="s">
        <v>358</v>
      </c>
      <c r="N92">
        <v>2</v>
      </c>
      <c r="O92">
        <f t="shared" si="2"/>
        <v>0</v>
      </c>
      <c r="U92" s="5" t="s">
        <v>225</v>
      </c>
      <c r="V92">
        <v>0</v>
      </c>
    </row>
    <row r="93" spans="2:22" ht="15.5" x14ac:dyDescent="0.35">
      <c r="B93" s="5" t="s">
        <v>431</v>
      </c>
      <c r="C93" s="5" t="s">
        <v>50</v>
      </c>
      <c r="D93">
        <f>(_xlfn.XLOOKUP(B93,Ska_1eronde!$A$2:$A$201,Ska_1eronde!$G$2:$G$201,0)-_xlfn.XLOOKUP(B93,Ska_Avant!$A$2:$A$301,Ska_Avant!$G$2:$G$301,0))*IF(C93="D",$C$3,$C$2)+(_xlfn.XLOOKUP(B93,Ska_1eronde!$A$2:$A$201,Ska_1eronde!$H$2:$H$201,0)-_xlfn.XLOOKUP(B93,Ska_Avant!$A$2:$A$301,Ska_Avant!$H$2:$H$301,0))*$D$2</f>
        <v>4</v>
      </c>
      <c r="E93">
        <f>(_xlfn.XLOOKUP($B93,Ska_2eronde!$A$2:$A$201,Ska_2eronde!$G$2:$G$201,0)-_xlfn.XLOOKUP($B93,Ska_1eronde!$A$2:$A$301,Ska_1eronde!$G$2:$G$301,0))*IF($C93="D",$C$3,$C$2)+(_xlfn.XLOOKUP($B93,Ska_2eronde!$A$2:$A$201,Ska_2eronde!$H$2:$H$201,0)-_xlfn.XLOOKUP($B93,Ska_1eronde!$A$2:$A$301,Ska_1eronde!$H$2:$H$301,0))*$D$2</f>
        <v>4</v>
      </c>
      <c r="M93" s="5" t="s">
        <v>431</v>
      </c>
      <c r="N93">
        <v>4</v>
      </c>
      <c r="O93">
        <f t="shared" si="2"/>
        <v>0</v>
      </c>
      <c r="U93" s="5" t="s">
        <v>289</v>
      </c>
      <c r="V93">
        <v>0</v>
      </c>
    </row>
    <row r="94" spans="2:22" ht="15.5" x14ac:dyDescent="0.35">
      <c r="B94" s="5" t="s">
        <v>811</v>
      </c>
      <c r="C94" s="5" t="s">
        <v>27</v>
      </c>
      <c r="D94">
        <f>(_xlfn.XLOOKUP(B94,Ska_1eronde!$A$2:$A$201,Ska_1eronde!$G$2:$G$201,0)-_xlfn.XLOOKUP(B94,Ska_Avant!$A$2:$A$301,Ska_Avant!$G$2:$G$301,0))*IF(C94="D",$C$3,$C$2)+(_xlfn.XLOOKUP(B94,Ska_1eronde!$A$2:$A$201,Ska_1eronde!$H$2:$H$201,0)-_xlfn.XLOOKUP(B94,Ska_Avant!$A$2:$A$301,Ska_Avant!$H$2:$H$301,0))*$D$2</f>
        <v>4</v>
      </c>
      <c r="E94">
        <f>(_xlfn.XLOOKUP($B94,Ska_2eronde!$A$2:$A$201,Ska_2eronde!$G$2:$G$201,0)-_xlfn.XLOOKUP($B94,Ska_1eronde!$A$2:$A$301,Ska_1eronde!$G$2:$G$301,0))*IF($C94="D",$C$3,$C$2)+(_xlfn.XLOOKUP($B94,Ska_2eronde!$A$2:$A$201,Ska_2eronde!$H$2:$H$201,0)-_xlfn.XLOOKUP($B94,Ska_1eronde!$A$2:$A$301,Ska_1eronde!$H$2:$H$301,0))*$D$2</f>
        <v>6</v>
      </c>
      <c r="M94" s="5" t="s">
        <v>811</v>
      </c>
      <c r="N94">
        <v>5</v>
      </c>
      <c r="O94">
        <f t="shared" si="2"/>
        <v>1</v>
      </c>
      <c r="U94" s="5" t="s">
        <v>274</v>
      </c>
      <c r="V94">
        <v>0</v>
      </c>
    </row>
    <row r="95" spans="2:22" ht="15.5" x14ac:dyDescent="0.35">
      <c r="B95" s="5" t="s">
        <v>812</v>
      </c>
      <c r="C95" s="5" t="s">
        <v>27</v>
      </c>
      <c r="D95">
        <f>(_xlfn.XLOOKUP(B95,Ska_1eronde!$A$2:$A$201,Ska_1eronde!$G$2:$G$201,0)-_xlfn.XLOOKUP(B95,Ska_Avant!$A$2:$A$301,Ska_Avant!$G$2:$G$301,0))*IF(C95="D",$C$3,$C$2)+(_xlfn.XLOOKUP(B95,Ska_1eronde!$A$2:$A$201,Ska_1eronde!$H$2:$H$201,0)-_xlfn.XLOOKUP(B95,Ska_Avant!$A$2:$A$301,Ska_Avant!$H$2:$H$301,0))*$D$2</f>
        <v>4</v>
      </c>
      <c r="E95">
        <f>(_xlfn.XLOOKUP($B95,Ska_2eronde!$A$2:$A$201,Ska_2eronde!$G$2:$G$201,0)-_xlfn.XLOOKUP($B95,Ska_1eronde!$A$2:$A$301,Ska_1eronde!$G$2:$G$301,0))*IF($C95="D",$C$3,$C$2)+(_xlfn.XLOOKUP($B95,Ska_2eronde!$A$2:$A$201,Ska_2eronde!$H$2:$H$201,0)-_xlfn.XLOOKUP($B95,Ska_1eronde!$A$2:$A$301,Ska_1eronde!$H$2:$H$301,0))*$D$2</f>
        <v>3</v>
      </c>
      <c r="M95" s="5" t="s">
        <v>812</v>
      </c>
      <c r="N95">
        <v>1</v>
      </c>
      <c r="O95">
        <f t="shared" si="2"/>
        <v>2</v>
      </c>
      <c r="U95" s="5" t="s">
        <v>317</v>
      </c>
      <c r="V95">
        <v>0</v>
      </c>
    </row>
    <row r="96" spans="2:22" ht="15.5" x14ac:dyDescent="0.35">
      <c r="B96" s="5" t="s">
        <v>814</v>
      </c>
      <c r="C96" s="5" t="s">
        <v>26</v>
      </c>
      <c r="D96">
        <f>(_xlfn.XLOOKUP(B96,Ska_1eronde!$A$2:$A$201,Ska_1eronde!$G$2:$G$201,0)-_xlfn.XLOOKUP(B96,Ska_Avant!$A$2:$A$301,Ska_Avant!$G$2:$G$301,0))*IF(C96="D",$C$3,$C$2)+(_xlfn.XLOOKUP(B96,Ska_1eronde!$A$2:$A$201,Ska_1eronde!$H$2:$H$201,0)-_xlfn.XLOOKUP(B96,Ska_Avant!$A$2:$A$301,Ska_Avant!$H$2:$H$301,0))*$D$2</f>
        <v>4</v>
      </c>
      <c r="E96">
        <f>(_xlfn.XLOOKUP($B96,Ska_2eronde!$A$2:$A$201,Ska_2eronde!$G$2:$G$201,0)-_xlfn.XLOOKUP($B96,Ska_1eronde!$A$2:$A$301,Ska_1eronde!$G$2:$G$301,0))*IF($C96="D",$C$3,$C$2)+(_xlfn.XLOOKUP($B96,Ska_2eronde!$A$2:$A$201,Ska_2eronde!$H$2:$H$201,0)-_xlfn.XLOOKUP($B96,Ska_1eronde!$A$2:$A$301,Ska_1eronde!$H$2:$H$301,0))*$D$2</f>
        <v>0</v>
      </c>
      <c r="M96" s="5" t="s">
        <v>814</v>
      </c>
      <c r="N96">
        <v>0</v>
      </c>
      <c r="O96">
        <f t="shared" si="2"/>
        <v>0</v>
      </c>
      <c r="U96" s="5" t="s">
        <v>501</v>
      </c>
      <c r="V96">
        <v>0</v>
      </c>
    </row>
    <row r="97" spans="2:22" ht="15.5" x14ac:dyDescent="0.35">
      <c r="B97" s="5" t="s">
        <v>816</v>
      </c>
      <c r="C97" s="5" t="s">
        <v>27</v>
      </c>
      <c r="D97">
        <f>(_xlfn.XLOOKUP(B97,Ska_1eronde!$A$2:$A$201,Ska_1eronde!$G$2:$G$201,0)-_xlfn.XLOOKUP(B97,Ska_Avant!$A$2:$A$301,Ska_Avant!$G$2:$G$301,0))*IF(C97="D",$C$3,$C$2)+(_xlfn.XLOOKUP(B97,Ska_1eronde!$A$2:$A$201,Ska_1eronde!$H$2:$H$201,0)-_xlfn.XLOOKUP(B97,Ska_Avant!$A$2:$A$301,Ska_Avant!$H$2:$H$301,0))*$D$2</f>
        <v>4</v>
      </c>
      <c r="E97">
        <f>(_xlfn.XLOOKUP($B97,Ska_2eronde!$A$2:$A$201,Ska_2eronde!$G$2:$G$201,0)-_xlfn.XLOOKUP($B97,Ska_1eronde!$A$2:$A$301,Ska_1eronde!$G$2:$G$301,0))*IF($C97="D",$C$3,$C$2)+(_xlfn.XLOOKUP($B97,Ska_2eronde!$A$2:$A$201,Ska_2eronde!$H$2:$H$201,0)-_xlfn.XLOOKUP($B97,Ska_1eronde!$A$2:$A$301,Ska_1eronde!$H$2:$H$301,0))*$D$2</f>
        <v>0</v>
      </c>
      <c r="M97" s="5" t="s">
        <v>816</v>
      </c>
      <c r="N97">
        <v>0</v>
      </c>
      <c r="O97">
        <f t="shared" si="2"/>
        <v>0</v>
      </c>
      <c r="U97" s="5" t="s">
        <v>499</v>
      </c>
      <c r="V97">
        <v>0</v>
      </c>
    </row>
    <row r="98" spans="2:22" ht="15.5" x14ac:dyDescent="0.35">
      <c r="B98" s="5" t="s">
        <v>581</v>
      </c>
      <c r="C98" s="5" t="s">
        <v>50</v>
      </c>
      <c r="D98">
        <f>(_xlfn.XLOOKUP(B98,Ska_1eronde!$A$2:$A$201,Ska_1eronde!$G$2:$G$201,0)-_xlfn.XLOOKUP(B98,Ska_Avant!$A$2:$A$301,Ska_Avant!$G$2:$G$301,0))*IF(C98="D",$C$3,$C$2)+(_xlfn.XLOOKUP(B98,Ska_1eronde!$A$2:$A$201,Ska_1eronde!$H$2:$H$201,0)-_xlfn.XLOOKUP(B98,Ska_Avant!$A$2:$A$301,Ska_Avant!$H$2:$H$301,0))*$D$2</f>
        <v>4</v>
      </c>
      <c r="E98">
        <f>(_xlfn.XLOOKUP($B98,Ska_2eronde!$A$2:$A$201,Ska_2eronde!$G$2:$G$201,0)-_xlfn.XLOOKUP($B98,Ska_1eronde!$A$2:$A$301,Ska_1eronde!$G$2:$G$301,0))*IF($C98="D",$C$3,$C$2)+(_xlfn.XLOOKUP($B98,Ska_2eronde!$A$2:$A$201,Ska_2eronde!$H$2:$H$201,0)-_xlfn.XLOOKUP($B98,Ska_1eronde!$A$2:$A$301,Ska_1eronde!$H$2:$H$301,0))*$D$2</f>
        <v>14</v>
      </c>
      <c r="M98" s="5" t="s">
        <v>581</v>
      </c>
      <c r="N98">
        <v>10</v>
      </c>
      <c r="O98">
        <f t="shared" si="2"/>
        <v>4</v>
      </c>
      <c r="U98" s="5" t="s">
        <v>802</v>
      </c>
      <c r="V98">
        <v>0</v>
      </c>
    </row>
    <row r="99" spans="2:22" ht="15.5" x14ac:dyDescent="0.35">
      <c r="B99" s="5" t="s">
        <v>34</v>
      </c>
      <c r="C99" s="5" t="s">
        <v>27</v>
      </c>
      <c r="D99">
        <f>(_xlfn.XLOOKUP(B99,Ska_1eronde!$A$2:$A$201,Ska_1eronde!$G$2:$G$201,0)-_xlfn.XLOOKUP(B99,Ska_Avant!$A$2:$A$301,Ska_Avant!$G$2:$G$301,0))*IF(C99="D",$C$3,$C$2)+(_xlfn.XLOOKUP(B99,Ska_1eronde!$A$2:$A$201,Ska_1eronde!$H$2:$H$201,0)-_xlfn.XLOOKUP(B99,Ska_Avant!$A$2:$A$301,Ska_Avant!$H$2:$H$301,0))*$D$2</f>
        <v>3</v>
      </c>
      <c r="E99">
        <f>(_xlfn.XLOOKUP($B99,Ska_2eronde!$A$2:$A$201,Ska_2eronde!$G$2:$G$201,0)-_xlfn.XLOOKUP($B99,Ska_1eronde!$A$2:$A$301,Ska_1eronde!$G$2:$G$301,0))*IF($C99="D",$C$3,$C$2)+(_xlfn.XLOOKUP($B99,Ska_2eronde!$A$2:$A$201,Ska_2eronde!$H$2:$H$201,0)-_xlfn.XLOOKUP($B99,Ska_1eronde!$A$2:$A$301,Ska_1eronde!$H$2:$H$301,0))*$D$2</f>
        <v>0</v>
      </c>
      <c r="M99" s="5" t="s">
        <v>34</v>
      </c>
      <c r="N99">
        <v>0</v>
      </c>
      <c r="O99">
        <f t="shared" si="2"/>
        <v>0</v>
      </c>
      <c r="U99" s="5" t="s">
        <v>29</v>
      </c>
      <c r="V99">
        <v>0</v>
      </c>
    </row>
    <row r="100" spans="2:22" ht="15.5" x14ac:dyDescent="0.35">
      <c r="B100" s="5" t="s">
        <v>39</v>
      </c>
      <c r="C100" s="5" t="s">
        <v>26</v>
      </c>
      <c r="D100">
        <f>(_xlfn.XLOOKUP(B100,Ska_1eronde!$A$2:$A$201,Ska_1eronde!$G$2:$G$201,0)-_xlfn.XLOOKUP(B100,Ska_Avant!$A$2:$A$301,Ska_Avant!$G$2:$G$301,0))*IF(C100="D",$C$3,$C$2)+(_xlfn.XLOOKUP(B100,Ska_1eronde!$A$2:$A$201,Ska_1eronde!$H$2:$H$201,0)-_xlfn.XLOOKUP(B100,Ska_Avant!$A$2:$A$301,Ska_Avant!$H$2:$H$301,0))*$D$2</f>
        <v>3</v>
      </c>
      <c r="E100">
        <f>(_xlfn.XLOOKUP($B100,Ska_2eronde!$A$2:$A$201,Ska_2eronde!$G$2:$G$201,0)-_xlfn.XLOOKUP($B100,Ska_1eronde!$A$2:$A$301,Ska_1eronde!$G$2:$G$301,0))*IF($C100="D",$C$3,$C$2)+(_xlfn.XLOOKUP($B100,Ska_2eronde!$A$2:$A$201,Ska_2eronde!$H$2:$H$201,0)-_xlfn.XLOOKUP($B100,Ska_1eronde!$A$2:$A$301,Ska_1eronde!$H$2:$H$301,0))*$D$2</f>
        <v>0</v>
      </c>
      <c r="M100" s="5" t="s">
        <v>39</v>
      </c>
      <c r="N100">
        <v>0</v>
      </c>
      <c r="O100">
        <f t="shared" si="2"/>
        <v>0</v>
      </c>
      <c r="U100" s="5" t="s">
        <v>70</v>
      </c>
      <c r="V100">
        <v>0</v>
      </c>
    </row>
    <row r="101" spans="2:22" ht="15.5" x14ac:dyDescent="0.35">
      <c r="B101" s="5" t="s">
        <v>55</v>
      </c>
      <c r="C101" s="5" t="s">
        <v>56</v>
      </c>
      <c r="D101">
        <f>(_xlfn.XLOOKUP(B101,Ska_1eronde!$A$2:$A$201,Ska_1eronde!$G$2:$G$201,0)-_xlfn.XLOOKUP(B101,Ska_Avant!$A$2:$A$301,Ska_Avant!$G$2:$G$301,0))*IF(C101="D",$C$3,$C$2)+(_xlfn.XLOOKUP(B101,Ska_1eronde!$A$2:$A$201,Ska_1eronde!$H$2:$H$201,0)-_xlfn.XLOOKUP(B101,Ska_Avant!$A$2:$A$301,Ska_Avant!$H$2:$H$301,0))*$D$2</f>
        <v>3</v>
      </c>
      <c r="E101">
        <f>(_xlfn.XLOOKUP($B101,Ska_2eronde!$A$2:$A$201,Ska_2eronde!$G$2:$G$201,0)-_xlfn.XLOOKUP($B101,Ska_1eronde!$A$2:$A$301,Ska_1eronde!$G$2:$G$301,0))*IF($C101="D",$C$3,$C$2)+(_xlfn.XLOOKUP($B101,Ska_2eronde!$A$2:$A$201,Ska_2eronde!$H$2:$H$201,0)-_xlfn.XLOOKUP($B101,Ska_1eronde!$A$2:$A$301,Ska_1eronde!$H$2:$H$301,0))*$D$2</f>
        <v>0</v>
      </c>
      <c r="M101" s="5" t="s">
        <v>55</v>
      </c>
      <c r="N101">
        <v>0</v>
      </c>
      <c r="O101">
        <f t="shared" si="2"/>
        <v>0</v>
      </c>
      <c r="U101" s="5" t="s">
        <v>167</v>
      </c>
      <c r="V101">
        <v>0</v>
      </c>
    </row>
    <row r="102" spans="2:22" ht="15.5" x14ac:dyDescent="0.35">
      <c r="B102" s="5" t="s">
        <v>156</v>
      </c>
      <c r="C102" s="5" t="s">
        <v>27</v>
      </c>
      <c r="D102">
        <f>(_xlfn.XLOOKUP(B102,Ska_1eronde!$A$2:$A$201,Ska_1eronde!$G$2:$G$201,0)-_xlfn.XLOOKUP(B102,Ska_Avant!$A$2:$A$301,Ska_Avant!$G$2:$G$301,0))*IF(C102="D",$C$3,$C$2)+(_xlfn.XLOOKUP(B102,Ska_1eronde!$A$2:$A$201,Ska_1eronde!$H$2:$H$201,0)-_xlfn.XLOOKUP(B102,Ska_Avant!$A$2:$A$301,Ska_Avant!$H$2:$H$301,0))*$D$2</f>
        <v>3</v>
      </c>
      <c r="E102">
        <f>(_xlfn.XLOOKUP($B102,Ska_2eronde!$A$2:$A$201,Ska_2eronde!$G$2:$G$201,0)-_xlfn.XLOOKUP($B102,Ska_1eronde!$A$2:$A$301,Ska_1eronde!$G$2:$G$301,0))*IF($C102="D",$C$3,$C$2)+(_xlfn.XLOOKUP($B102,Ska_2eronde!$A$2:$A$201,Ska_2eronde!$H$2:$H$201,0)-_xlfn.XLOOKUP($B102,Ska_1eronde!$A$2:$A$301,Ska_1eronde!$H$2:$H$301,0))*$D$2</f>
        <v>0</v>
      </c>
      <c r="M102" s="5" t="s">
        <v>156</v>
      </c>
      <c r="N102">
        <v>0</v>
      </c>
      <c r="O102">
        <f t="shared" si="2"/>
        <v>0</v>
      </c>
      <c r="U102" s="5" t="s">
        <v>150</v>
      </c>
      <c r="V102">
        <v>0</v>
      </c>
    </row>
    <row r="103" spans="2:22" ht="15.5" x14ac:dyDescent="0.35">
      <c r="B103" s="5" t="s">
        <v>104</v>
      </c>
      <c r="C103" s="5" t="s">
        <v>26</v>
      </c>
      <c r="D103">
        <f>(_xlfn.XLOOKUP(B103,Ska_1eronde!$A$2:$A$201,Ska_1eronde!$G$2:$G$201,0)-_xlfn.XLOOKUP(B103,Ska_Avant!$A$2:$A$301,Ska_Avant!$G$2:$G$301,0))*IF(C103="D",$C$3,$C$2)+(_xlfn.XLOOKUP(B103,Ska_1eronde!$A$2:$A$201,Ska_1eronde!$H$2:$H$201,0)-_xlfn.XLOOKUP(B103,Ska_Avant!$A$2:$A$301,Ska_Avant!$H$2:$H$301,0))*$D$2</f>
        <v>3</v>
      </c>
      <c r="E103">
        <f>(_xlfn.XLOOKUP($B103,Ska_2eronde!$A$2:$A$201,Ska_2eronde!$G$2:$G$201,0)-_xlfn.XLOOKUP($B103,Ska_1eronde!$A$2:$A$301,Ska_1eronde!$G$2:$G$301,0))*IF($C103="D",$C$3,$C$2)+(_xlfn.XLOOKUP($B103,Ska_2eronde!$A$2:$A$201,Ska_2eronde!$H$2:$H$201,0)-_xlfn.XLOOKUP($B103,Ska_1eronde!$A$2:$A$301,Ska_1eronde!$H$2:$H$301,0))*$D$2</f>
        <v>0</v>
      </c>
      <c r="M103" s="5" t="s">
        <v>104</v>
      </c>
      <c r="N103">
        <v>0</v>
      </c>
      <c r="O103">
        <f t="shared" si="2"/>
        <v>0</v>
      </c>
      <c r="U103" s="5" t="s">
        <v>84</v>
      </c>
      <c r="V103">
        <v>0</v>
      </c>
    </row>
    <row r="104" spans="2:22" ht="15.5" x14ac:dyDescent="0.35">
      <c r="B104" s="5" t="s">
        <v>128</v>
      </c>
      <c r="C104" s="5" t="s">
        <v>27</v>
      </c>
      <c r="D104">
        <f>(_xlfn.XLOOKUP(B104,Ska_1eronde!$A$2:$A$201,Ska_1eronde!$G$2:$G$201,0)-_xlfn.XLOOKUP(B104,Ska_Avant!$A$2:$A$301,Ska_Avant!$G$2:$G$301,0))*IF(C104="D",$C$3,$C$2)+(_xlfn.XLOOKUP(B104,Ska_1eronde!$A$2:$A$201,Ska_1eronde!$H$2:$H$201,0)-_xlfn.XLOOKUP(B104,Ska_Avant!$A$2:$A$301,Ska_Avant!$H$2:$H$301,0))*$D$2</f>
        <v>3</v>
      </c>
      <c r="E104">
        <f>(_xlfn.XLOOKUP($B104,Ska_2eronde!$A$2:$A$201,Ska_2eronde!$G$2:$G$201,0)-_xlfn.XLOOKUP($B104,Ska_1eronde!$A$2:$A$301,Ska_1eronde!$G$2:$G$301,0))*IF($C104="D",$C$3,$C$2)+(_xlfn.XLOOKUP($B104,Ska_2eronde!$A$2:$A$201,Ska_2eronde!$H$2:$H$201,0)-_xlfn.XLOOKUP($B104,Ska_1eronde!$A$2:$A$301,Ska_1eronde!$H$2:$H$301,0))*$D$2</f>
        <v>0</v>
      </c>
      <c r="M104" s="5" t="s">
        <v>128</v>
      </c>
      <c r="N104">
        <v>0</v>
      </c>
      <c r="O104">
        <f t="shared" si="2"/>
        <v>0</v>
      </c>
      <c r="U104" s="5" t="s">
        <v>192</v>
      </c>
      <c r="V104">
        <v>0</v>
      </c>
    </row>
    <row r="105" spans="2:22" ht="15.5" x14ac:dyDescent="0.35">
      <c r="B105" s="5" t="s">
        <v>142</v>
      </c>
      <c r="C105" s="5" t="s">
        <v>56</v>
      </c>
      <c r="D105">
        <f>(_xlfn.XLOOKUP(B105,Ska_1eronde!$A$2:$A$201,Ska_1eronde!$G$2:$G$201,0)-_xlfn.XLOOKUP(B105,Ska_Avant!$A$2:$A$301,Ska_Avant!$G$2:$G$301,0))*IF(C105="D",$C$3,$C$2)+(_xlfn.XLOOKUP(B105,Ska_1eronde!$A$2:$A$201,Ska_1eronde!$H$2:$H$201,0)-_xlfn.XLOOKUP(B105,Ska_Avant!$A$2:$A$301,Ska_Avant!$H$2:$H$301,0))*$D$2</f>
        <v>3</v>
      </c>
      <c r="E105">
        <f>(_xlfn.XLOOKUP($B105,Ska_2eronde!$A$2:$A$201,Ska_2eronde!$G$2:$G$201,0)-_xlfn.XLOOKUP($B105,Ska_1eronde!$A$2:$A$301,Ska_1eronde!$G$2:$G$301,0))*IF($C105="D",$C$3,$C$2)+(_xlfn.XLOOKUP($B105,Ska_2eronde!$A$2:$A$201,Ska_2eronde!$H$2:$H$201,0)-_xlfn.XLOOKUP($B105,Ska_1eronde!$A$2:$A$301,Ska_1eronde!$H$2:$H$301,0))*$D$2</f>
        <v>7</v>
      </c>
      <c r="M105" s="5" t="s">
        <v>142</v>
      </c>
      <c r="N105">
        <v>7</v>
      </c>
      <c r="O105">
        <f t="shared" si="2"/>
        <v>0</v>
      </c>
      <c r="U105" s="5" t="s">
        <v>423</v>
      </c>
      <c r="V105">
        <v>0</v>
      </c>
    </row>
    <row r="106" spans="2:22" ht="15.5" x14ac:dyDescent="0.35">
      <c r="B106" s="5" t="s">
        <v>88</v>
      </c>
      <c r="C106" s="5" t="s">
        <v>50</v>
      </c>
      <c r="D106">
        <f>(_xlfn.XLOOKUP(B106,Ska_1eronde!$A$2:$A$201,Ska_1eronde!$G$2:$G$201,0)-_xlfn.XLOOKUP(B106,Ska_Avant!$A$2:$A$301,Ska_Avant!$G$2:$G$301,0))*IF(C106="D",$C$3,$C$2)+(_xlfn.XLOOKUP(B106,Ska_1eronde!$A$2:$A$201,Ska_1eronde!$H$2:$H$201,0)-_xlfn.XLOOKUP(B106,Ska_Avant!$A$2:$A$301,Ska_Avant!$H$2:$H$301,0))*$D$2</f>
        <v>3</v>
      </c>
      <c r="E106">
        <f>(_xlfn.XLOOKUP($B106,Ska_2eronde!$A$2:$A$201,Ska_2eronde!$G$2:$G$201,0)-_xlfn.XLOOKUP($B106,Ska_1eronde!$A$2:$A$301,Ska_1eronde!$G$2:$G$301,0))*IF($C106="D",$C$3,$C$2)+(_xlfn.XLOOKUP($B106,Ska_2eronde!$A$2:$A$201,Ska_2eronde!$H$2:$H$201,0)-_xlfn.XLOOKUP($B106,Ska_1eronde!$A$2:$A$301,Ska_1eronde!$H$2:$H$301,0))*$D$2</f>
        <v>0</v>
      </c>
      <c r="M106" s="5" t="s">
        <v>88</v>
      </c>
      <c r="N106">
        <v>0</v>
      </c>
      <c r="O106">
        <f t="shared" si="2"/>
        <v>0</v>
      </c>
      <c r="U106" s="5" t="s">
        <v>240</v>
      </c>
      <c r="V106">
        <v>0</v>
      </c>
    </row>
    <row r="107" spans="2:22" ht="15.5" x14ac:dyDescent="0.35">
      <c r="B107" s="5" t="s">
        <v>163</v>
      </c>
      <c r="C107" s="5" t="s">
        <v>56</v>
      </c>
      <c r="D107">
        <f>(_xlfn.XLOOKUP(B107,Ska_1eronde!$A$2:$A$201,Ska_1eronde!$G$2:$G$201,0)-_xlfn.XLOOKUP(B107,Ska_Avant!$A$2:$A$301,Ska_Avant!$G$2:$G$301,0))*IF(C107="D",$C$3,$C$2)+(_xlfn.XLOOKUP(B107,Ska_1eronde!$A$2:$A$201,Ska_1eronde!$H$2:$H$201,0)-_xlfn.XLOOKUP(B107,Ska_Avant!$A$2:$A$301,Ska_Avant!$H$2:$H$301,0))*$D$2</f>
        <v>3</v>
      </c>
      <c r="E107">
        <f>(_xlfn.XLOOKUP($B107,Ska_2eronde!$A$2:$A$201,Ska_2eronde!$G$2:$G$201,0)-_xlfn.XLOOKUP($B107,Ska_1eronde!$A$2:$A$301,Ska_1eronde!$G$2:$G$301,0))*IF($C107="D",$C$3,$C$2)+(_xlfn.XLOOKUP($B107,Ska_2eronde!$A$2:$A$201,Ska_2eronde!$H$2:$H$201,0)-_xlfn.XLOOKUP($B107,Ska_1eronde!$A$2:$A$301,Ska_1eronde!$H$2:$H$301,0))*$D$2</f>
        <v>4</v>
      </c>
      <c r="M107" s="5" t="s">
        <v>163</v>
      </c>
      <c r="N107">
        <v>3</v>
      </c>
      <c r="O107">
        <f t="shared" si="2"/>
        <v>1</v>
      </c>
      <c r="U107" s="5" t="s">
        <v>272</v>
      </c>
      <c r="V107">
        <v>0</v>
      </c>
    </row>
    <row r="108" spans="2:22" ht="15.5" x14ac:dyDescent="0.35">
      <c r="B108" s="5" t="s">
        <v>228</v>
      </c>
      <c r="C108" s="5" t="s">
        <v>27</v>
      </c>
      <c r="D108">
        <f>(_xlfn.XLOOKUP(B108,Ska_1eronde!$A$2:$A$201,Ska_1eronde!$G$2:$G$201,0)-_xlfn.XLOOKUP(B108,Ska_Avant!$A$2:$A$301,Ska_Avant!$G$2:$G$301,0))*IF(C108="D",$C$3,$C$2)+(_xlfn.XLOOKUP(B108,Ska_1eronde!$A$2:$A$201,Ska_1eronde!$H$2:$H$201,0)-_xlfn.XLOOKUP(B108,Ska_Avant!$A$2:$A$301,Ska_Avant!$H$2:$H$301,0))*$D$2</f>
        <v>3</v>
      </c>
      <c r="E108">
        <f>(_xlfn.XLOOKUP($B108,Ska_2eronde!$A$2:$A$201,Ska_2eronde!$G$2:$G$201,0)-_xlfn.XLOOKUP($B108,Ska_1eronde!$A$2:$A$301,Ska_1eronde!$G$2:$G$301,0))*IF($C108="D",$C$3,$C$2)+(_xlfn.XLOOKUP($B108,Ska_2eronde!$A$2:$A$201,Ska_2eronde!$H$2:$H$201,0)-_xlfn.XLOOKUP($B108,Ska_1eronde!$A$2:$A$301,Ska_1eronde!$H$2:$H$301,0))*$D$2</f>
        <v>0</v>
      </c>
      <c r="M108" s="5" t="s">
        <v>228</v>
      </c>
      <c r="N108">
        <v>0</v>
      </c>
      <c r="O108">
        <f t="shared" si="2"/>
        <v>0</v>
      </c>
      <c r="U108" s="5" t="s">
        <v>306</v>
      </c>
      <c r="V108">
        <v>0</v>
      </c>
    </row>
    <row r="109" spans="2:22" ht="15.5" x14ac:dyDescent="0.35">
      <c r="B109" s="5" t="s">
        <v>312</v>
      </c>
      <c r="C109" s="5" t="s">
        <v>27</v>
      </c>
      <c r="D109">
        <f>(_xlfn.XLOOKUP(B109,Ska_1eronde!$A$2:$A$201,Ska_1eronde!$G$2:$G$201,0)-_xlfn.XLOOKUP(B109,Ska_Avant!$A$2:$A$301,Ska_Avant!$G$2:$G$301,0))*IF(C109="D",$C$3,$C$2)+(_xlfn.XLOOKUP(B109,Ska_1eronde!$A$2:$A$201,Ska_1eronde!$H$2:$H$201,0)-_xlfn.XLOOKUP(B109,Ska_Avant!$A$2:$A$301,Ska_Avant!$H$2:$H$301,0))*$D$2</f>
        <v>3</v>
      </c>
      <c r="E109">
        <f>(_xlfn.XLOOKUP($B109,Ska_2eronde!$A$2:$A$201,Ska_2eronde!$G$2:$G$201,0)-_xlfn.XLOOKUP($B109,Ska_1eronde!$A$2:$A$301,Ska_1eronde!$G$2:$G$301,0))*IF($C109="D",$C$3,$C$2)+(_xlfn.XLOOKUP($B109,Ska_2eronde!$A$2:$A$201,Ska_2eronde!$H$2:$H$201,0)-_xlfn.XLOOKUP($B109,Ska_1eronde!$A$2:$A$301,Ska_1eronde!$H$2:$H$301,0))*$D$2</f>
        <v>6</v>
      </c>
      <c r="M109" s="5" t="s">
        <v>312</v>
      </c>
      <c r="N109">
        <v>3</v>
      </c>
      <c r="O109">
        <f t="shared" si="2"/>
        <v>3</v>
      </c>
      <c r="U109" s="5" t="s">
        <v>392</v>
      </c>
      <c r="V109">
        <v>0</v>
      </c>
    </row>
    <row r="110" spans="2:22" ht="15.5" x14ac:dyDescent="0.35">
      <c r="B110" s="5" t="s">
        <v>300</v>
      </c>
      <c r="C110" s="5" t="s">
        <v>26</v>
      </c>
      <c r="D110">
        <f>(_xlfn.XLOOKUP(B110,Ska_1eronde!$A$2:$A$201,Ska_1eronde!$G$2:$G$201,0)-_xlfn.XLOOKUP(B110,Ska_Avant!$A$2:$A$301,Ska_Avant!$G$2:$G$301,0))*IF(C110="D",$C$3,$C$2)+(_xlfn.XLOOKUP(B110,Ska_1eronde!$A$2:$A$201,Ska_1eronde!$H$2:$H$201,0)-_xlfn.XLOOKUP(B110,Ska_Avant!$A$2:$A$301,Ska_Avant!$H$2:$H$301,0))*$D$2</f>
        <v>3</v>
      </c>
      <c r="E110">
        <f>(_xlfn.XLOOKUP($B110,Ska_2eronde!$A$2:$A$201,Ska_2eronde!$G$2:$G$201,0)-_xlfn.XLOOKUP($B110,Ska_1eronde!$A$2:$A$301,Ska_1eronde!$G$2:$G$301,0))*IF($C110="D",$C$3,$C$2)+(_xlfn.XLOOKUP($B110,Ska_2eronde!$A$2:$A$201,Ska_2eronde!$H$2:$H$201,0)-_xlfn.XLOOKUP($B110,Ska_1eronde!$A$2:$A$301,Ska_1eronde!$H$2:$H$301,0))*$D$2</f>
        <v>0</v>
      </c>
      <c r="M110" s="5" t="s">
        <v>300</v>
      </c>
      <c r="N110">
        <v>0</v>
      </c>
      <c r="O110">
        <f t="shared" si="2"/>
        <v>0</v>
      </c>
      <c r="U110" s="5" t="s">
        <v>545</v>
      </c>
      <c r="V110">
        <v>0</v>
      </c>
    </row>
    <row r="111" spans="2:22" ht="15.5" x14ac:dyDescent="0.35">
      <c r="B111" s="5" t="s">
        <v>330</v>
      </c>
      <c r="C111" s="5" t="s">
        <v>26</v>
      </c>
      <c r="D111">
        <f>(_xlfn.XLOOKUP(B111,Ska_1eronde!$A$2:$A$201,Ska_1eronde!$G$2:$G$201,0)-_xlfn.XLOOKUP(B111,Ska_Avant!$A$2:$A$301,Ska_Avant!$G$2:$G$301,0))*IF(C111="D",$C$3,$C$2)+(_xlfn.XLOOKUP(B111,Ska_1eronde!$A$2:$A$201,Ska_1eronde!$H$2:$H$201,0)-_xlfn.XLOOKUP(B111,Ska_Avant!$A$2:$A$301,Ska_Avant!$H$2:$H$301,0))*$D$2</f>
        <v>3</v>
      </c>
      <c r="E111">
        <f>(_xlfn.XLOOKUP($B111,Ska_2eronde!$A$2:$A$201,Ska_2eronde!$G$2:$G$201,0)-_xlfn.XLOOKUP($B111,Ska_1eronde!$A$2:$A$301,Ska_1eronde!$G$2:$G$301,0))*IF($C111="D",$C$3,$C$2)+(_xlfn.XLOOKUP($B111,Ska_2eronde!$A$2:$A$201,Ska_2eronde!$H$2:$H$201,0)-_xlfn.XLOOKUP($B111,Ska_1eronde!$A$2:$A$301,Ska_1eronde!$H$2:$H$301,0))*$D$2</f>
        <v>0</v>
      </c>
      <c r="M111" s="5" t="s">
        <v>330</v>
      </c>
      <c r="N111">
        <v>0</v>
      </c>
      <c r="O111">
        <f t="shared" si="2"/>
        <v>0</v>
      </c>
      <c r="U111" s="5" t="s">
        <v>508</v>
      </c>
      <c r="V111">
        <v>0</v>
      </c>
    </row>
    <row r="112" spans="2:22" ht="15.5" x14ac:dyDescent="0.35">
      <c r="B112" s="5" t="s">
        <v>448</v>
      </c>
      <c r="C112" s="5" t="s">
        <v>50</v>
      </c>
      <c r="D112">
        <f>(_xlfn.XLOOKUP(B112,Ska_1eronde!$A$2:$A$201,Ska_1eronde!$G$2:$G$201,0)-_xlfn.XLOOKUP(B112,Ska_Avant!$A$2:$A$301,Ska_Avant!$G$2:$G$301,0))*IF(C112="D",$C$3,$C$2)+(_xlfn.XLOOKUP(B112,Ska_1eronde!$A$2:$A$201,Ska_1eronde!$H$2:$H$201,0)-_xlfn.XLOOKUP(B112,Ska_Avant!$A$2:$A$301,Ska_Avant!$H$2:$H$301,0))*$D$2</f>
        <v>3</v>
      </c>
      <c r="E112">
        <f>(_xlfn.XLOOKUP($B112,Ska_2eronde!$A$2:$A$201,Ska_2eronde!$G$2:$G$201,0)-_xlfn.XLOOKUP($B112,Ska_1eronde!$A$2:$A$301,Ska_1eronde!$G$2:$G$301,0))*IF($C112="D",$C$3,$C$2)+(_xlfn.XLOOKUP($B112,Ska_2eronde!$A$2:$A$201,Ska_2eronde!$H$2:$H$201,0)-_xlfn.XLOOKUP($B112,Ska_1eronde!$A$2:$A$301,Ska_1eronde!$H$2:$H$301,0))*$D$2</f>
        <v>0</v>
      </c>
      <c r="M112" s="5" t="s">
        <v>448</v>
      </c>
      <c r="N112">
        <v>0</v>
      </c>
      <c r="O112">
        <f t="shared" si="2"/>
        <v>0</v>
      </c>
      <c r="U112" s="5" t="s">
        <v>440</v>
      </c>
      <c r="V112">
        <v>0</v>
      </c>
    </row>
    <row r="113" spans="2:22" ht="15.5" x14ac:dyDescent="0.35">
      <c r="B113" s="5" t="s">
        <v>461</v>
      </c>
      <c r="C113" s="5" t="s">
        <v>26</v>
      </c>
      <c r="D113">
        <f>(_xlfn.XLOOKUP(B113,Ska_1eronde!$A$2:$A$201,Ska_1eronde!$G$2:$G$201,0)-_xlfn.XLOOKUP(B113,Ska_Avant!$A$2:$A$301,Ska_Avant!$G$2:$G$301,0))*IF(C113="D",$C$3,$C$2)+(_xlfn.XLOOKUP(B113,Ska_1eronde!$A$2:$A$201,Ska_1eronde!$H$2:$H$201,0)-_xlfn.XLOOKUP(B113,Ska_Avant!$A$2:$A$301,Ska_Avant!$H$2:$H$301,0))*$D$2</f>
        <v>3</v>
      </c>
      <c r="E113">
        <f>(_xlfn.XLOOKUP($B113,Ska_2eronde!$A$2:$A$201,Ska_2eronde!$G$2:$G$201,0)-_xlfn.XLOOKUP($B113,Ska_1eronde!$A$2:$A$301,Ska_1eronde!$G$2:$G$301,0))*IF($C113="D",$C$3,$C$2)+(_xlfn.XLOOKUP($B113,Ska_2eronde!$A$2:$A$201,Ska_2eronde!$H$2:$H$201,0)-_xlfn.XLOOKUP($B113,Ska_1eronde!$A$2:$A$301,Ska_1eronde!$H$2:$H$301,0))*$D$2</f>
        <v>7</v>
      </c>
      <c r="M113" s="5" t="s">
        <v>461</v>
      </c>
      <c r="N113">
        <v>3</v>
      </c>
      <c r="O113">
        <f t="shared" si="2"/>
        <v>4</v>
      </c>
      <c r="U113" s="5" t="s">
        <v>358</v>
      </c>
      <c r="V113">
        <v>0</v>
      </c>
    </row>
    <row r="114" spans="2:22" ht="15.5" x14ac:dyDescent="0.35">
      <c r="B114" s="5" t="s">
        <v>561</v>
      </c>
      <c r="C114" s="5" t="s">
        <v>56</v>
      </c>
      <c r="D114">
        <f>(_xlfn.XLOOKUP(B114,Ska_1eronde!$A$2:$A$201,Ska_1eronde!$G$2:$G$201,0)-_xlfn.XLOOKUP(B114,Ska_Avant!$A$2:$A$301,Ska_Avant!$G$2:$G$301,0))*IF(C114="D",$C$3,$C$2)+(_xlfn.XLOOKUP(B114,Ska_1eronde!$A$2:$A$201,Ska_1eronde!$H$2:$H$201,0)-_xlfn.XLOOKUP(B114,Ska_Avant!$A$2:$A$301,Ska_Avant!$H$2:$H$301,0))*$D$2</f>
        <v>3</v>
      </c>
      <c r="E114">
        <f>(_xlfn.XLOOKUP($B114,Ska_2eronde!$A$2:$A$201,Ska_2eronde!$G$2:$G$201,0)-_xlfn.XLOOKUP($B114,Ska_1eronde!$A$2:$A$301,Ska_1eronde!$G$2:$G$301,0))*IF($C114="D",$C$3,$C$2)+(_xlfn.XLOOKUP($B114,Ska_2eronde!$A$2:$A$201,Ska_2eronde!$H$2:$H$201,0)-_xlfn.XLOOKUP($B114,Ska_1eronde!$A$2:$A$301,Ska_1eronde!$H$2:$H$301,0))*$D$2</f>
        <v>0</v>
      </c>
      <c r="M114" s="5" t="s">
        <v>561</v>
      </c>
      <c r="N114">
        <v>0</v>
      </c>
      <c r="O114">
        <f t="shared" si="2"/>
        <v>0</v>
      </c>
      <c r="U114" s="5" t="s">
        <v>431</v>
      </c>
      <c r="V114">
        <v>0</v>
      </c>
    </row>
    <row r="115" spans="2:22" ht="15.5" x14ac:dyDescent="0.35">
      <c r="B115" s="5" t="s">
        <v>384</v>
      </c>
      <c r="C115" s="5" t="s">
        <v>26</v>
      </c>
      <c r="D115">
        <f>(_xlfn.XLOOKUP(B115,Ska_1eronde!$A$2:$A$201,Ska_1eronde!$G$2:$G$201,0)-_xlfn.XLOOKUP(B115,Ska_Avant!$A$2:$A$301,Ska_Avant!$G$2:$G$301,0))*IF(C115="D",$C$3,$C$2)+(_xlfn.XLOOKUP(B115,Ska_1eronde!$A$2:$A$201,Ska_1eronde!$H$2:$H$201,0)-_xlfn.XLOOKUP(B115,Ska_Avant!$A$2:$A$301,Ska_Avant!$H$2:$H$301,0))*$D$2</f>
        <v>3</v>
      </c>
      <c r="E115">
        <f>(_xlfn.XLOOKUP($B115,Ska_2eronde!$A$2:$A$201,Ska_2eronde!$G$2:$G$201,0)-_xlfn.XLOOKUP($B115,Ska_1eronde!$A$2:$A$301,Ska_1eronde!$G$2:$G$301,0))*IF($C115="D",$C$3,$C$2)+(_xlfn.XLOOKUP($B115,Ska_2eronde!$A$2:$A$201,Ska_2eronde!$H$2:$H$201,0)-_xlfn.XLOOKUP($B115,Ska_1eronde!$A$2:$A$301,Ska_1eronde!$H$2:$H$301,0))*$D$2</f>
        <v>0</v>
      </c>
      <c r="M115" s="5" t="s">
        <v>384</v>
      </c>
      <c r="N115">
        <v>0</v>
      </c>
      <c r="O115">
        <f t="shared" si="2"/>
        <v>0</v>
      </c>
      <c r="U115" s="5" t="s">
        <v>814</v>
      </c>
      <c r="V115">
        <v>0</v>
      </c>
    </row>
    <row r="116" spans="2:22" ht="15.5" x14ac:dyDescent="0.35">
      <c r="B116" s="5" t="s">
        <v>370</v>
      </c>
      <c r="C116" s="5" t="s">
        <v>26</v>
      </c>
      <c r="D116">
        <f>(_xlfn.XLOOKUP(B116,Ska_1eronde!$A$2:$A$201,Ska_1eronde!$G$2:$G$201,0)-_xlfn.XLOOKUP(B116,Ska_Avant!$A$2:$A$301,Ska_Avant!$G$2:$G$301,0))*IF(C116="D",$C$3,$C$2)+(_xlfn.XLOOKUP(B116,Ska_1eronde!$A$2:$A$201,Ska_1eronde!$H$2:$H$201,0)-_xlfn.XLOOKUP(B116,Ska_Avant!$A$2:$A$301,Ska_Avant!$H$2:$H$301,0))*$D$2</f>
        <v>3</v>
      </c>
      <c r="E116">
        <f>(_xlfn.XLOOKUP($B116,Ska_2eronde!$A$2:$A$201,Ska_2eronde!$G$2:$G$201,0)-_xlfn.XLOOKUP($B116,Ska_1eronde!$A$2:$A$301,Ska_1eronde!$G$2:$G$301,0))*IF($C116="D",$C$3,$C$2)+(_xlfn.XLOOKUP($B116,Ska_2eronde!$A$2:$A$201,Ska_2eronde!$H$2:$H$201,0)-_xlfn.XLOOKUP($B116,Ska_1eronde!$A$2:$A$301,Ska_1eronde!$H$2:$H$301,0))*$D$2</f>
        <v>0</v>
      </c>
      <c r="M116" s="5" t="s">
        <v>370</v>
      </c>
      <c r="N116">
        <v>0</v>
      </c>
      <c r="O116">
        <f t="shared" si="2"/>
        <v>0</v>
      </c>
      <c r="U116" s="5" t="s">
        <v>816</v>
      </c>
      <c r="V116">
        <v>0</v>
      </c>
    </row>
    <row r="117" spans="2:22" ht="15.5" x14ac:dyDescent="0.35">
      <c r="B117" s="5" t="s">
        <v>437</v>
      </c>
      <c r="C117" s="5" t="s">
        <v>27</v>
      </c>
      <c r="D117">
        <f>(_xlfn.XLOOKUP(B117,Ska_1eronde!$A$2:$A$201,Ska_1eronde!$G$2:$G$201,0)-_xlfn.XLOOKUP(B117,Ska_Avant!$A$2:$A$301,Ska_Avant!$G$2:$G$301,0))*IF(C117="D",$C$3,$C$2)+(_xlfn.XLOOKUP(B117,Ska_1eronde!$A$2:$A$201,Ska_1eronde!$H$2:$H$201,0)-_xlfn.XLOOKUP(B117,Ska_Avant!$A$2:$A$301,Ska_Avant!$H$2:$H$301,0))*$D$2</f>
        <v>3</v>
      </c>
      <c r="E117">
        <f>(_xlfn.XLOOKUP($B117,Ska_2eronde!$A$2:$A$201,Ska_2eronde!$G$2:$G$201,0)-_xlfn.XLOOKUP($B117,Ska_1eronde!$A$2:$A$301,Ska_1eronde!$G$2:$G$301,0))*IF($C117="D",$C$3,$C$2)+(_xlfn.XLOOKUP($B117,Ska_2eronde!$A$2:$A$201,Ska_2eronde!$H$2:$H$201,0)-_xlfn.XLOOKUP($B117,Ska_1eronde!$A$2:$A$301,Ska_1eronde!$H$2:$H$301,0))*$D$2</f>
        <v>0</v>
      </c>
      <c r="M117" s="5" t="s">
        <v>437</v>
      </c>
      <c r="N117">
        <v>0</v>
      </c>
      <c r="O117">
        <f t="shared" si="2"/>
        <v>0</v>
      </c>
      <c r="U117" s="5" t="s">
        <v>34</v>
      </c>
      <c r="V117">
        <v>0</v>
      </c>
    </row>
    <row r="118" spans="2:22" ht="15.5" x14ac:dyDescent="0.35">
      <c r="B118" s="5" t="s">
        <v>409</v>
      </c>
      <c r="C118" s="5" t="s">
        <v>27</v>
      </c>
      <c r="D118">
        <f>(_xlfn.XLOOKUP(B118,Ska_1eronde!$A$2:$A$201,Ska_1eronde!$G$2:$G$201,0)-_xlfn.XLOOKUP(B118,Ska_Avant!$A$2:$A$301,Ska_Avant!$G$2:$G$301,0))*IF(C118="D",$C$3,$C$2)+(_xlfn.XLOOKUP(B118,Ska_1eronde!$A$2:$A$201,Ska_1eronde!$H$2:$H$201,0)-_xlfn.XLOOKUP(B118,Ska_Avant!$A$2:$A$301,Ska_Avant!$H$2:$H$301,0))*$D$2</f>
        <v>3</v>
      </c>
      <c r="E118">
        <f>(_xlfn.XLOOKUP($B118,Ska_2eronde!$A$2:$A$201,Ska_2eronde!$G$2:$G$201,0)-_xlfn.XLOOKUP($B118,Ska_1eronde!$A$2:$A$301,Ska_1eronde!$G$2:$G$301,0))*IF($C118="D",$C$3,$C$2)+(_xlfn.XLOOKUP($B118,Ska_2eronde!$A$2:$A$201,Ska_2eronde!$H$2:$H$201,0)-_xlfn.XLOOKUP($B118,Ska_1eronde!$A$2:$A$301,Ska_1eronde!$H$2:$H$301,0))*$D$2</f>
        <v>0</v>
      </c>
      <c r="M118" s="5" t="s">
        <v>409</v>
      </c>
      <c r="N118">
        <v>0</v>
      </c>
      <c r="O118">
        <f t="shared" si="2"/>
        <v>0</v>
      </c>
      <c r="U118" s="5" t="s">
        <v>39</v>
      </c>
      <c r="V118">
        <v>0</v>
      </c>
    </row>
    <row r="119" spans="2:22" ht="15.5" x14ac:dyDescent="0.35">
      <c r="B119" s="5" t="s">
        <v>820</v>
      </c>
      <c r="C119" s="5" t="s">
        <v>27</v>
      </c>
      <c r="D119">
        <f>(_xlfn.XLOOKUP(B119,Ska_1eronde!$A$2:$A$201,Ska_1eronde!$G$2:$G$201,0)-_xlfn.XLOOKUP(B119,Ska_Avant!$A$2:$A$301,Ska_Avant!$G$2:$G$301,0))*IF(C119="D",$C$3,$C$2)+(_xlfn.XLOOKUP(B119,Ska_1eronde!$A$2:$A$201,Ska_1eronde!$H$2:$H$201,0)-_xlfn.XLOOKUP(B119,Ska_Avant!$A$2:$A$301,Ska_Avant!$H$2:$H$301,0))*$D$2</f>
        <v>3</v>
      </c>
      <c r="E119">
        <f>(_xlfn.XLOOKUP($B119,Ska_2eronde!$A$2:$A$201,Ska_2eronde!$G$2:$G$201,0)-_xlfn.XLOOKUP($B119,Ska_1eronde!$A$2:$A$301,Ska_1eronde!$G$2:$G$301,0))*IF($C119="D",$C$3,$C$2)+(_xlfn.XLOOKUP($B119,Ska_2eronde!$A$2:$A$201,Ska_2eronde!$H$2:$H$201,0)-_xlfn.XLOOKUP($B119,Ska_1eronde!$A$2:$A$301,Ska_1eronde!$H$2:$H$301,0))*$D$2</f>
        <v>6</v>
      </c>
      <c r="M119" s="5" t="s">
        <v>820</v>
      </c>
      <c r="N119">
        <v>6</v>
      </c>
      <c r="O119">
        <f t="shared" si="2"/>
        <v>0</v>
      </c>
      <c r="U119" s="5" t="s">
        <v>55</v>
      </c>
      <c r="V119">
        <v>0</v>
      </c>
    </row>
    <row r="120" spans="2:22" ht="15.5" x14ac:dyDescent="0.35">
      <c r="B120" s="5" t="s">
        <v>824</v>
      </c>
      <c r="C120" s="5" t="s">
        <v>50</v>
      </c>
      <c r="D120">
        <f>(_xlfn.XLOOKUP(B120,Ska_1eronde!$A$2:$A$201,Ska_1eronde!$G$2:$G$201,0)-_xlfn.XLOOKUP(B120,Ska_Avant!$A$2:$A$301,Ska_Avant!$G$2:$G$301,0))*IF(C120="D",$C$3,$C$2)+(_xlfn.XLOOKUP(B120,Ska_1eronde!$A$2:$A$201,Ska_1eronde!$H$2:$H$201,0)-_xlfn.XLOOKUP(B120,Ska_Avant!$A$2:$A$301,Ska_Avant!$H$2:$H$301,0))*$D$2</f>
        <v>3</v>
      </c>
      <c r="E120">
        <f>(_xlfn.XLOOKUP($B120,Ska_2eronde!$A$2:$A$201,Ska_2eronde!$G$2:$G$201,0)-_xlfn.XLOOKUP($B120,Ska_1eronde!$A$2:$A$301,Ska_1eronde!$G$2:$G$301,0))*IF($C120="D",$C$3,$C$2)+(_xlfn.XLOOKUP($B120,Ska_2eronde!$A$2:$A$201,Ska_2eronde!$H$2:$H$201,0)-_xlfn.XLOOKUP($B120,Ska_1eronde!$A$2:$A$301,Ska_1eronde!$H$2:$H$301,0))*$D$2</f>
        <v>4</v>
      </c>
      <c r="M120" s="5" t="s">
        <v>824</v>
      </c>
      <c r="N120">
        <v>4</v>
      </c>
      <c r="O120">
        <f t="shared" si="2"/>
        <v>0</v>
      </c>
      <c r="U120" s="5" t="s">
        <v>156</v>
      </c>
      <c r="V120">
        <v>0</v>
      </c>
    </row>
    <row r="121" spans="2:22" ht="15.5" x14ac:dyDescent="0.35">
      <c r="B121" s="5" t="s">
        <v>826</v>
      </c>
      <c r="C121" s="5" t="s">
        <v>27</v>
      </c>
      <c r="D121">
        <f>(_xlfn.XLOOKUP(B121,Ska_1eronde!$A$2:$A$201,Ska_1eronde!$G$2:$G$201,0)-_xlfn.XLOOKUP(B121,Ska_Avant!$A$2:$A$301,Ska_Avant!$G$2:$G$301,0))*IF(C121="D",$C$3,$C$2)+(_xlfn.XLOOKUP(B121,Ska_1eronde!$A$2:$A$201,Ska_1eronde!$H$2:$H$201,0)-_xlfn.XLOOKUP(B121,Ska_Avant!$A$2:$A$301,Ska_Avant!$H$2:$H$301,0))*$D$2</f>
        <v>3</v>
      </c>
      <c r="E121">
        <f>(_xlfn.XLOOKUP($B121,Ska_2eronde!$A$2:$A$201,Ska_2eronde!$G$2:$G$201,0)-_xlfn.XLOOKUP($B121,Ska_1eronde!$A$2:$A$301,Ska_1eronde!$G$2:$G$301,0))*IF($C121="D",$C$3,$C$2)+(_xlfn.XLOOKUP($B121,Ska_2eronde!$A$2:$A$201,Ska_2eronde!$H$2:$H$201,0)-_xlfn.XLOOKUP($B121,Ska_1eronde!$A$2:$A$301,Ska_1eronde!$H$2:$H$301,0))*$D$2</f>
        <v>-3</v>
      </c>
      <c r="M121" s="5" t="s">
        <v>826</v>
      </c>
      <c r="N121">
        <v>-3</v>
      </c>
      <c r="O121">
        <f t="shared" si="2"/>
        <v>0</v>
      </c>
      <c r="U121" s="5" t="s">
        <v>104</v>
      </c>
      <c r="V121">
        <v>0</v>
      </c>
    </row>
    <row r="122" spans="2:22" ht="15.5" x14ac:dyDescent="0.35">
      <c r="B122" s="5" t="s">
        <v>42</v>
      </c>
      <c r="C122" s="5" t="s">
        <v>27</v>
      </c>
      <c r="D122">
        <f>(_xlfn.XLOOKUP(B122,Ska_1eronde!$A$2:$A$201,Ska_1eronde!$G$2:$G$201,0)-_xlfn.XLOOKUP(B122,Ska_Avant!$A$2:$A$301,Ska_Avant!$G$2:$G$301,0))*IF(C122="D",$C$3,$C$2)+(_xlfn.XLOOKUP(B122,Ska_1eronde!$A$2:$A$201,Ska_1eronde!$H$2:$H$201,0)-_xlfn.XLOOKUP(B122,Ska_Avant!$A$2:$A$301,Ska_Avant!$H$2:$H$301,0))*$D$2</f>
        <v>2</v>
      </c>
      <c r="E122">
        <f>(_xlfn.XLOOKUP($B122,Ska_2eronde!$A$2:$A$201,Ska_2eronde!$G$2:$G$201,0)-_xlfn.XLOOKUP($B122,Ska_1eronde!$A$2:$A$301,Ska_1eronde!$G$2:$G$301,0))*IF($C122="D",$C$3,$C$2)+(_xlfn.XLOOKUP($B122,Ska_2eronde!$A$2:$A$201,Ska_2eronde!$H$2:$H$201,0)-_xlfn.XLOOKUP($B122,Ska_1eronde!$A$2:$A$301,Ska_1eronde!$H$2:$H$301,0))*$D$2</f>
        <v>0</v>
      </c>
      <c r="M122" s="5" t="s">
        <v>42</v>
      </c>
      <c r="N122">
        <v>0</v>
      </c>
      <c r="O122">
        <f t="shared" si="2"/>
        <v>0</v>
      </c>
      <c r="U122" s="5" t="s">
        <v>128</v>
      </c>
      <c r="V122">
        <v>0</v>
      </c>
    </row>
    <row r="123" spans="2:22" ht="15.5" x14ac:dyDescent="0.35">
      <c r="B123" s="5" t="s">
        <v>113</v>
      </c>
      <c r="C123" s="5" t="s">
        <v>50</v>
      </c>
      <c r="D123">
        <f>(_xlfn.XLOOKUP(B123,Ska_1eronde!$A$2:$A$201,Ska_1eronde!$G$2:$G$201,0)-_xlfn.XLOOKUP(B123,Ska_Avant!$A$2:$A$301,Ska_Avant!$G$2:$G$301,0))*IF(C123="D",$C$3,$C$2)+(_xlfn.XLOOKUP(B123,Ska_1eronde!$A$2:$A$201,Ska_1eronde!$H$2:$H$201,0)-_xlfn.XLOOKUP(B123,Ska_Avant!$A$2:$A$301,Ska_Avant!$H$2:$H$301,0))*$D$2</f>
        <v>2</v>
      </c>
      <c r="E123">
        <f>(_xlfn.XLOOKUP($B123,Ska_2eronde!$A$2:$A$201,Ska_2eronde!$G$2:$G$201,0)-_xlfn.XLOOKUP($B123,Ska_1eronde!$A$2:$A$301,Ska_1eronde!$G$2:$G$301,0))*IF($C123="D",$C$3,$C$2)+(_xlfn.XLOOKUP($B123,Ska_2eronde!$A$2:$A$201,Ska_2eronde!$H$2:$H$201,0)-_xlfn.XLOOKUP($B123,Ska_1eronde!$A$2:$A$301,Ska_1eronde!$H$2:$H$301,0))*$D$2</f>
        <v>0</v>
      </c>
      <c r="M123" s="5" t="s">
        <v>113</v>
      </c>
      <c r="N123">
        <v>0</v>
      </c>
      <c r="O123">
        <f t="shared" si="2"/>
        <v>0</v>
      </c>
      <c r="U123" s="5" t="s">
        <v>142</v>
      </c>
      <c r="V123">
        <v>0</v>
      </c>
    </row>
    <row r="124" spans="2:22" ht="15.5" x14ac:dyDescent="0.35">
      <c r="B124" s="5" t="s">
        <v>100</v>
      </c>
      <c r="C124" s="5" t="s">
        <v>26</v>
      </c>
      <c r="D124">
        <f>(_xlfn.XLOOKUP(B124,Ska_1eronde!$A$2:$A$201,Ska_1eronde!$G$2:$G$201,0)-_xlfn.XLOOKUP(B124,Ska_Avant!$A$2:$A$301,Ska_Avant!$G$2:$G$301,0))*IF(C124="D",$C$3,$C$2)+(_xlfn.XLOOKUP(B124,Ska_1eronde!$A$2:$A$201,Ska_1eronde!$H$2:$H$201,0)-_xlfn.XLOOKUP(B124,Ska_Avant!$A$2:$A$301,Ska_Avant!$H$2:$H$301,0))*$D$2</f>
        <v>2</v>
      </c>
      <c r="E124">
        <f>(_xlfn.XLOOKUP($B124,Ska_2eronde!$A$2:$A$201,Ska_2eronde!$G$2:$G$201,0)-_xlfn.XLOOKUP($B124,Ska_1eronde!$A$2:$A$301,Ska_1eronde!$G$2:$G$301,0))*IF($C124="D",$C$3,$C$2)+(_xlfn.XLOOKUP($B124,Ska_2eronde!$A$2:$A$201,Ska_2eronde!$H$2:$H$201,0)-_xlfn.XLOOKUP($B124,Ska_1eronde!$A$2:$A$301,Ska_1eronde!$H$2:$H$301,0))*$D$2</f>
        <v>0</v>
      </c>
      <c r="M124" s="5" t="s">
        <v>100</v>
      </c>
      <c r="N124">
        <v>0</v>
      </c>
      <c r="O124">
        <f t="shared" si="2"/>
        <v>0</v>
      </c>
      <c r="U124" s="5" t="s">
        <v>88</v>
      </c>
      <c r="V124">
        <v>0</v>
      </c>
    </row>
    <row r="125" spans="2:22" ht="15.5" x14ac:dyDescent="0.35">
      <c r="B125" s="5" t="s">
        <v>106</v>
      </c>
      <c r="C125" s="5" t="s">
        <v>50</v>
      </c>
      <c r="D125">
        <f>(_xlfn.XLOOKUP(B125,Ska_1eronde!$A$2:$A$201,Ska_1eronde!$G$2:$G$201,0)-_xlfn.XLOOKUP(B125,Ska_Avant!$A$2:$A$301,Ska_Avant!$G$2:$G$301,0))*IF(C125="D",$C$3,$C$2)+(_xlfn.XLOOKUP(B125,Ska_1eronde!$A$2:$A$201,Ska_1eronde!$H$2:$H$201,0)-_xlfn.XLOOKUP(B125,Ska_Avant!$A$2:$A$301,Ska_Avant!$H$2:$H$301,0))*$D$2</f>
        <v>2</v>
      </c>
      <c r="E125">
        <f>(_xlfn.XLOOKUP($B125,Ska_2eronde!$A$2:$A$201,Ska_2eronde!$G$2:$G$201,0)-_xlfn.XLOOKUP($B125,Ska_1eronde!$A$2:$A$301,Ska_1eronde!$G$2:$G$301,0))*IF($C125="D",$C$3,$C$2)+(_xlfn.XLOOKUP($B125,Ska_2eronde!$A$2:$A$201,Ska_2eronde!$H$2:$H$201,0)-_xlfn.XLOOKUP($B125,Ska_1eronde!$A$2:$A$301,Ska_1eronde!$H$2:$H$301,0))*$D$2</f>
        <v>1</v>
      </c>
      <c r="M125" s="5" t="s">
        <v>106</v>
      </c>
      <c r="N125">
        <v>1</v>
      </c>
      <c r="O125">
        <f t="shared" si="2"/>
        <v>0</v>
      </c>
      <c r="U125" s="5" t="s">
        <v>228</v>
      </c>
      <c r="V125">
        <v>0</v>
      </c>
    </row>
    <row r="126" spans="2:22" ht="15.5" x14ac:dyDescent="0.35">
      <c r="B126" s="5" t="s">
        <v>174</v>
      </c>
      <c r="C126" s="5" t="s">
        <v>26</v>
      </c>
      <c r="D126">
        <f>(_xlfn.XLOOKUP(B126,Ska_1eronde!$A$2:$A$201,Ska_1eronde!$G$2:$G$201,0)-_xlfn.XLOOKUP(B126,Ska_Avant!$A$2:$A$301,Ska_Avant!$G$2:$G$301,0))*IF(C126="D",$C$3,$C$2)+(_xlfn.XLOOKUP(B126,Ska_1eronde!$A$2:$A$201,Ska_1eronde!$H$2:$H$201,0)-_xlfn.XLOOKUP(B126,Ska_Avant!$A$2:$A$301,Ska_Avant!$H$2:$H$301,0))*$D$2</f>
        <v>2</v>
      </c>
      <c r="E126">
        <f>(_xlfn.XLOOKUP($B126,Ska_2eronde!$A$2:$A$201,Ska_2eronde!$G$2:$G$201,0)-_xlfn.XLOOKUP($B126,Ska_1eronde!$A$2:$A$301,Ska_1eronde!$G$2:$G$301,0))*IF($C126="D",$C$3,$C$2)+(_xlfn.XLOOKUP($B126,Ska_2eronde!$A$2:$A$201,Ska_2eronde!$H$2:$H$201,0)-_xlfn.XLOOKUP($B126,Ska_1eronde!$A$2:$A$301,Ska_1eronde!$H$2:$H$301,0))*$D$2</f>
        <v>0</v>
      </c>
      <c r="M126" s="5" t="s">
        <v>174</v>
      </c>
      <c r="N126">
        <v>0</v>
      </c>
      <c r="O126">
        <f t="shared" si="2"/>
        <v>0</v>
      </c>
      <c r="U126" s="5" t="s">
        <v>300</v>
      </c>
      <c r="V126">
        <v>0</v>
      </c>
    </row>
    <row r="127" spans="2:22" ht="15.5" x14ac:dyDescent="0.35">
      <c r="B127" s="5" t="s">
        <v>98</v>
      </c>
      <c r="C127" s="5" t="s">
        <v>26</v>
      </c>
      <c r="D127">
        <f>(_xlfn.XLOOKUP(B127,Ska_1eronde!$A$2:$A$201,Ska_1eronde!$G$2:$G$201,0)-_xlfn.XLOOKUP(B127,Ska_Avant!$A$2:$A$301,Ska_Avant!$G$2:$G$301,0))*IF(C127="D",$C$3,$C$2)+(_xlfn.XLOOKUP(B127,Ska_1eronde!$A$2:$A$201,Ska_1eronde!$H$2:$H$201,0)-_xlfn.XLOOKUP(B127,Ska_Avant!$A$2:$A$301,Ska_Avant!$H$2:$H$301,0))*$D$2</f>
        <v>2</v>
      </c>
      <c r="E127">
        <f>(_xlfn.XLOOKUP($B127,Ska_2eronde!$A$2:$A$201,Ska_2eronde!$G$2:$G$201,0)-_xlfn.XLOOKUP($B127,Ska_1eronde!$A$2:$A$301,Ska_1eronde!$G$2:$G$301,0))*IF($C127="D",$C$3,$C$2)+(_xlfn.XLOOKUP($B127,Ska_2eronde!$A$2:$A$201,Ska_2eronde!$H$2:$H$201,0)-_xlfn.XLOOKUP($B127,Ska_1eronde!$A$2:$A$301,Ska_1eronde!$H$2:$H$301,0))*$D$2</f>
        <v>0</v>
      </c>
      <c r="M127" s="5" t="s">
        <v>98</v>
      </c>
      <c r="N127">
        <v>0</v>
      </c>
      <c r="O127">
        <f t="shared" si="2"/>
        <v>0</v>
      </c>
      <c r="U127" s="5" t="s">
        <v>330</v>
      </c>
      <c r="V127">
        <v>0</v>
      </c>
    </row>
    <row r="128" spans="2:22" ht="15.5" x14ac:dyDescent="0.35">
      <c r="B128" s="5" t="s">
        <v>181</v>
      </c>
      <c r="C128" s="5" t="s">
        <v>50</v>
      </c>
      <c r="D128">
        <f>(_xlfn.XLOOKUP(B128,Ska_1eronde!$A$2:$A$201,Ska_1eronde!$G$2:$G$201,0)-_xlfn.XLOOKUP(B128,Ska_Avant!$A$2:$A$301,Ska_Avant!$G$2:$G$301,0))*IF(C128="D",$C$3,$C$2)+(_xlfn.XLOOKUP(B128,Ska_1eronde!$A$2:$A$201,Ska_1eronde!$H$2:$H$201,0)-_xlfn.XLOOKUP(B128,Ska_Avant!$A$2:$A$301,Ska_Avant!$H$2:$H$301,0))*$D$2</f>
        <v>2</v>
      </c>
      <c r="E128">
        <f>(_xlfn.XLOOKUP($B128,Ska_2eronde!$A$2:$A$201,Ska_2eronde!$G$2:$G$201,0)-_xlfn.XLOOKUP($B128,Ska_1eronde!$A$2:$A$301,Ska_1eronde!$G$2:$G$301,0))*IF($C128="D",$C$3,$C$2)+(_xlfn.XLOOKUP($B128,Ska_2eronde!$A$2:$A$201,Ska_2eronde!$H$2:$H$201,0)-_xlfn.XLOOKUP($B128,Ska_1eronde!$A$2:$A$301,Ska_1eronde!$H$2:$H$301,0))*$D$2</f>
        <v>5</v>
      </c>
      <c r="M128" s="5" t="s">
        <v>181</v>
      </c>
      <c r="N128">
        <v>1</v>
      </c>
      <c r="O128">
        <f t="shared" si="2"/>
        <v>4</v>
      </c>
      <c r="U128" s="5" t="s">
        <v>448</v>
      </c>
      <c r="V128">
        <v>0</v>
      </c>
    </row>
    <row r="129" spans="2:22" ht="15.5" x14ac:dyDescent="0.35">
      <c r="B129" s="5" t="s">
        <v>171</v>
      </c>
      <c r="C129" s="5" t="s">
        <v>27</v>
      </c>
      <c r="D129">
        <f>(_xlfn.XLOOKUP(B129,Ska_1eronde!$A$2:$A$201,Ska_1eronde!$G$2:$G$201,0)-_xlfn.XLOOKUP(B129,Ska_Avant!$A$2:$A$301,Ska_Avant!$G$2:$G$301,0))*IF(C129="D",$C$3,$C$2)+(_xlfn.XLOOKUP(B129,Ska_1eronde!$A$2:$A$201,Ska_1eronde!$H$2:$H$201,0)-_xlfn.XLOOKUP(B129,Ska_Avant!$A$2:$A$301,Ska_Avant!$H$2:$H$301,0))*$D$2</f>
        <v>2</v>
      </c>
      <c r="E129">
        <f>(_xlfn.XLOOKUP($B129,Ska_2eronde!$A$2:$A$201,Ska_2eronde!$G$2:$G$201,0)-_xlfn.XLOOKUP($B129,Ska_1eronde!$A$2:$A$301,Ska_1eronde!$G$2:$G$301,0))*IF($C129="D",$C$3,$C$2)+(_xlfn.XLOOKUP($B129,Ska_2eronde!$A$2:$A$201,Ska_2eronde!$H$2:$H$201,0)-_xlfn.XLOOKUP($B129,Ska_1eronde!$A$2:$A$301,Ska_1eronde!$H$2:$H$301,0))*$D$2</f>
        <v>2</v>
      </c>
      <c r="M129" s="5" t="s">
        <v>171</v>
      </c>
      <c r="N129">
        <v>2</v>
      </c>
      <c r="O129">
        <f t="shared" si="2"/>
        <v>0</v>
      </c>
      <c r="U129" s="5" t="s">
        <v>561</v>
      </c>
      <c r="V129">
        <v>0</v>
      </c>
    </row>
    <row r="130" spans="2:22" ht="15.5" x14ac:dyDescent="0.35">
      <c r="B130" s="5" t="s">
        <v>176</v>
      </c>
      <c r="C130" s="5" t="s">
        <v>27</v>
      </c>
      <c r="D130">
        <f>(_xlfn.XLOOKUP(B130,Ska_1eronde!$A$2:$A$201,Ska_1eronde!$G$2:$G$201,0)-_xlfn.XLOOKUP(B130,Ska_Avant!$A$2:$A$301,Ska_Avant!$G$2:$G$301,0))*IF(C130="D",$C$3,$C$2)+(_xlfn.XLOOKUP(B130,Ska_1eronde!$A$2:$A$201,Ska_1eronde!$H$2:$H$201,0)-_xlfn.XLOOKUP(B130,Ska_Avant!$A$2:$A$301,Ska_Avant!$H$2:$H$301,0))*$D$2</f>
        <v>2</v>
      </c>
      <c r="E130">
        <f>(_xlfn.XLOOKUP($B130,Ska_2eronde!$A$2:$A$201,Ska_2eronde!$G$2:$G$201,0)-_xlfn.XLOOKUP($B130,Ska_1eronde!$A$2:$A$301,Ska_1eronde!$G$2:$G$301,0))*IF($C130="D",$C$3,$C$2)+(_xlfn.XLOOKUP($B130,Ska_2eronde!$A$2:$A$201,Ska_2eronde!$H$2:$H$201,0)-_xlfn.XLOOKUP($B130,Ska_1eronde!$A$2:$A$301,Ska_1eronde!$H$2:$H$301,0))*$D$2</f>
        <v>0</v>
      </c>
      <c r="M130" s="5" t="s">
        <v>176</v>
      </c>
      <c r="N130">
        <v>0</v>
      </c>
      <c r="O130">
        <f t="shared" si="2"/>
        <v>0</v>
      </c>
      <c r="U130" s="5" t="s">
        <v>384</v>
      </c>
      <c r="V130">
        <v>0</v>
      </c>
    </row>
    <row r="131" spans="2:22" ht="15.5" x14ac:dyDescent="0.35">
      <c r="B131" s="5" t="s">
        <v>206</v>
      </c>
      <c r="C131" s="5" t="s">
        <v>26</v>
      </c>
      <c r="D131">
        <f>(_xlfn.XLOOKUP(B131,Ska_1eronde!$A$2:$A$201,Ska_1eronde!$G$2:$G$201,0)-_xlfn.XLOOKUP(B131,Ska_Avant!$A$2:$A$301,Ska_Avant!$G$2:$G$301,0))*IF(C131="D",$C$3,$C$2)+(_xlfn.XLOOKUP(B131,Ska_1eronde!$A$2:$A$201,Ska_1eronde!$H$2:$H$201,0)-_xlfn.XLOOKUP(B131,Ska_Avant!$A$2:$A$301,Ska_Avant!$H$2:$H$301,0))*$D$2</f>
        <v>2</v>
      </c>
      <c r="E131">
        <f>(_xlfn.XLOOKUP($B131,Ska_2eronde!$A$2:$A$201,Ska_2eronde!$G$2:$G$201,0)-_xlfn.XLOOKUP($B131,Ska_1eronde!$A$2:$A$301,Ska_1eronde!$G$2:$G$301,0))*IF($C131="D",$C$3,$C$2)+(_xlfn.XLOOKUP($B131,Ska_2eronde!$A$2:$A$201,Ska_2eronde!$H$2:$H$201,0)-_xlfn.XLOOKUP($B131,Ska_1eronde!$A$2:$A$301,Ska_1eronde!$H$2:$H$301,0))*$D$2</f>
        <v>5</v>
      </c>
      <c r="M131" s="5" t="s">
        <v>206</v>
      </c>
      <c r="N131">
        <v>5</v>
      </c>
      <c r="O131">
        <f t="shared" si="2"/>
        <v>0</v>
      </c>
      <c r="U131" s="5" t="s">
        <v>370</v>
      </c>
      <c r="V131">
        <v>0</v>
      </c>
    </row>
    <row r="132" spans="2:22" ht="15.5" x14ac:dyDescent="0.35">
      <c r="B132" s="5" t="s">
        <v>281</v>
      </c>
      <c r="C132" s="5" t="s">
        <v>50</v>
      </c>
      <c r="D132">
        <f>(_xlfn.XLOOKUP(B132,Ska_1eronde!$A$2:$A$201,Ska_1eronde!$G$2:$G$201,0)-_xlfn.XLOOKUP(B132,Ska_Avant!$A$2:$A$301,Ska_Avant!$G$2:$G$301,0))*IF(C132="D",$C$3,$C$2)+(_xlfn.XLOOKUP(B132,Ska_1eronde!$A$2:$A$201,Ska_1eronde!$H$2:$H$201,0)-_xlfn.XLOOKUP(B132,Ska_Avant!$A$2:$A$301,Ska_Avant!$H$2:$H$301,0))*$D$2</f>
        <v>2</v>
      </c>
      <c r="E132">
        <f>(_xlfn.XLOOKUP($B132,Ska_2eronde!$A$2:$A$201,Ska_2eronde!$G$2:$G$201,0)-_xlfn.XLOOKUP($B132,Ska_1eronde!$A$2:$A$301,Ska_1eronde!$G$2:$G$301,0))*IF($C132="D",$C$3,$C$2)+(_xlfn.XLOOKUP($B132,Ska_2eronde!$A$2:$A$201,Ska_2eronde!$H$2:$H$201,0)-_xlfn.XLOOKUP($B132,Ska_1eronde!$A$2:$A$301,Ska_1eronde!$H$2:$H$301,0))*$D$2</f>
        <v>2</v>
      </c>
      <c r="M132" s="5" t="s">
        <v>281</v>
      </c>
      <c r="N132">
        <v>1</v>
      </c>
      <c r="O132">
        <f t="shared" si="2"/>
        <v>1</v>
      </c>
      <c r="U132" s="5" t="s">
        <v>437</v>
      </c>
      <c r="V132">
        <v>0</v>
      </c>
    </row>
    <row r="133" spans="2:22" ht="15.5" x14ac:dyDescent="0.35">
      <c r="B133" s="5" t="s">
        <v>264</v>
      </c>
      <c r="C133" s="5" t="s">
        <v>50</v>
      </c>
      <c r="D133">
        <f>(_xlfn.XLOOKUP(B133,Ska_1eronde!$A$2:$A$201,Ska_1eronde!$G$2:$G$201,0)-_xlfn.XLOOKUP(B133,Ska_Avant!$A$2:$A$301,Ska_Avant!$G$2:$G$301,0))*IF(C133="D",$C$3,$C$2)+(_xlfn.XLOOKUP(B133,Ska_1eronde!$A$2:$A$201,Ska_1eronde!$H$2:$H$201,0)-_xlfn.XLOOKUP(B133,Ska_Avant!$A$2:$A$301,Ska_Avant!$H$2:$H$301,0))*$D$2</f>
        <v>2</v>
      </c>
      <c r="E133">
        <f>(_xlfn.XLOOKUP($B133,Ska_2eronde!$A$2:$A$201,Ska_2eronde!$G$2:$G$201,0)-_xlfn.XLOOKUP($B133,Ska_1eronde!$A$2:$A$301,Ska_1eronde!$G$2:$G$301,0))*IF($C133="D",$C$3,$C$2)+(_xlfn.XLOOKUP($B133,Ska_2eronde!$A$2:$A$201,Ska_2eronde!$H$2:$H$201,0)-_xlfn.XLOOKUP($B133,Ska_1eronde!$A$2:$A$301,Ska_1eronde!$H$2:$H$301,0))*$D$2</f>
        <v>0</v>
      </c>
      <c r="M133" s="5" t="s">
        <v>264</v>
      </c>
      <c r="N133">
        <v>0</v>
      </c>
      <c r="O133">
        <f t="shared" si="2"/>
        <v>0</v>
      </c>
      <c r="U133" s="5" t="s">
        <v>409</v>
      </c>
      <c r="V133">
        <v>0</v>
      </c>
    </row>
    <row r="134" spans="2:22" ht="15.5" x14ac:dyDescent="0.35">
      <c r="B134" s="5" t="s">
        <v>287</v>
      </c>
      <c r="C134" s="5" t="s">
        <v>50</v>
      </c>
      <c r="D134">
        <f>(_xlfn.XLOOKUP(B134,Ska_1eronde!$A$2:$A$201,Ska_1eronde!$G$2:$G$201,0)-_xlfn.XLOOKUP(B134,Ska_Avant!$A$2:$A$301,Ska_Avant!$G$2:$G$301,0))*IF(C134="D",$C$3,$C$2)+(_xlfn.XLOOKUP(B134,Ska_1eronde!$A$2:$A$201,Ska_1eronde!$H$2:$H$201,0)-_xlfn.XLOOKUP(B134,Ska_Avant!$A$2:$A$301,Ska_Avant!$H$2:$H$301,0))*$D$2</f>
        <v>2</v>
      </c>
      <c r="E134">
        <f>(_xlfn.XLOOKUP($B134,Ska_2eronde!$A$2:$A$201,Ska_2eronde!$G$2:$G$201,0)-_xlfn.XLOOKUP($B134,Ska_1eronde!$A$2:$A$301,Ska_1eronde!$G$2:$G$301,0))*IF($C134="D",$C$3,$C$2)+(_xlfn.XLOOKUP($B134,Ska_2eronde!$A$2:$A$201,Ska_2eronde!$H$2:$H$201,0)-_xlfn.XLOOKUP($B134,Ska_1eronde!$A$2:$A$301,Ska_1eronde!$H$2:$H$301,0))*$D$2</f>
        <v>0</v>
      </c>
      <c r="M134" s="5" t="s">
        <v>287</v>
      </c>
      <c r="N134">
        <v>0</v>
      </c>
      <c r="O134">
        <f t="shared" si="2"/>
        <v>0</v>
      </c>
      <c r="U134" s="5" t="s">
        <v>820</v>
      </c>
      <c r="V134">
        <v>0</v>
      </c>
    </row>
    <row r="135" spans="2:22" ht="15.5" x14ac:dyDescent="0.35">
      <c r="B135" s="5" t="s">
        <v>292</v>
      </c>
      <c r="C135" s="5" t="s">
        <v>50</v>
      </c>
      <c r="D135">
        <f>(_xlfn.XLOOKUP(B135,Ska_1eronde!$A$2:$A$201,Ska_1eronde!$G$2:$G$201,0)-_xlfn.XLOOKUP(B135,Ska_Avant!$A$2:$A$301,Ska_Avant!$G$2:$G$301,0))*IF(C135="D",$C$3,$C$2)+(_xlfn.XLOOKUP(B135,Ska_1eronde!$A$2:$A$201,Ska_1eronde!$H$2:$H$201,0)-_xlfn.XLOOKUP(B135,Ska_Avant!$A$2:$A$301,Ska_Avant!$H$2:$H$301,0))*$D$2</f>
        <v>2</v>
      </c>
      <c r="E135">
        <f>(_xlfn.XLOOKUP($B135,Ska_2eronde!$A$2:$A$201,Ska_2eronde!$G$2:$G$201,0)-_xlfn.XLOOKUP($B135,Ska_1eronde!$A$2:$A$301,Ska_1eronde!$G$2:$G$301,0))*IF($C135="D",$C$3,$C$2)+(_xlfn.XLOOKUP($B135,Ska_2eronde!$A$2:$A$201,Ska_2eronde!$H$2:$H$201,0)-_xlfn.XLOOKUP($B135,Ska_1eronde!$A$2:$A$301,Ska_1eronde!$H$2:$H$301,0))*$D$2</f>
        <v>0</v>
      </c>
      <c r="M135" s="5" t="s">
        <v>292</v>
      </c>
      <c r="N135">
        <v>0</v>
      </c>
      <c r="O135">
        <f t="shared" ref="O135:O197" si="3">_xlfn.XLOOKUP(M135,$B$6:$B$200,$E$6:$E$200,0)-N135</f>
        <v>0</v>
      </c>
      <c r="U135" s="5" t="s">
        <v>824</v>
      </c>
      <c r="V135">
        <v>0</v>
      </c>
    </row>
    <row r="136" spans="2:22" ht="15.5" x14ac:dyDescent="0.35">
      <c r="B136" s="5" t="s">
        <v>283</v>
      </c>
      <c r="C136" s="5" t="s">
        <v>27</v>
      </c>
      <c r="D136">
        <f>(_xlfn.XLOOKUP(B136,Ska_1eronde!$A$2:$A$201,Ska_1eronde!$G$2:$G$201,0)-_xlfn.XLOOKUP(B136,Ska_Avant!$A$2:$A$301,Ska_Avant!$G$2:$G$301,0))*IF(C136="D",$C$3,$C$2)+(_xlfn.XLOOKUP(B136,Ska_1eronde!$A$2:$A$201,Ska_1eronde!$H$2:$H$201,0)-_xlfn.XLOOKUP(B136,Ska_Avant!$A$2:$A$301,Ska_Avant!$H$2:$H$301,0))*$D$2</f>
        <v>2</v>
      </c>
      <c r="E136">
        <f>(_xlfn.XLOOKUP($B136,Ska_2eronde!$A$2:$A$201,Ska_2eronde!$G$2:$G$201,0)-_xlfn.XLOOKUP($B136,Ska_1eronde!$A$2:$A$301,Ska_1eronde!$G$2:$G$301,0))*IF($C136="D",$C$3,$C$2)+(_xlfn.XLOOKUP($B136,Ska_2eronde!$A$2:$A$201,Ska_2eronde!$H$2:$H$201,0)-_xlfn.XLOOKUP($B136,Ska_1eronde!$A$2:$A$301,Ska_1eronde!$H$2:$H$301,0))*$D$2</f>
        <v>0</v>
      </c>
      <c r="M136" s="5" t="s">
        <v>283</v>
      </c>
      <c r="N136">
        <v>0</v>
      </c>
      <c r="O136">
        <f t="shared" si="3"/>
        <v>0</v>
      </c>
      <c r="U136" s="5" t="s">
        <v>826</v>
      </c>
      <c r="V136">
        <v>0</v>
      </c>
    </row>
    <row r="137" spans="2:22" ht="15.5" x14ac:dyDescent="0.35">
      <c r="B137" s="5" t="s">
        <v>343</v>
      </c>
      <c r="C137" s="5" t="s">
        <v>27</v>
      </c>
      <c r="D137">
        <f>(_xlfn.XLOOKUP(B137,Ska_1eronde!$A$2:$A$201,Ska_1eronde!$G$2:$G$201,0)-_xlfn.XLOOKUP(B137,Ska_Avant!$A$2:$A$301,Ska_Avant!$G$2:$G$301,0))*IF(C137="D",$C$3,$C$2)+(_xlfn.XLOOKUP(B137,Ska_1eronde!$A$2:$A$201,Ska_1eronde!$H$2:$H$201,0)-_xlfn.XLOOKUP(B137,Ska_Avant!$A$2:$A$301,Ska_Avant!$H$2:$H$301,0))*$D$2</f>
        <v>2</v>
      </c>
      <c r="E137">
        <f>(_xlfn.XLOOKUP($B137,Ska_2eronde!$A$2:$A$201,Ska_2eronde!$G$2:$G$201,0)-_xlfn.XLOOKUP($B137,Ska_1eronde!$A$2:$A$301,Ska_1eronde!$G$2:$G$301,0))*IF($C137="D",$C$3,$C$2)+(_xlfn.XLOOKUP($B137,Ska_2eronde!$A$2:$A$201,Ska_2eronde!$H$2:$H$201,0)-_xlfn.XLOOKUP($B137,Ska_1eronde!$A$2:$A$301,Ska_1eronde!$H$2:$H$301,0))*$D$2</f>
        <v>0</v>
      </c>
      <c r="M137" s="5" t="s">
        <v>343</v>
      </c>
      <c r="N137">
        <v>0</v>
      </c>
      <c r="O137">
        <f t="shared" si="3"/>
        <v>0</v>
      </c>
      <c r="U137" s="5" t="s">
        <v>42</v>
      </c>
      <c r="V137">
        <v>0</v>
      </c>
    </row>
    <row r="138" spans="2:22" ht="15.5" x14ac:dyDescent="0.35">
      <c r="B138" s="5" t="s">
        <v>345</v>
      </c>
      <c r="C138" s="5" t="s">
        <v>50</v>
      </c>
      <c r="D138">
        <f>(_xlfn.XLOOKUP(B138,Ska_1eronde!$A$2:$A$201,Ska_1eronde!$G$2:$G$201,0)-_xlfn.XLOOKUP(B138,Ska_Avant!$A$2:$A$301,Ska_Avant!$G$2:$G$301,0))*IF(C138="D",$C$3,$C$2)+(_xlfn.XLOOKUP(B138,Ska_1eronde!$A$2:$A$201,Ska_1eronde!$H$2:$H$201,0)-_xlfn.XLOOKUP(B138,Ska_Avant!$A$2:$A$301,Ska_Avant!$H$2:$H$301,0))*$D$2</f>
        <v>2</v>
      </c>
      <c r="E138">
        <f>(_xlfn.XLOOKUP($B138,Ska_2eronde!$A$2:$A$201,Ska_2eronde!$G$2:$G$201,0)-_xlfn.XLOOKUP($B138,Ska_1eronde!$A$2:$A$301,Ska_1eronde!$G$2:$G$301,0))*IF($C138="D",$C$3,$C$2)+(_xlfn.XLOOKUP($B138,Ska_2eronde!$A$2:$A$201,Ska_2eronde!$H$2:$H$201,0)-_xlfn.XLOOKUP($B138,Ska_1eronde!$A$2:$A$301,Ska_1eronde!$H$2:$H$301,0))*$D$2</f>
        <v>3</v>
      </c>
      <c r="M138" s="5" t="s">
        <v>345</v>
      </c>
      <c r="N138">
        <v>2</v>
      </c>
      <c r="O138">
        <f t="shared" si="3"/>
        <v>1</v>
      </c>
      <c r="U138" s="5" t="s">
        <v>113</v>
      </c>
      <c r="V138">
        <v>0</v>
      </c>
    </row>
    <row r="139" spans="2:22" ht="15.5" x14ac:dyDescent="0.35">
      <c r="B139" s="5" t="s">
        <v>328</v>
      </c>
      <c r="C139" s="5" t="s">
        <v>50</v>
      </c>
      <c r="D139">
        <f>(_xlfn.XLOOKUP(B139,Ska_1eronde!$A$2:$A$201,Ska_1eronde!$G$2:$G$201,0)-_xlfn.XLOOKUP(B139,Ska_Avant!$A$2:$A$301,Ska_Avant!$G$2:$G$301,0))*IF(C139="D",$C$3,$C$2)+(_xlfn.XLOOKUP(B139,Ska_1eronde!$A$2:$A$201,Ska_1eronde!$H$2:$H$201,0)-_xlfn.XLOOKUP(B139,Ska_Avant!$A$2:$A$301,Ska_Avant!$H$2:$H$301,0))*$D$2</f>
        <v>2</v>
      </c>
      <c r="E139">
        <f>(_xlfn.XLOOKUP($B139,Ska_2eronde!$A$2:$A$201,Ska_2eronde!$G$2:$G$201,0)-_xlfn.XLOOKUP($B139,Ska_1eronde!$A$2:$A$301,Ska_1eronde!$G$2:$G$301,0))*IF($C139="D",$C$3,$C$2)+(_xlfn.XLOOKUP($B139,Ska_2eronde!$A$2:$A$201,Ska_2eronde!$H$2:$H$201,0)-_xlfn.XLOOKUP($B139,Ska_1eronde!$A$2:$A$301,Ska_1eronde!$H$2:$H$301,0))*$D$2</f>
        <v>0</v>
      </c>
      <c r="M139" s="5" t="s">
        <v>328</v>
      </c>
      <c r="N139">
        <v>0</v>
      </c>
      <c r="O139">
        <f t="shared" si="3"/>
        <v>0</v>
      </c>
      <c r="U139" s="5" t="s">
        <v>100</v>
      </c>
      <c r="V139">
        <v>0</v>
      </c>
    </row>
    <row r="140" spans="2:22" ht="15.5" x14ac:dyDescent="0.35">
      <c r="B140" s="5" t="s">
        <v>341</v>
      </c>
      <c r="C140" s="5" t="s">
        <v>56</v>
      </c>
      <c r="D140">
        <f>(_xlfn.XLOOKUP(B140,Ska_1eronde!$A$2:$A$201,Ska_1eronde!$G$2:$G$201,0)-_xlfn.XLOOKUP(B140,Ska_Avant!$A$2:$A$301,Ska_Avant!$G$2:$G$301,0))*IF(C140="D",$C$3,$C$2)+(_xlfn.XLOOKUP(B140,Ska_1eronde!$A$2:$A$201,Ska_1eronde!$H$2:$H$201,0)-_xlfn.XLOOKUP(B140,Ska_Avant!$A$2:$A$301,Ska_Avant!$H$2:$H$301,0))*$D$2</f>
        <v>2</v>
      </c>
      <c r="E140">
        <f>(_xlfn.XLOOKUP($B140,Ska_2eronde!$A$2:$A$201,Ska_2eronde!$G$2:$G$201,0)-_xlfn.XLOOKUP($B140,Ska_1eronde!$A$2:$A$301,Ska_1eronde!$G$2:$G$301,0))*IF($C140="D",$C$3,$C$2)+(_xlfn.XLOOKUP($B140,Ska_2eronde!$A$2:$A$201,Ska_2eronde!$H$2:$H$201,0)-_xlfn.XLOOKUP($B140,Ska_1eronde!$A$2:$A$301,Ska_1eronde!$H$2:$H$301,0))*$D$2</f>
        <v>0</v>
      </c>
      <c r="M140" s="5" t="s">
        <v>341</v>
      </c>
      <c r="N140">
        <v>0</v>
      </c>
      <c r="O140">
        <f t="shared" si="3"/>
        <v>0</v>
      </c>
      <c r="U140" s="5" t="s">
        <v>106</v>
      </c>
      <c r="V140">
        <v>0</v>
      </c>
    </row>
    <row r="141" spans="2:22" ht="15.5" x14ac:dyDescent="0.35">
      <c r="B141" s="5" t="s">
        <v>323</v>
      </c>
      <c r="C141" s="5" t="s">
        <v>50</v>
      </c>
      <c r="D141">
        <f>(_xlfn.XLOOKUP(B141,Ska_1eronde!$A$2:$A$201,Ska_1eronde!$G$2:$G$201,0)-_xlfn.XLOOKUP(B141,Ska_Avant!$A$2:$A$301,Ska_Avant!$G$2:$G$301,0))*IF(C141="D",$C$3,$C$2)+(_xlfn.XLOOKUP(B141,Ska_1eronde!$A$2:$A$201,Ska_1eronde!$H$2:$H$201,0)-_xlfn.XLOOKUP(B141,Ska_Avant!$A$2:$A$301,Ska_Avant!$H$2:$H$301,0))*$D$2</f>
        <v>2</v>
      </c>
      <c r="E141">
        <f>(_xlfn.XLOOKUP($B141,Ska_2eronde!$A$2:$A$201,Ska_2eronde!$G$2:$G$201,0)-_xlfn.XLOOKUP($B141,Ska_1eronde!$A$2:$A$301,Ska_1eronde!$G$2:$G$301,0))*IF($C141="D",$C$3,$C$2)+(_xlfn.XLOOKUP($B141,Ska_2eronde!$A$2:$A$201,Ska_2eronde!$H$2:$H$201,0)-_xlfn.XLOOKUP($B141,Ska_1eronde!$A$2:$A$301,Ska_1eronde!$H$2:$H$301,0))*$D$2</f>
        <v>0</v>
      </c>
      <c r="M141" s="5" t="s">
        <v>323</v>
      </c>
      <c r="N141">
        <v>0</v>
      </c>
      <c r="O141">
        <f t="shared" si="3"/>
        <v>0</v>
      </c>
      <c r="U141" s="5" t="s">
        <v>174</v>
      </c>
      <c r="V141">
        <v>0</v>
      </c>
    </row>
    <row r="142" spans="2:22" ht="15.5" x14ac:dyDescent="0.35">
      <c r="B142" s="5" t="s">
        <v>258</v>
      </c>
      <c r="C142" s="5" t="s">
        <v>26</v>
      </c>
      <c r="D142">
        <f>(_xlfn.XLOOKUP(B142,Ska_1eronde!$A$2:$A$201,Ska_1eronde!$G$2:$G$201,0)-_xlfn.XLOOKUP(B142,Ska_Avant!$A$2:$A$301,Ska_Avant!$G$2:$G$301,0))*IF(C142="D",$C$3,$C$2)+(_xlfn.XLOOKUP(B142,Ska_1eronde!$A$2:$A$201,Ska_1eronde!$H$2:$H$201,0)-_xlfn.XLOOKUP(B142,Ska_Avant!$A$2:$A$301,Ska_Avant!$H$2:$H$301,0))*$D$2</f>
        <v>2</v>
      </c>
      <c r="E142">
        <f>(_xlfn.XLOOKUP($B142,Ska_2eronde!$A$2:$A$201,Ska_2eronde!$G$2:$G$201,0)-_xlfn.XLOOKUP($B142,Ska_1eronde!$A$2:$A$301,Ska_1eronde!$G$2:$G$301,0))*IF($C142="D",$C$3,$C$2)+(_xlfn.XLOOKUP($B142,Ska_2eronde!$A$2:$A$201,Ska_2eronde!$H$2:$H$201,0)-_xlfn.XLOOKUP($B142,Ska_1eronde!$A$2:$A$301,Ska_1eronde!$H$2:$H$301,0))*$D$2</f>
        <v>0</v>
      </c>
      <c r="M142" s="5" t="s">
        <v>258</v>
      </c>
      <c r="N142">
        <v>0</v>
      </c>
      <c r="O142">
        <f t="shared" si="3"/>
        <v>0</v>
      </c>
      <c r="U142" s="5" t="s">
        <v>98</v>
      </c>
      <c r="V142">
        <v>0</v>
      </c>
    </row>
    <row r="143" spans="2:22" ht="15.5" x14ac:dyDescent="0.35">
      <c r="B143" s="5" t="s">
        <v>337</v>
      </c>
      <c r="C143" s="5" t="s">
        <v>27</v>
      </c>
      <c r="D143">
        <f>(_xlfn.XLOOKUP(B143,Ska_1eronde!$A$2:$A$201,Ska_1eronde!$G$2:$G$201,0)-_xlfn.XLOOKUP(B143,Ska_Avant!$A$2:$A$301,Ska_Avant!$G$2:$G$301,0))*IF(C143="D",$C$3,$C$2)+(_xlfn.XLOOKUP(B143,Ska_1eronde!$A$2:$A$201,Ska_1eronde!$H$2:$H$201,0)-_xlfn.XLOOKUP(B143,Ska_Avant!$A$2:$A$301,Ska_Avant!$H$2:$H$301,0))*$D$2</f>
        <v>2</v>
      </c>
      <c r="E143">
        <f>(_xlfn.XLOOKUP($B143,Ska_2eronde!$A$2:$A$201,Ska_2eronde!$G$2:$G$201,0)-_xlfn.XLOOKUP($B143,Ska_1eronde!$A$2:$A$301,Ska_1eronde!$G$2:$G$301,0))*IF($C143="D",$C$3,$C$2)+(_xlfn.XLOOKUP($B143,Ska_2eronde!$A$2:$A$201,Ska_2eronde!$H$2:$H$201,0)-_xlfn.XLOOKUP($B143,Ska_1eronde!$A$2:$A$301,Ska_1eronde!$H$2:$H$301,0))*$D$2</f>
        <v>-4</v>
      </c>
      <c r="M143" s="5" t="s">
        <v>337</v>
      </c>
      <c r="N143">
        <v>0</v>
      </c>
      <c r="O143">
        <f t="shared" si="3"/>
        <v>-4</v>
      </c>
      <c r="U143" s="5" t="s">
        <v>171</v>
      </c>
      <c r="V143">
        <v>0</v>
      </c>
    </row>
    <row r="144" spans="2:22" ht="15.5" x14ac:dyDescent="0.35">
      <c r="B144" s="5" t="s">
        <v>417</v>
      </c>
      <c r="C144" s="5" t="s">
        <v>56</v>
      </c>
      <c r="D144">
        <f>(_xlfn.XLOOKUP(B144,Ska_1eronde!$A$2:$A$201,Ska_1eronde!$G$2:$G$201,0)-_xlfn.XLOOKUP(B144,Ska_Avant!$A$2:$A$301,Ska_Avant!$G$2:$G$301,0))*IF(C144="D",$C$3,$C$2)+(_xlfn.XLOOKUP(B144,Ska_1eronde!$A$2:$A$201,Ska_1eronde!$H$2:$H$201,0)-_xlfn.XLOOKUP(B144,Ska_Avant!$A$2:$A$301,Ska_Avant!$H$2:$H$301,0))*$D$2</f>
        <v>2</v>
      </c>
      <c r="E144">
        <f>(_xlfn.XLOOKUP($B144,Ska_2eronde!$A$2:$A$201,Ska_2eronde!$G$2:$G$201,0)-_xlfn.XLOOKUP($B144,Ska_1eronde!$A$2:$A$301,Ska_1eronde!$G$2:$G$301,0))*IF($C144="D",$C$3,$C$2)+(_xlfn.XLOOKUP($B144,Ska_2eronde!$A$2:$A$201,Ska_2eronde!$H$2:$H$201,0)-_xlfn.XLOOKUP($B144,Ska_1eronde!$A$2:$A$301,Ska_1eronde!$H$2:$H$301,0))*$D$2</f>
        <v>0</v>
      </c>
      <c r="M144" s="5" t="s">
        <v>417</v>
      </c>
      <c r="N144">
        <v>0</v>
      </c>
      <c r="O144">
        <f t="shared" si="3"/>
        <v>0</v>
      </c>
      <c r="U144" s="5" t="s">
        <v>176</v>
      </c>
      <c r="V144">
        <v>0</v>
      </c>
    </row>
    <row r="145" spans="2:22" ht="15.5" x14ac:dyDescent="0.35">
      <c r="B145" s="5" t="s">
        <v>372</v>
      </c>
      <c r="C145" s="5" t="s">
        <v>27</v>
      </c>
      <c r="D145">
        <f>(_xlfn.XLOOKUP(B145,Ska_1eronde!$A$2:$A$201,Ska_1eronde!$G$2:$G$201,0)-_xlfn.XLOOKUP(B145,Ska_Avant!$A$2:$A$301,Ska_Avant!$G$2:$G$301,0))*IF(C145="D",$C$3,$C$2)+(_xlfn.XLOOKUP(B145,Ska_1eronde!$A$2:$A$201,Ska_1eronde!$H$2:$H$201,0)-_xlfn.XLOOKUP(B145,Ska_Avant!$A$2:$A$301,Ska_Avant!$H$2:$H$301,0))*$D$2</f>
        <v>2</v>
      </c>
      <c r="E145">
        <f>(_xlfn.XLOOKUP($B145,Ska_2eronde!$A$2:$A$201,Ska_2eronde!$G$2:$G$201,0)-_xlfn.XLOOKUP($B145,Ska_1eronde!$A$2:$A$301,Ska_1eronde!$G$2:$G$301,0))*IF($C145="D",$C$3,$C$2)+(_xlfn.XLOOKUP($B145,Ska_2eronde!$A$2:$A$201,Ska_2eronde!$H$2:$H$201,0)-_xlfn.XLOOKUP($B145,Ska_1eronde!$A$2:$A$301,Ska_1eronde!$H$2:$H$301,0))*$D$2</f>
        <v>-4</v>
      </c>
      <c r="M145" s="5" t="s">
        <v>372</v>
      </c>
      <c r="N145">
        <v>0</v>
      </c>
      <c r="O145">
        <f t="shared" si="3"/>
        <v>-4</v>
      </c>
      <c r="U145" s="5" t="s">
        <v>206</v>
      </c>
      <c r="V145">
        <v>0</v>
      </c>
    </row>
    <row r="146" spans="2:22" ht="15.5" x14ac:dyDescent="0.35">
      <c r="B146" s="5" t="s">
        <v>394</v>
      </c>
      <c r="C146" s="5" t="s">
        <v>50</v>
      </c>
      <c r="D146">
        <f>(_xlfn.XLOOKUP(B146,Ska_1eronde!$A$2:$A$201,Ska_1eronde!$G$2:$G$201,0)-_xlfn.XLOOKUP(B146,Ska_Avant!$A$2:$A$301,Ska_Avant!$G$2:$G$301,0))*IF(C146="D",$C$3,$C$2)+(_xlfn.XLOOKUP(B146,Ska_1eronde!$A$2:$A$201,Ska_1eronde!$H$2:$H$201,0)-_xlfn.XLOOKUP(B146,Ska_Avant!$A$2:$A$301,Ska_Avant!$H$2:$H$301,0))*$D$2</f>
        <v>2</v>
      </c>
      <c r="E146">
        <f>(_xlfn.XLOOKUP($B146,Ska_2eronde!$A$2:$A$201,Ska_2eronde!$G$2:$G$201,0)-_xlfn.XLOOKUP($B146,Ska_1eronde!$A$2:$A$301,Ska_1eronde!$G$2:$G$301,0))*IF($C146="D",$C$3,$C$2)+(_xlfn.XLOOKUP($B146,Ska_2eronde!$A$2:$A$201,Ska_2eronde!$H$2:$H$201,0)-_xlfn.XLOOKUP($B146,Ska_1eronde!$A$2:$A$301,Ska_1eronde!$H$2:$H$301,0))*$D$2</f>
        <v>0</v>
      </c>
      <c r="M146" s="5" t="s">
        <v>394</v>
      </c>
      <c r="N146">
        <v>0</v>
      </c>
      <c r="O146">
        <f t="shared" si="3"/>
        <v>0</v>
      </c>
      <c r="U146" s="5" t="s">
        <v>264</v>
      </c>
      <c r="V146">
        <v>0</v>
      </c>
    </row>
    <row r="147" spans="2:22" ht="15.5" x14ac:dyDescent="0.35">
      <c r="B147" s="5" t="s">
        <v>493</v>
      </c>
      <c r="C147" s="5" t="s">
        <v>50</v>
      </c>
      <c r="D147">
        <f>(_xlfn.XLOOKUP(B147,Ska_1eronde!$A$2:$A$201,Ska_1eronde!$G$2:$G$201,0)-_xlfn.XLOOKUP(B147,Ska_Avant!$A$2:$A$301,Ska_Avant!$G$2:$G$301,0))*IF(C147="D",$C$3,$C$2)+(_xlfn.XLOOKUP(B147,Ska_1eronde!$A$2:$A$201,Ska_1eronde!$H$2:$H$201,0)-_xlfn.XLOOKUP(B147,Ska_Avant!$A$2:$A$301,Ska_Avant!$H$2:$H$301,0))*$D$2</f>
        <v>2</v>
      </c>
      <c r="E147">
        <f>(_xlfn.XLOOKUP($B147,Ska_2eronde!$A$2:$A$201,Ska_2eronde!$G$2:$G$201,0)-_xlfn.XLOOKUP($B147,Ska_1eronde!$A$2:$A$301,Ska_1eronde!$G$2:$G$301,0))*IF($C147="D",$C$3,$C$2)+(_xlfn.XLOOKUP($B147,Ska_2eronde!$A$2:$A$201,Ska_2eronde!$H$2:$H$201,0)-_xlfn.XLOOKUP($B147,Ska_1eronde!$A$2:$A$301,Ska_1eronde!$H$2:$H$301,0))*$D$2</f>
        <v>-3</v>
      </c>
      <c r="M147" s="5" t="s">
        <v>493</v>
      </c>
      <c r="N147">
        <v>-3</v>
      </c>
      <c r="O147">
        <f t="shared" si="3"/>
        <v>0</v>
      </c>
      <c r="U147" s="5" t="s">
        <v>287</v>
      </c>
      <c r="V147">
        <v>0</v>
      </c>
    </row>
    <row r="148" spans="2:22" ht="15.5" x14ac:dyDescent="0.35">
      <c r="B148" s="5" t="s">
        <v>450</v>
      </c>
      <c r="C148" s="5" t="s">
        <v>27</v>
      </c>
      <c r="D148">
        <f>(_xlfn.XLOOKUP(B148,Ska_1eronde!$A$2:$A$201,Ska_1eronde!$G$2:$G$201,0)-_xlfn.XLOOKUP(B148,Ska_Avant!$A$2:$A$301,Ska_Avant!$G$2:$G$301,0))*IF(C148="D",$C$3,$C$2)+(_xlfn.XLOOKUP(B148,Ska_1eronde!$A$2:$A$201,Ska_1eronde!$H$2:$H$201,0)-_xlfn.XLOOKUP(B148,Ska_Avant!$A$2:$A$301,Ska_Avant!$H$2:$H$301,0))*$D$2</f>
        <v>2</v>
      </c>
      <c r="E148">
        <f>(_xlfn.XLOOKUP($B148,Ska_2eronde!$A$2:$A$201,Ska_2eronde!$G$2:$G$201,0)-_xlfn.XLOOKUP($B148,Ska_1eronde!$A$2:$A$301,Ska_1eronde!$G$2:$G$301,0))*IF($C148="D",$C$3,$C$2)+(_xlfn.XLOOKUP($B148,Ska_2eronde!$A$2:$A$201,Ska_2eronde!$H$2:$H$201,0)-_xlfn.XLOOKUP($B148,Ska_1eronde!$A$2:$A$301,Ska_1eronde!$H$2:$H$301,0))*$D$2</f>
        <v>1</v>
      </c>
      <c r="M148" s="5" t="s">
        <v>450</v>
      </c>
      <c r="N148">
        <v>-3</v>
      </c>
      <c r="O148">
        <f t="shared" si="3"/>
        <v>4</v>
      </c>
      <c r="U148" s="5" t="s">
        <v>292</v>
      </c>
      <c r="V148">
        <v>0</v>
      </c>
    </row>
    <row r="149" spans="2:22" ht="15.5" x14ac:dyDescent="0.35">
      <c r="B149" s="5" t="s">
        <v>539</v>
      </c>
      <c r="C149" s="5" t="s">
        <v>50</v>
      </c>
      <c r="D149">
        <f>(_xlfn.XLOOKUP(B149,Ska_1eronde!$A$2:$A$201,Ska_1eronde!$G$2:$G$201,0)-_xlfn.XLOOKUP(B149,Ska_Avant!$A$2:$A$301,Ska_Avant!$G$2:$G$301,0))*IF(C149="D",$C$3,$C$2)+(_xlfn.XLOOKUP(B149,Ska_1eronde!$A$2:$A$201,Ska_1eronde!$H$2:$H$201,0)-_xlfn.XLOOKUP(B149,Ska_Avant!$A$2:$A$301,Ska_Avant!$H$2:$H$301,0))*$D$2</f>
        <v>2</v>
      </c>
      <c r="E149">
        <f>(_xlfn.XLOOKUP($B149,Ska_2eronde!$A$2:$A$201,Ska_2eronde!$G$2:$G$201,0)-_xlfn.XLOOKUP($B149,Ska_1eronde!$A$2:$A$301,Ska_1eronde!$G$2:$G$301,0))*IF($C149="D",$C$3,$C$2)+(_xlfn.XLOOKUP($B149,Ska_2eronde!$A$2:$A$201,Ska_2eronde!$H$2:$H$201,0)-_xlfn.XLOOKUP($B149,Ska_1eronde!$A$2:$A$301,Ska_1eronde!$H$2:$H$301,0))*$D$2</f>
        <v>-3</v>
      </c>
      <c r="M149" s="5" t="s">
        <v>539</v>
      </c>
      <c r="N149">
        <v>-3</v>
      </c>
      <c r="O149">
        <f t="shared" si="3"/>
        <v>0</v>
      </c>
      <c r="U149" s="5" t="s">
        <v>283</v>
      </c>
      <c r="V149">
        <v>0</v>
      </c>
    </row>
    <row r="150" spans="2:22" ht="15.5" x14ac:dyDescent="0.35">
      <c r="B150" s="5" t="s">
        <v>506</v>
      </c>
      <c r="C150" s="5" t="s">
        <v>50</v>
      </c>
      <c r="D150">
        <f>(_xlfn.XLOOKUP(B150,Ska_1eronde!$A$2:$A$201,Ska_1eronde!$G$2:$G$201,0)-_xlfn.XLOOKUP(B150,Ska_Avant!$A$2:$A$301,Ska_Avant!$G$2:$G$301,0))*IF(C150="D",$C$3,$C$2)+(_xlfn.XLOOKUP(B150,Ska_1eronde!$A$2:$A$201,Ska_1eronde!$H$2:$H$201,0)-_xlfn.XLOOKUP(B150,Ska_Avant!$A$2:$A$301,Ska_Avant!$H$2:$H$301,0))*$D$2</f>
        <v>2</v>
      </c>
      <c r="E150">
        <f>(_xlfn.XLOOKUP($B150,Ska_2eronde!$A$2:$A$201,Ska_2eronde!$G$2:$G$201,0)-_xlfn.XLOOKUP($B150,Ska_1eronde!$A$2:$A$301,Ska_1eronde!$G$2:$G$301,0))*IF($C150="D",$C$3,$C$2)+(_xlfn.XLOOKUP($B150,Ska_2eronde!$A$2:$A$201,Ska_2eronde!$H$2:$H$201,0)-_xlfn.XLOOKUP($B150,Ska_1eronde!$A$2:$A$301,Ska_1eronde!$H$2:$H$301,0))*$D$2</f>
        <v>-3</v>
      </c>
      <c r="M150" s="5" t="s">
        <v>506</v>
      </c>
      <c r="N150">
        <v>-3</v>
      </c>
      <c r="O150">
        <f t="shared" si="3"/>
        <v>0</v>
      </c>
      <c r="U150" s="5" t="s">
        <v>343</v>
      </c>
      <c r="V150">
        <v>0</v>
      </c>
    </row>
    <row r="151" spans="2:22" ht="15.5" x14ac:dyDescent="0.35">
      <c r="B151" s="5" t="s">
        <v>547</v>
      </c>
      <c r="C151" s="5" t="s">
        <v>50</v>
      </c>
      <c r="D151">
        <f>(_xlfn.XLOOKUP(B151,Ska_1eronde!$A$2:$A$201,Ska_1eronde!$G$2:$G$201,0)-_xlfn.XLOOKUP(B151,Ska_Avant!$A$2:$A$301,Ska_Avant!$G$2:$G$301,0))*IF(C151="D",$C$3,$C$2)+(_xlfn.XLOOKUP(B151,Ska_1eronde!$A$2:$A$201,Ska_1eronde!$H$2:$H$201,0)-_xlfn.XLOOKUP(B151,Ska_Avant!$A$2:$A$301,Ska_Avant!$H$2:$H$301,0))*$D$2</f>
        <v>2</v>
      </c>
      <c r="E151">
        <f>(_xlfn.XLOOKUP($B151,Ska_2eronde!$A$2:$A$201,Ska_2eronde!$G$2:$G$201,0)-_xlfn.XLOOKUP($B151,Ska_1eronde!$A$2:$A$301,Ska_1eronde!$G$2:$G$301,0))*IF($C151="D",$C$3,$C$2)+(_xlfn.XLOOKUP($B151,Ska_2eronde!$A$2:$A$201,Ska_2eronde!$H$2:$H$201,0)-_xlfn.XLOOKUP($B151,Ska_1eronde!$A$2:$A$301,Ska_1eronde!$H$2:$H$301,0))*$D$2</f>
        <v>-3</v>
      </c>
      <c r="M151" s="5" t="s">
        <v>547</v>
      </c>
      <c r="N151">
        <v>-3</v>
      </c>
      <c r="O151">
        <f t="shared" si="3"/>
        <v>0</v>
      </c>
      <c r="U151" s="5" t="s">
        <v>328</v>
      </c>
      <c r="V151">
        <v>0</v>
      </c>
    </row>
    <row r="152" spans="2:22" ht="15.5" x14ac:dyDescent="0.35">
      <c r="B152" s="5" t="s">
        <v>584</v>
      </c>
      <c r="C152" s="5" t="s">
        <v>50</v>
      </c>
      <c r="D152">
        <f>(_xlfn.XLOOKUP(B152,Ska_1eronde!$A$2:$A$201,Ska_1eronde!$G$2:$G$201,0)-_xlfn.XLOOKUP(B152,Ska_Avant!$A$2:$A$301,Ska_Avant!$G$2:$G$301,0))*IF(C152="D",$C$3,$C$2)+(_xlfn.XLOOKUP(B152,Ska_1eronde!$A$2:$A$201,Ska_1eronde!$H$2:$H$201,0)-_xlfn.XLOOKUP(B152,Ska_Avant!$A$2:$A$301,Ska_Avant!$H$2:$H$301,0))*$D$2</f>
        <v>2</v>
      </c>
      <c r="E152">
        <f>(_xlfn.XLOOKUP($B152,Ska_2eronde!$A$2:$A$201,Ska_2eronde!$G$2:$G$201,0)-_xlfn.XLOOKUP($B152,Ska_1eronde!$A$2:$A$301,Ska_1eronde!$G$2:$G$301,0))*IF($C152="D",$C$3,$C$2)+(_xlfn.XLOOKUP($B152,Ska_2eronde!$A$2:$A$201,Ska_2eronde!$H$2:$H$201,0)-_xlfn.XLOOKUP($B152,Ska_1eronde!$A$2:$A$301,Ska_1eronde!$H$2:$H$301,0))*$D$2</f>
        <v>-3</v>
      </c>
      <c r="M152" s="5" t="s">
        <v>584</v>
      </c>
      <c r="N152">
        <v>-3</v>
      </c>
      <c r="O152">
        <f t="shared" si="3"/>
        <v>0</v>
      </c>
      <c r="U152" s="5" t="s">
        <v>341</v>
      </c>
      <c r="V152">
        <v>0</v>
      </c>
    </row>
    <row r="153" spans="2:22" ht="15.5" x14ac:dyDescent="0.35">
      <c r="B153" s="5" t="s">
        <v>559</v>
      </c>
      <c r="C153" s="5" t="s">
        <v>50</v>
      </c>
      <c r="D153">
        <f>(_xlfn.XLOOKUP(B153,Ska_1eronde!$A$2:$A$201,Ska_1eronde!$G$2:$G$201,0)-_xlfn.XLOOKUP(B153,Ska_Avant!$A$2:$A$301,Ska_Avant!$G$2:$G$301,0))*IF(C153="D",$C$3,$C$2)+(_xlfn.XLOOKUP(B153,Ska_1eronde!$A$2:$A$201,Ska_1eronde!$H$2:$H$201,0)-_xlfn.XLOOKUP(B153,Ska_Avant!$A$2:$A$301,Ska_Avant!$H$2:$H$301,0))*$D$2</f>
        <v>2</v>
      </c>
      <c r="E153">
        <f>(_xlfn.XLOOKUP($B153,Ska_2eronde!$A$2:$A$201,Ska_2eronde!$G$2:$G$201,0)-_xlfn.XLOOKUP($B153,Ska_1eronde!$A$2:$A$301,Ska_1eronde!$G$2:$G$301,0))*IF($C153="D",$C$3,$C$2)+(_xlfn.XLOOKUP($B153,Ska_2eronde!$A$2:$A$201,Ska_2eronde!$H$2:$H$201,0)-_xlfn.XLOOKUP($B153,Ska_1eronde!$A$2:$A$301,Ska_1eronde!$H$2:$H$301,0))*$D$2</f>
        <v>3</v>
      </c>
      <c r="M153" s="5" t="s">
        <v>559</v>
      </c>
      <c r="N153">
        <v>3</v>
      </c>
      <c r="O153">
        <f t="shared" si="3"/>
        <v>0</v>
      </c>
      <c r="U153" s="5" t="s">
        <v>323</v>
      </c>
      <c r="V153">
        <v>0</v>
      </c>
    </row>
    <row r="154" spans="2:22" ht="15.5" x14ac:dyDescent="0.35">
      <c r="B154" s="5" t="s">
        <v>403</v>
      </c>
      <c r="C154" s="5" t="s">
        <v>26</v>
      </c>
      <c r="D154">
        <f>(_xlfn.XLOOKUP(B154,Ska_1eronde!$A$2:$A$201,Ska_1eronde!$G$2:$G$201,0)-_xlfn.XLOOKUP(B154,Ska_Avant!$A$2:$A$301,Ska_Avant!$G$2:$G$301,0))*IF(C154="D",$C$3,$C$2)+(_xlfn.XLOOKUP(B154,Ska_1eronde!$A$2:$A$201,Ska_1eronde!$H$2:$H$201,0)-_xlfn.XLOOKUP(B154,Ska_Avant!$A$2:$A$301,Ska_Avant!$H$2:$H$301,0))*$D$2</f>
        <v>2</v>
      </c>
      <c r="E154">
        <f>(_xlfn.XLOOKUP($B154,Ska_2eronde!$A$2:$A$201,Ska_2eronde!$G$2:$G$201,0)-_xlfn.XLOOKUP($B154,Ska_1eronde!$A$2:$A$301,Ska_1eronde!$G$2:$G$301,0))*IF($C154="D",$C$3,$C$2)+(_xlfn.XLOOKUP($B154,Ska_2eronde!$A$2:$A$201,Ska_2eronde!$H$2:$H$201,0)-_xlfn.XLOOKUP($B154,Ska_1eronde!$A$2:$A$301,Ska_1eronde!$H$2:$H$301,0))*$D$2</f>
        <v>2</v>
      </c>
      <c r="M154" s="5" t="s">
        <v>403</v>
      </c>
      <c r="N154">
        <v>2</v>
      </c>
      <c r="O154">
        <f t="shared" si="3"/>
        <v>0</v>
      </c>
      <c r="U154" s="5" t="s">
        <v>258</v>
      </c>
      <c r="V154">
        <v>0</v>
      </c>
    </row>
    <row r="155" spans="2:22" ht="15.5" x14ac:dyDescent="0.35">
      <c r="B155" s="5" t="s">
        <v>126</v>
      </c>
      <c r="C155" s="5" t="s">
        <v>50</v>
      </c>
      <c r="D155">
        <f>(_xlfn.XLOOKUP(B155,Ska_1eronde!$A$2:$A$201,Ska_1eronde!$G$2:$G$201,0)-_xlfn.XLOOKUP(B155,Ska_Avant!$A$2:$A$301,Ska_Avant!$G$2:$G$301,0))*IF(C155="D",$C$3,$C$2)+(_xlfn.XLOOKUP(B155,Ska_1eronde!$A$2:$A$201,Ska_1eronde!$H$2:$H$201,0)-_xlfn.XLOOKUP(B155,Ska_Avant!$A$2:$A$301,Ska_Avant!$H$2:$H$301,0))*$D$2</f>
        <v>1</v>
      </c>
      <c r="E155">
        <f>(_xlfn.XLOOKUP($B155,Ska_2eronde!$A$2:$A$201,Ska_2eronde!$G$2:$G$201,0)-_xlfn.XLOOKUP($B155,Ska_1eronde!$A$2:$A$301,Ska_1eronde!$G$2:$G$301,0))*IF($C155="D",$C$3,$C$2)+(_xlfn.XLOOKUP($B155,Ska_2eronde!$A$2:$A$201,Ska_2eronde!$H$2:$H$201,0)-_xlfn.XLOOKUP($B155,Ska_1eronde!$A$2:$A$301,Ska_1eronde!$H$2:$H$301,0))*$D$2</f>
        <v>0</v>
      </c>
      <c r="M155" s="5" t="s">
        <v>126</v>
      </c>
      <c r="N155">
        <v>0</v>
      </c>
      <c r="O155">
        <f t="shared" si="3"/>
        <v>0</v>
      </c>
      <c r="U155" s="5" t="s">
        <v>417</v>
      </c>
      <c r="V155">
        <v>0</v>
      </c>
    </row>
    <row r="156" spans="2:22" ht="15.5" x14ac:dyDescent="0.35">
      <c r="B156" s="5" t="s">
        <v>196</v>
      </c>
      <c r="C156" s="5" t="s">
        <v>27</v>
      </c>
      <c r="D156">
        <f>(_xlfn.XLOOKUP(B156,Ska_1eronde!$A$2:$A$201,Ska_1eronde!$G$2:$G$201,0)-_xlfn.XLOOKUP(B156,Ska_Avant!$A$2:$A$301,Ska_Avant!$G$2:$G$301,0))*IF(C156="D",$C$3,$C$2)+(_xlfn.XLOOKUP(B156,Ska_1eronde!$A$2:$A$201,Ska_1eronde!$H$2:$H$201,0)-_xlfn.XLOOKUP(B156,Ska_Avant!$A$2:$A$301,Ska_Avant!$H$2:$H$301,0))*$D$2</f>
        <v>1</v>
      </c>
      <c r="E156">
        <f>(_xlfn.XLOOKUP($B156,Ska_2eronde!$A$2:$A$201,Ska_2eronde!$G$2:$G$201,0)-_xlfn.XLOOKUP($B156,Ska_1eronde!$A$2:$A$301,Ska_1eronde!$G$2:$G$301,0))*IF($C156="D",$C$3,$C$2)+(_xlfn.XLOOKUP($B156,Ska_2eronde!$A$2:$A$201,Ska_2eronde!$H$2:$H$201,0)-_xlfn.XLOOKUP($B156,Ska_1eronde!$A$2:$A$301,Ska_1eronde!$H$2:$H$301,0))*$D$2</f>
        <v>2</v>
      </c>
      <c r="M156" s="5" t="s">
        <v>196</v>
      </c>
      <c r="N156">
        <v>2</v>
      </c>
      <c r="O156">
        <f t="shared" si="3"/>
        <v>0</v>
      </c>
      <c r="U156" s="5" t="s">
        <v>394</v>
      </c>
      <c r="V156">
        <v>0</v>
      </c>
    </row>
    <row r="157" spans="2:22" ht="15.5" x14ac:dyDescent="0.35">
      <c r="B157" s="5" t="s">
        <v>214</v>
      </c>
      <c r="C157" s="5" t="s">
        <v>26</v>
      </c>
      <c r="D157">
        <f>(_xlfn.XLOOKUP(B157,Ska_1eronde!$A$2:$A$201,Ska_1eronde!$G$2:$G$201,0)-_xlfn.XLOOKUP(B157,Ska_Avant!$A$2:$A$301,Ska_Avant!$G$2:$G$301,0))*IF(C157="D",$C$3,$C$2)+(_xlfn.XLOOKUP(B157,Ska_1eronde!$A$2:$A$201,Ska_1eronde!$H$2:$H$201,0)-_xlfn.XLOOKUP(B157,Ska_Avant!$A$2:$A$301,Ska_Avant!$H$2:$H$301,0))*$D$2</f>
        <v>1</v>
      </c>
      <c r="E157">
        <f>(_xlfn.XLOOKUP($B157,Ska_2eronde!$A$2:$A$201,Ska_2eronde!$G$2:$G$201,0)-_xlfn.XLOOKUP($B157,Ska_1eronde!$A$2:$A$301,Ska_1eronde!$G$2:$G$301,0))*IF($C157="D",$C$3,$C$2)+(_xlfn.XLOOKUP($B157,Ska_2eronde!$A$2:$A$201,Ska_2eronde!$H$2:$H$201,0)-_xlfn.XLOOKUP($B157,Ska_1eronde!$A$2:$A$301,Ska_1eronde!$H$2:$H$301,0))*$D$2</f>
        <v>0</v>
      </c>
      <c r="M157" s="5" t="s">
        <v>214</v>
      </c>
      <c r="N157">
        <v>0</v>
      </c>
      <c r="O157">
        <f t="shared" si="3"/>
        <v>0</v>
      </c>
      <c r="U157" s="5" t="s">
        <v>493</v>
      </c>
      <c r="V157">
        <v>0</v>
      </c>
    </row>
    <row r="158" spans="2:22" ht="15.5" x14ac:dyDescent="0.35">
      <c r="B158" s="5" t="s">
        <v>223</v>
      </c>
      <c r="C158" s="5" t="s">
        <v>27</v>
      </c>
      <c r="D158">
        <f>(_xlfn.XLOOKUP(B158,Ska_1eronde!$A$2:$A$201,Ska_1eronde!$G$2:$G$201,0)-_xlfn.XLOOKUP(B158,Ska_Avant!$A$2:$A$301,Ska_Avant!$G$2:$G$301,0))*IF(C158="D",$C$3,$C$2)+(_xlfn.XLOOKUP(B158,Ska_1eronde!$A$2:$A$201,Ska_1eronde!$H$2:$H$201,0)-_xlfn.XLOOKUP(B158,Ska_Avant!$A$2:$A$301,Ska_Avant!$H$2:$H$301,0))*$D$2</f>
        <v>1</v>
      </c>
      <c r="E158">
        <f>(_xlfn.XLOOKUP($B158,Ska_2eronde!$A$2:$A$201,Ska_2eronde!$G$2:$G$201,0)-_xlfn.XLOOKUP($B158,Ska_1eronde!$A$2:$A$301,Ska_1eronde!$G$2:$G$301,0))*IF($C158="D",$C$3,$C$2)+(_xlfn.XLOOKUP($B158,Ska_2eronde!$A$2:$A$201,Ska_2eronde!$H$2:$H$201,0)-_xlfn.XLOOKUP($B158,Ska_1eronde!$A$2:$A$301,Ska_1eronde!$H$2:$H$301,0))*$D$2</f>
        <v>1</v>
      </c>
      <c r="M158" s="5" t="s">
        <v>223</v>
      </c>
      <c r="N158">
        <v>1</v>
      </c>
      <c r="O158">
        <f t="shared" si="3"/>
        <v>0</v>
      </c>
      <c r="U158" s="5" t="s">
        <v>539</v>
      </c>
      <c r="V158">
        <v>0</v>
      </c>
    </row>
    <row r="159" spans="2:22" ht="15.5" x14ac:dyDescent="0.35">
      <c r="B159" s="5" t="s">
        <v>221</v>
      </c>
      <c r="C159" s="5" t="s">
        <v>50</v>
      </c>
      <c r="D159">
        <f>(_xlfn.XLOOKUP(B159,Ska_1eronde!$A$2:$A$201,Ska_1eronde!$G$2:$G$201,0)-_xlfn.XLOOKUP(B159,Ska_Avant!$A$2:$A$301,Ska_Avant!$G$2:$G$301,0))*IF(C159="D",$C$3,$C$2)+(_xlfn.XLOOKUP(B159,Ska_1eronde!$A$2:$A$201,Ska_1eronde!$H$2:$H$201,0)-_xlfn.XLOOKUP(B159,Ska_Avant!$A$2:$A$301,Ska_Avant!$H$2:$H$301,0))*$D$2</f>
        <v>1</v>
      </c>
      <c r="E159">
        <f>(_xlfn.XLOOKUP($B159,Ska_2eronde!$A$2:$A$201,Ska_2eronde!$G$2:$G$201,0)-_xlfn.XLOOKUP($B159,Ska_1eronde!$A$2:$A$301,Ska_1eronde!$G$2:$G$301,0))*IF($C159="D",$C$3,$C$2)+(_xlfn.XLOOKUP($B159,Ska_2eronde!$A$2:$A$201,Ska_2eronde!$H$2:$H$201,0)-_xlfn.XLOOKUP($B159,Ska_1eronde!$A$2:$A$301,Ska_1eronde!$H$2:$H$301,0))*$D$2</f>
        <v>0</v>
      </c>
      <c r="M159" s="5" t="s">
        <v>221</v>
      </c>
      <c r="N159">
        <v>0</v>
      </c>
      <c r="O159">
        <f t="shared" si="3"/>
        <v>0</v>
      </c>
      <c r="U159" s="5" t="s">
        <v>506</v>
      </c>
      <c r="V159">
        <v>0</v>
      </c>
    </row>
    <row r="160" spans="2:22" ht="15.5" x14ac:dyDescent="0.35">
      <c r="B160" s="5" t="s">
        <v>247</v>
      </c>
      <c r="C160" s="5" t="s">
        <v>56</v>
      </c>
      <c r="D160">
        <f>(_xlfn.XLOOKUP(B160,Ska_1eronde!$A$2:$A$201,Ska_1eronde!$G$2:$G$201,0)-_xlfn.XLOOKUP(B160,Ska_Avant!$A$2:$A$301,Ska_Avant!$G$2:$G$301,0))*IF(C160="D",$C$3,$C$2)+(_xlfn.XLOOKUP(B160,Ska_1eronde!$A$2:$A$201,Ska_1eronde!$H$2:$H$201,0)-_xlfn.XLOOKUP(B160,Ska_Avant!$A$2:$A$301,Ska_Avant!$H$2:$H$301,0))*$D$2</f>
        <v>1</v>
      </c>
      <c r="E160">
        <f>(_xlfn.XLOOKUP($B160,Ska_2eronde!$A$2:$A$201,Ska_2eronde!$G$2:$G$201,0)-_xlfn.XLOOKUP($B160,Ska_1eronde!$A$2:$A$301,Ska_1eronde!$G$2:$G$301,0))*IF($C160="D",$C$3,$C$2)+(_xlfn.XLOOKUP($B160,Ska_2eronde!$A$2:$A$201,Ska_2eronde!$H$2:$H$201,0)-_xlfn.XLOOKUP($B160,Ska_1eronde!$A$2:$A$301,Ska_1eronde!$H$2:$H$301,0))*$D$2</f>
        <v>0</v>
      </c>
      <c r="M160" s="5" t="s">
        <v>247</v>
      </c>
      <c r="N160">
        <v>0</v>
      </c>
      <c r="O160">
        <f t="shared" si="3"/>
        <v>0</v>
      </c>
      <c r="U160" s="5" t="s">
        <v>547</v>
      </c>
      <c r="V160">
        <v>0</v>
      </c>
    </row>
    <row r="161" spans="2:22" ht="15.5" x14ac:dyDescent="0.35">
      <c r="B161" s="5" t="s">
        <v>296</v>
      </c>
      <c r="C161" s="5" t="s">
        <v>50</v>
      </c>
      <c r="D161">
        <f>(_xlfn.XLOOKUP(B161,Ska_1eronde!$A$2:$A$201,Ska_1eronde!$G$2:$G$201,0)-_xlfn.XLOOKUP(B161,Ska_Avant!$A$2:$A$301,Ska_Avant!$G$2:$G$301,0))*IF(C161="D",$C$3,$C$2)+(_xlfn.XLOOKUP(B161,Ska_1eronde!$A$2:$A$201,Ska_1eronde!$H$2:$H$201,0)-_xlfn.XLOOKUP(B161,Ska_Avant!$A$2:$A$301,Ska_Avant!$H$2:$H$301,0))*$D$2</f>
        <v>1</v>
      </c>
      <c r="E161">
        <f>(_xlfn.XLOOKUP($B161,Ska_2eronde!$A$2:$A$201,Ska_2eronde!$G$2:$G$201,0)-_xlfn.XLOOKUP($B161,Ska_1eronde!$A$2:$A$301,Ska_1eronde!$G$2:$G$301,0))*IF($C161="D",$C$3,$C$2)+(_xlfn.XLOOKUP($B161,Ska_2eronde!$A$2:$A$201,Ska_2eronde!$H$2:$H$201,0)-_xlfn.XLOOKUP($B161,Ska_1eronde!$A$2:$A$301,Ska_1eronde!$H$2:$H$301,0))*$D$2</f>
        <v>0</v>
      </c>
      <c r="M161" s="5" t="s">
        <v>296</v>
      </c>
      <c r="N161">
        <v>0</v>
      </c>
      <c r="O161">
        <f t="shared" si="3"/>
        <v>0</v>
      </c>
      <c r="U161" s="5" t="s">
        <v>584</v>
      </c>
      <c r="V161">
        <v>0</v>
      </c>
    </row>
    <row r="162" spans="2:22" ht="15.5" x14ac:dyDescent="0.35">
      <c r="B162" s="5" t="s">
        <v>353</v>
      </c>
      <c r="C162" s="5" t="s">
        <v>27</v>
      </c>
      <c r="D162">
        <f>(_xlfn.XLOOKUP(B162,Ska_1eronde!$A$2:$A$201,Ska_1eronde!$G$2:$G$201,0)-_xlfn.XLOOKUP(B162,Ska_Avant!$A$2:$A$301,Ska_Avant!$G$2:$G$301,0))*IF(C162="D",$C$3,$C$2)+(_xlfn.XLOOKUP(B162,Ska_1eronde!$A$2:$A$201,Ska_1eronde!$H$2:$H$201,0)-_xlfn.XLOOKUP(B162,Ska_Avant!$A$2:$A$301,Ska_Avant!$H$2:$H$301,0))*$D$2</f>
        <v>1</v>
      </c>
      <c r="E162">
        <f>(_xlfn.XLOOKUP($B162,Ska_2eronde!$A$2:$A$201,Ska_2eronde!$G$2:$G$201,0)-_xlfn.XLOOKUP($B162,Ska_1eronde!$A$2:$A$301,Ska_1eronde!$G$2:$G$301,0))*IF($C162="D",$C$3,$C$2)+(_xlfn.XLOOKUP($B162,Ska_2eronde!$A$2:$A$201,Ska_2eronde!$H$2:$H$201,0)-_xlfn.XLOOKUP($B162,Ska_1eronde!$A$2:$A$301,Ska_1eronde!$H$2:$H$301,0))*$D$2</f>
        <v>3</v>
      </c>
      <c r="M162" s="5" t="s">
        <v>353</v>
      </c>
      <c r="N162">
        <v>1</v>
      </c>
      <c r="O162">
        <f t="shared" si="3"/>
        <v>2</v>
      </c>
      <c r="U162" s="5" t="s">
        <v>559</v>
      </c>
      <c r="V162">
        <v>0</v>
      </c>
    </row>
    <row r="163" spans="2:22" ht="15.5" x14ac:dyDescent="0.35">
      <c r="B163" s="5" t="s">
        <v>366</v>
      </c>
      <c r="C163" s="5" t="s">
        <v>50</v>
      </c>
      <c r="D163">
        <v>1</v>
      </c>
      <c r="E163">
        <f>(_xlfn.XLOOKUP($B163,Ska_2eronde!$A$2:$A$201,Ska_2eronde!$G$2:$G$201,0)-_xlfn.XLOOKUP($B163,Ska_1eronde!$A$2:$A$301,Ska_1eronde!$G$2:$G$301,0))*IF($C163="D",$C$3,$C$2)+(_xlfn.XLOOKUP($B163,Ska_2eronde!$A$2:$A$201,Ska_2eronde!$H$2:$H$201,0)-_xlfn.XLOOKUP($B163,Ska_1eronde!$A$2:$A$301,Ska_1eronde!$H$2:$H$301,0))*$D$2</f>
        <v>5</v>
      </c>
      <c r="M163" s="5" t="s">
        <v>366</v>
      </c>
      <c r="N163">
        <v>0</v>
      </c>
      <c r="O163">
        <f t="shared" si="3"/>
        <v>5</v>
      </c>
      <c r="U163" s="5" t="s">
        <v>403</v>
      </c>
      <c r="V163">
        <v>0</v>
      </c>
    </row>
    <row r="164" spans="2:22" ht="15.5" x14ac:dyDescent="0.35">
      <c r="B164" s="5" t="s">
        <v>319</v>
      </c>
      <c r="C164" s="5" t="s">
        <v>56</v>
      </c>
      <c r="D164">
        <f>(_xlfn.XLOOKUP(B164,Ska_1eronde!$A$2:$A$201,Ska_1eronde!$G$2:$G$201,0)-_xlfn.XLOOKUP(B164,Ska_Avant!$A$2:$A$301,Ska_Avant!$G$2:$G$301,0))*IF(C164="D",$C$3,$C$2)+(_xlfn.XLOOKUP(B164,Ska_1eronde!$A$2:$A$201,Ska_1eronde!$H$2:$H$201,0)-_xlfn.XLOOKUP(B164,Ska_Avant!$A$2:$A$301,Ska_Avant!$H$2:$H$301,0))*$D$2</f>
        <v>1</v>
      </c>
      <c r="E164">
        <f>(_xlfn.XLOOKUP($B164,Ska_2eronde!$A$2:$A$201,Ska_2eronde!$G$2:$G$201,0)-_xlfn.XLOOKUP($B164,Ska_1eronde!$A$2:$A$301,Ska_1eronde!$G$2:$G$301,0))*IF($C164="D",$C$3,$C$2)+(_xlfn.XLOOKUP($B164,Ska_2eronde!$A$2:$A$201,Ska_2eronde!$H$2:$H$201,0)-_xlfn.XLOOKUP($B164,Ska_1eronde!$A$2:$A$301,Ska_1eronde!$H$2:$H$301,0))*$D$2</f>
        <v>3</v>
      </c>
      <c r="M164" s="5" t="s">
        <v>319</v>
      </c>
      <c r="N164">
        <v>1</v>
      </c>
      <c r="O164">
        <f t="shared" si="3"/>
        <v>2</v>
      </c>
      <c r="U164" s="5" t="s">
        <v>126</v>
      </c>
      <c r="V164">
        <v>0</v>
      </c>
    </row>
    <row r="165" spans="2:22" ht="15.5" x14ac:dyDescent="0.35">
      <c r="B165" s="5" t="s">
        <v>24</v>
      </c>
      <c r="C165" s="5" t="s">
        <v>27</v>
      </c>
      <c r="D165">
        <f>(_xlfn.XLOOKUP(B165,Ska_1eronde!$A$2:$A$201,Ska_1eronde!$G$2:$G$201,0)-_xlfn.XLOOKUP(B165,Ska_Avant!$A$2:$A$301,Ska_Avant!$G$2:$G$301,0))*IF(C165="D",$C$3,$C$2)+(_xlfn.XLOOKUP(B165,Ska_1eronde!$A$2:$A$201,Ska_1eronde!$H$2:$H$201,0)-_xlfn.XLOOKUP(B165,Ska_Avant!$A$2:$A$301,Ska_Avant!$H$2:$H$301,0))*$D$2</f>
        <v>0</v>
      </c>
      <c r="E165">
        <f>(_xlfn.XLOOKUP($B165,Ska_2eronde!$A$2:$A$201,Ska_2eronde!$G$2:$G$201,0)-_xlfn.XLOOKUP($B165,Ska_1eronde!$A$2:$A$301,Ska_1eronde!$G$2:$G$301,0))*IF($C165="D",$C$3,$C$2)+(_xlfn.XLOOKUP($B165,Ska_2eronde!$A$2:$A$201,Ska_2eronde!$H$2:$H$201,0)-_xlfn.XLOOKUP($B165,Ska_1eronde!$A$2:$A$301,Ska_1eronde!$H$2:$H$301,0))*$D$2</f>
        <v>0</v>
      </c>
      <c r="M165" s="5" t="s">
        <v>24</v>
      </c>
      <c r="N165">
        <v>0</v>
      </c>
      <c r="O165">
        <f t="shared" si="3"/>
        <v>0</v>
      </c>
      <c r="U165" s="5" t="s">
        <v>196</v>
      </c>
      <c r="V165">
        <v>0</v>
      </c>
    </row>
    <row r="166" spans="2:22" ht="15.5" x14ac:dyDescent="0.35">
      <c r="B166" s="5" t="s">
        <v>32</v>
      </c>
      <c r="C166" s="5" t="s">
        <v>27</v>
      </c>
      <c r="D166">
        <f>(_xlfn.XLOOKUP(B166,Ska_1eronde!$A$2:$A$201,Ska_1eronde!$G$2:$G$201,0)-_xlfn.XLOOKUP(B166,Ska_Avant!$A$2:$A$301,Ska_Avant!$G$2:$G$301,0))*IF(C166="D",$C$3,$C$2)+(_xlfn.XLOOKUP(B166,Ska_1eronde!$A$2:$A$201,Ska_1eronde!$H$2:$H$201,0)-_xlfn.XLOOKUP(B166,Ska_Avant!$A$2:$A$301,Ska_Avant!$H$2:$H$301,0))*$D$2</f>
        <v>0</v>
      </c>
      <c r="E166">
        <f>(_xlfn.XLOOKUP($B166,Ska_2eronde!$A$2:$A$201,Ska_2eronde!$G$2:$G$201,0)-_xlfn.XLOOKUP($B166,Ska_1eronde!$A$2:$A$301,Ska_1eronde!$G$2:$G$301,0))*IF($C166="D",$C$3,$C$2)+(_xlfn.XLOOKUP($B166,Ska_2eronde!$A$2:$A$201,Ska_2eronde!$H$2:$H$201,0)-_xlfn.XLOOKUP($B166,Ska_1eronde!$A$2:$A$301,Ska_1eronde!$H$2:$H$301,0))*$D$2</f>
        <v>0</v>
      </c>
      <c r="M166" s="5" t="s">
        <v>32</v>
      </c>
      <c r="N166">
        <v>0</v>
      </c>
      <c r="O166">
        <f t="shared" si="3"/>
        <v>0</v>
      </c>
      <c r="U166" s="5" t="s">
        <v>214</v>
      </c>
      <c r="V166">
        <v>0</v>
      </c>
    </row>
    <row r="167" spans="2:22" ht="15.5" x14ac:dyDescent="0.35">
      <c r="B167" s="5" t="s">
        <v>37</v>
      </c>
      <c r="C167" s="5" t="s">
        <v>27</v>
      </c>
      <c r="D167">
        <f>(_xlfn.XLOOKUP(B167,Ska_1eronde!$A$2:$A$201,Ska_1eronde!$G$2:$G$201,0)-_xlfn.XLOOKUP(B167,Ska_Avant!$A$2:$A$301,Ska_Avant!$G$2:$G$301,0))*IF(C167="D",$C$3,$C$2)+(_xlfn.XLOOKUP(B167,Ska_1eronde!$A$2:$A$201,Ska_1eronde!$H$2:$H$201,0)-_xlfn.XLOOKUP(B167,Ska_Avant!$A$2:$A$301,Ska_Avant!$H$2:$H$301,0))*$D$2</f>
        <v>0</v>
      </c>
      <c r="E167">
        <f>(_xlfn.XLOOKUP($B167,Ska_2eronde!$A$2:$A$201,Ska_2eronde!$G$2:$G$201,0)-_xlfn.XLOOKUP($B167,Ska_1eronde!$A$2:$A$301,Ska_1eronde!$G$2:$G$301,0))*IF($C167="D",$C$3,$C$2)+(_xlfn.XLOOKUP($B167,Ska_2eronde!$A$2:$A$201,Ska_2eronde!$H$2:$H$201,0)-_xlfn.XLOOKUP($B167,Ska_1eronde!$A$2:$A$301,Ska_1eronde!$H$2:$H$301,0))*$D$2</f>
        <v>0</v>
      </c>
      <c r="M167" s="5" t="s">
        <v>37</v>
      </c>
      <c r="N167">
        <v>0</v>
      </c>
      <c r="O167">
        <f t="shared" si="3"/>
        <v>0</v>
      </c>
      <c r="U167" s="5" t="s">
        <v>223</v>
      </c>
      <c r="V167">
        <v>0</v>
      </c>
    </row>
    <row r="168" spans="2:22" ht="15.5" x14ac:dyDescent="0.35">
      <c r="B168" s="5" t="s">
        <v>45</v>
      </c>
      <c r="C168" s="5" t="s">
        <v>27</v>
      </c>
      <c r="D168">
        <f>(_xlfn.XLOOKUP(B168,Ska_1eronde!$A$2:$A$201,Ska_1eronde!$G$2:$G$201,0)-_xlfn.XLOOKUP(B168,Ska_Avant!$A$2:$A$301,Ska_Avant!$G$2:$G$301,0))*IF(C168="D",$C$3,$C$2)+(_xlfn.XLOOKUP(B168,Ska_1eronde!$A$2:$A$201,Ska_1eronde!$H$2:$H$201,0)-_xlfn.XLOOKUP(B168,Ska_Avant!$A$2:$A$301,Ska_Avant!$H$2:$H$301,0))*$D$2</f>
        <v>0</v>
      </c>
      <c r="E168">
        <f>(_xlfn.XLOOKUP($B168,Ska_2eronde!$A$2:$A$201,Ska_2eronde!$G$2:$G$201,0)-_xlfn.XLOOKUP($B168,Ska_1eronde!$A$2:$A$301,Ska_1eronde!$G$2:$G$301,0))*IF($C168="D",$C$3,$C$2)+(_xlfn.XLOOKUP($B168,Ska_2eronde!$A$2:$A$201,Ska_2eronde!$H$2:$H$201,0)-_xlfn.XLOOKUP($B168,Ska_1eronde!$A$2:$A$301,Ska_1eronde!$H$2:$H$301,0))*$D$2</f>
        <v>0</v>
      </c>
      <c r="M168" s="5" t="s">
        <v>45</v>
      </c>
      <c r="N168">
        <v>0</v>
      </c>
      <c r="O168">
        <f t="shared" si="3"/>
        <v>0</v>
      </c>
      <c r="U168" s="5" t="s">
        <v>221</v>
      </c>
      <c r="V168">
        <v>0</v>
      </c>
    </row>
    <row r="169" spans="2:22" ht="15.5" x14ac:dyDescent="0.35">
      <c r="B169" s="5" t="s">
        <v>52</v>
      </c>
      <c r="C169" s="5" t="s">
        <v>27</v>
      </c>
      <c r="D169">
        <f>(_xlfn.XLOOKUP(B169,Ska_1eronde!$A$2:$A$201,Ska_1eronde!$G$2:$G$201,0)-_xlfn.XLOOKUP(B169,Ska_Avant!$A$2:$A$301,Ska_Avant!$G$2:$G$301,0))*IF(C169="D",$C$3,$C$2)+(_xlfn.XLOOKUP(B169,Ska_1eronde!$A$2:$A$201,Ska_1eronde!$H$2:$H$201,0)-_xlfn.XLOOKUP(B169,Ska_Avant!$A$2:$A$301,Ska_Avant!$H$2:$H$301,0))*$D$2</f>
        <v>0</v>
      </c>
      <c r="E169">
        <f>(_xlfn.XLOOKUP($B169,Ska_2eronde!$A$2:$A$201,Ska_2eronde!$G$2:$G$201,0)-_xlfn.XLOOKUP($B169,Ska_1eronde!$A$2:$A$301,Ska_1eronde!$G$2:$G$301,0))*IF($C169="D",$C$3,$C$2)+(_xlfn.XLOOKUP($B169,Ska_2eronde!$A$2:$A$201,Ska_2eronde!$H$2:$H$201,0)-_xlfn.XLOOKUP($B169,Ska_1eronde!$A$2:$A$301,Ska_1eronde!$H$2:$H$301,0))*$D$2</f>
        <v>4</v>
      </c>
      <c r="M169" s="5" t="s">
        <v>52</v>
      </c>
      <c r="N169">
        <v>1</v>
      </c>
      <c r="O169">
        <f t="shared" si="3"/>
        <v>3</v>
      </c>
      <c r="U169" s="5" t="s">
        <v>247</v>
      </c>
      <c r="V169">
        <v>0</v>
      </c>
    </row>
    <row r="170" spans="2:22" ht="15.5" x14ac:dyDescent="0.35">
      <c r="B170" s="5" t="s">
        <v>61</v>
      </c>
      <c r="C170" s="5" t="s">
        <v>26</v>
      </c>
      <c r="D170">
        <f>(_xlfn.XLOOKUP(B170,Ska_1eronde!$A$2:$A$201,Ska_1eronde!$G$2:$G$201,0)-_xlfn.XLOOKUP(B170,Ska_Avant!$A$2:$A$301,Ska_Avant!$G$2:$G$301,0))*IF(C170="D",$C$3,$C$2)+(_xlfn.XLOOKUP(B170,Ska_1eronde!$A$2:$A$201,Ska_1eronde!$H$2:$H$201,0)-_xlfn.XLOOKUP(B170,Ska_Avant!$A$2:$A$301,Ska_Avant!$H$2:$H$301,0))*$D$2</f>
        <v>0</v>
      </c>
      <c r="E170">
        <f>(_xlfn.XLOOKUP($B170,Ska_2eronde!$A$2:$A$201,Ska_2eronde!$G$2:$G$201,0)-_xlfn.XLOOKUP($B170,Ska_1eronde!$A$2:$A$301,Ska_1eronde!$G$2:$G$301,0))*IF($C170="D",$C$3,$C$2)+(_xlfn.XLOOKUP($B170,Ska_2eronde!$A$2:$A$201,Ska_2eronde!$H$2:$H$201,0)-_xlfn.XLOOKUP($B170,Ska_1eronde!$A$2:$A$301,Ska_1eronde!$H$2:$H$301,0))*$D$2</f>
        <v>0</v>
      </c>
      <c r="M170" s="5" t="s">
        <v>61</v>
      </c>
      <c r="N170">
        <v>0</v>
      </c>
      <c r="O170">
        <f t="shared" si="3"/>
        <v>0</v>
      </c>
      <c r="U170" s="5" t="s">
        <v>296</v>
      </c>
      <c r="V170">
        <v>0</v>
      </c>
    </row>
    <row r="171" spans="2:22" ht="15.5" x14ac:dyDescent="0.35">
      <c r="B171" s="5" t="s">
        <v>64</v>
      </c>
      <c r="C171" s="5" t="s">
        <v>26</v>
      </c>
      <c r="D171">
        <f>(_xlfn.XLOOKUP(B171,Ska_1eronde!$A$2:$A$201,Ska_1eronde!$G$2:$G$201,0)-_xlfn.XLOOKUP(B171,Ska_Avant!$A$2:$A$301,Ska_Avant!$G$2:$G$301,0))*IF(C171="D",$C$3,$C$2)+(_xlfn.XLOOKUP(B171,Ska_1eronde!$A$2:$A$201,Ska_1eronde!$H$2:$H$201,0)-_xlfn.XLOOKUP(B171,Ska_Avant!$A$2:$A$301,Ska_Avant!$H$2:$H$301,0))*$D$2</f>
        <v>0</v>
      </c>
      <c r="E171">
        <f>(_xlfn.XLOOKUP($B171,Ska_2eronde!$A$2:$A$201,Ska_2eronde!$G$2:$G$201,0)-_xlfn.XLOOKUP($B171,Ska_1eronde!$A$2:$A$301,Ska_1eronde!$G$2:$G$301,0))*IF($C171="D",$C$3,$C$2)+(_xlfn.XLOOKUP($B171,Ska_2eronde!$A$2:$A$201,Ska_2eronde!$H$2:$H$201,0)-_xlfn.XLOOKUP($B171,Ska_1eronde!$A$2:$A$301,Ska_1eronde!$H$2:$H$301,0))*$D$2</f>
        <v>0</v>
      </c>
      <c r="M171" s="5" t="s">
        <v>64</v>
      </c>
      <c r="N171">
        <v>0</v>
      </c>
      <c r="O171">
        <f t="shared" si="3"/>
        <v>0</v>
      </c>
      <c r="U171" s="5" t="s">
        <v>24</v>
      </c>
      <c r="V171">
        <v>0</v>
      </c>
    </row>
    <row r="172" spans="2:22" ht="15.5" x14ac:dyDescent="0.35">
      <c r="B172" s="5" t="s">
        <v>76</v>
      </c>
      <c r="C172" s="5" t="s">
        <v>27</v>
      </c>
      <c r="D172">
        <f>(_xlfn.XLOOKUP(B172,Ska_1eronde!$A$2:$A$201,Ska_1eronde!$G$2:$G$201,0)-_xlfn.XLOOKUP(B172,Ska_Avant!$A$2:$A$301,Ska_Avant!$G$2:$G$301,0))*IF(C172="D",$C$3,$C$2)+(_xlfn.XLOOKUP(B172,Ska_1eronde!$A$2:$A$201,Ska_1eronde!$H$2:$H$201,0)-_xlfn.XLOOKUP(B172,Ska_Avant!$A$2:$A$301,Ska_Avant!$H$2:$H$301,0))*$D$2</f>
        <v>0</v>
      </c>
      <c r="E172">
        <f>(_xlfn.XLOOKUP($B172,Ska_2eronde!$A$2:$A$201,Ska_2eronde!$G$2:$G$201,0)-_xlfn.XLOOKUP($B172,Ska_1eronde!$A$2:$A$301,Ska_1eronde!$G$2:$G$301,0))*IF($C172="D",$C$3,$C$2)+(_xlfn.XLOOKUP($B172,Ska_2eronde!$A$2:$A$201,Ska_2eronde!$H$2:$H$201,0)-_xlfn.XLOOKUP($B172,Ska_1eronde!$A$2:$A$301,Ska_1eronde!$H$2:$H$301,0))*$D$2</f>
        <v>0</v>
      </c>
      <c r="M172" s="5" t="s">
        <v>76</v>
      </c>
      <c r="N172">
        <v>0</v>
      </c>
      <c r="O172">
        <f t="shared" si="3"/>
        <v>0</v>
      </c>
      <c r="U172" s="5" t="s">
        <v>32</v>
      </c>
      <c r="V172">
        <v>0</v>
      </c>
    </row>
    <row r="173" spans="2:22" ht="15.5" x14ac:dyDescent="0.35">
      <c r="B173" s="5" t="s">
        <v>73</v>
      </c>
      <c r="C173" s="5" t="s">
        <v>27</v>
      </c>
      <c r="D173">
        <f>(_xlfn.XLOOKUP(B173,Ska_1eronde!$A$2:$A$201,Ska_1eronde!$G$2:$G$201,0)-_xlfn.XLOOKUP(B173,Ska_Avant!$A$2:$A$301,Ska_Avant!$G$2:$G$301,0))*IF(C173="D",$C$3,$C$2)+(_xlfn.XLOOKUP(B173,Ska_1eronde!$A$2:$A$201,Ska_1eronde!$H$2:$H$201,0)-_xlfn.XLOOKUP(B173,Ska_Avant!$A$2:$A$301,Ska_Avant!$H$2:$H$301,0))*$D$2</f>
        <v>0</v>
      </c>
      <c r="E173">
        <f>(_xlfn.XLOOKUP($B173,Ska_2eronde!$A$2:$A$201,Ska_2eronde!$G$2:$G$201,0)-_xlfn.XLOOKUP($B173,Ska_1eronde!$A$2:$A$301,Ska_1eronde!$G$2:$G$301,0))*IF($C173="D",$C$3,$C$2)+(_xlfn.XLOOKUP($B173,Ska_2eronde!$A$2:$A$201,Ska_2eronde!$H$2:$H$201,0)-_xlfn.XLOOKUP($B173,Ska_1eronde!$A$2:$A$301,Ska_1eronde!$H$2:$H$301,0))*$D$2</f>
        <v>0</v>
      </c>
      <c r="M173" s="5" t="s">
        <v>73</v>
      </c>
      <c r="N173">
        <v>0</v>
      </c>
      <c r="O173">
        <f t="shared" si="3"/>
        <v>0</v>
      </c>
      <c r="U173" s="5" t="s">
        <v>37</v>
      </c>
      <c r="V173">
        <v>0</v>
      </c>
    </row>
    <row r="174" spans="2:22" ht="15.5" x14ac:dyDescent="0.35">
      <c r="B174" s="5" t="s">
        <v>80</v>
      </c>
      <c r="C174" s="5" t="s">
        <v>26</v>
      </c>
      <c r="D174">
        <f>(_xlfn.XLOOKUP(B174,Ska_1eronde!$A$2:$A$201,Ska_1eronde!$G$2:$G$201,0)-_xlfn.XLOOKUP(B174,Ska_Avant!$A$2:$A$301,Ska_Avant!$G$2:$G$301,0))*IF(C174="D",$C$3,$C$2)+(_xlfn.XLOOKUP(B174,Ska_1eronde!$A$2:$A$201,Ska_1eronde!$H$2:$H$201,0)-_xlfn.XLOOKUP(B174,Ska_Avant!$A$2:$A$301,Ska_Avant!$H$2:$H$301,0))*$D$2</f>
        <v>0</v>
      </c>
      <c r="E174">
        <f>(_xlfn.XLOOKUP($B174,Ska_2eronde!$A$2:$A$201,Ska_2eronde!$G$2:$G$201,0)-_xlfn.XLOOKUP($B174,Ska_1eronde!$A$2:$A$301,Ska_1eronde!$G$2:$G$301,0))*IF($C174="D",$C$3,$C$2)+(_xlfn.XLOOKUP($B174,Ska_2eronde!$A$2:$A$201,Ska_2eronde!$H$2:$H$201,0)-_xlfn.XLOOKUP($B174,Ska_1eronde!$A$2:$A$301,Ska_1eronde!$H$2:$H$301,0))*$D$2</f>
        <v>0</v>
      </c>
      <c r="M174" s="5" t="s">
        <v>80</v>
      </c>
      <c r="N174">
        <v>0</v>
      </c>
      <c r="O174">
        <f t="shared" si="3"/>
        <v>0</v>
      </c>
      <c r="U174" s="5" t="s">
        <v>45</v>
      </c>
      <c r="V174">
        <v>0</v>
      </c>
    </row>
    <row r="175" spans="2:22" ht="15.5" x14ac:dyDescent="0.35">
      <c r="B175" s="5" t="s">
        <v>86</v>
      </c>
      <c r="C175" s="5" t="s">
        <v>56</v>
      </c>
      <c r="D175">
        <f>(_xlfn.XLOOKUP(B175,Ska_1eronde!$A$2:$A$201,Ska_1eronde!$G$2:$G$201,0)-_xlfn.XLOOKUP(B175,Ska_Avant!$A$2:$A$301,Ska_Avant!$G$2:$G$301,0))*IF(C175="D",$C$3,$C$2)+(_xlfn.XLOOKUP(B175,Ska_1eronde!$A$2:$A$201,Ska_1eronde!$H$2:$H$201,0)-_xlfn.XLOOKUP(B175,Ska_Avant!$A$2:$A$301,Ska_Avant!$H$2:$H$301,0))*$D$2</f>
        <v>0</v>
      </c>
      <c r="E175">
        <f>(_xlfn.XLOOKUP($B175,Ska_2eronde!$A$2:$A$201,Ska_2eronde!$G$2:$G$201,0)-_xlfn.XLOOKUP($B175,Ska_1eronde!$A$2:$A$301,Ska_1eronde!$G$2:$G$301,0))*IF($C175="D",$C$3,$C$2)+(_xlfn.XLOOKUP($B175,Ska_2eronde!$A$2:$A$201,Ska_2eronde!$H$2:$H$201,0)-_xlfn.XLOOKUP($B175,Ska_1eronde!$A$2:$A$301,Ska_1eronde!$H$2:$H$301,0))*$D$2</f>
        <v>0</v>
      </c>
      <c r="M175" s="5" t="s">
        <v>86</v>
      </c>
      <c r="N175">
        <v>0</v>
      </c>
      <c r="O175">
        <f t="shared" si="3"/>
        <v>0</v>
      </c>
      <c r="U175" s="5" t="s">
        <v>61</v>
      </c>
      <c r="V175">
        <v>0</v>
      </c>
    </row>
    <row r="176" spans="2:22" ht="15.5" x14ac:dyDescent="0.35">
      <c r="B176" s="5" t="s">
        <v>82</v>
      </c>
      <c r="C176" s="5" t="s">
        <v>50</v>
      </c>
      <c r="D176">
        <f>(_xlfn.XLOOKUP(B176,Ska_1eronde!$A$2:$A$201,Ska_1eronde!$G$2:$G$201,0)-_xlfn.XLOOKUP(B176,Ska_Avant!$A$2:$A$301,Ska_Avant!$G$2:$G$301,0))*IF(C176="D",$C$3,$C$2)+(_xlfn.XLOOKUP(B176,Ska_1eronde!$A$2:$A$201,Ska_1eronde!$H$2:$H$201,0)-_xlfn.XLOOKUP(B176,Ska_Avant!$A$2:$A$301,Ska_Avant!$H$2:$H$301,0))*$D$2</f>
        <v>0</v>
      </c>
      <c r="E176">
        <f>(_xlfn.XLOOKUP($B176,Ska_2eronde!$A$2:$A$201,Ska_2eronde!$G$2:$G$201,0)-_xlfn.XLOOKUP($B176,Ska_1eronde!$A$2:$A$301,Ska_1eronde!$G$2:$G$301,0))*IF($C176="D",$C$3,$C$2)+(_xlfn.XLOOKUP($B176,Ska_2eronde!$A$2:$A$201,Ska_2eronde!$H$2:$H$201,0)-_xlfn.XLOOKUP($B176,Ska_1eronde!$A$2:$A$301,Ska_1eronde!$H$2:$H$301,0))*$D$2</f>
        <v>0</v>
      </c>
      <c r="M176" s="5" t="s">
        <v>82</v>
      </c>
      <c r="N176">
        <v>0</v>
      </c>
      <c r="O176">
        <f t="shared" si="3"/>
        <v>0</v>
      </c>
      <c r="U176" s="5" t="s">
        <v>64</v>
      </c>
      <c r="V176">
        <v>0</v>
      </c>
    </row>
    <row r="177" spans="2:22" ht="15.5" x14ac:dyDescent="0.35">
      <c r="B177" s="5" t="s">
        <v>118</v>
      </c>
      <c r="C177" s="5" t="s">
        <v>27</v>
      </c>
      <c r="D177">
        <f>(_xlfn.XLOOKUP(B177,Ska_1eronde!$A$2:$A$201,Ska_1eronde!$G$2:$G$201,0)-_xlfn.XLOOKUP(B177,Ska_Avant!$A$2:$A$301,Ska_Avant!$G$2:$G$301,0))*IF(C177="D",$C$3,$C$2)+(_xlfn.XLOOKUP(B177,Ska_1eronde!$A$2:$A$201,Ska_1eronde!$H$2:$H$201,0)-_xlfn.XLOOKUP(B177,Ska_Avant!$A$2:$A$301,Ska_Avant!$H$2:$H$301,0))*$D$2</f>
        <v>0</v>
      </c>
      <c r="E177">
        <f>(_xlfn.XLOOKUP($B177,Ska_2eronde!$A$2:$A$201,Ska_2eronde!$G$2:$G$201,0)-_xlfn.XLOOKUP($B177,Ska_1eronde!$A$2:$A$301,Ska_1eronde!$G$2:$G$301,0))*IF($C177="D",$C$3,$C$2)+(_xlfn.XLOOKUP($B177,Ska_2eronde!$A$2:$A$201,Ska_2eronde!$H$2:$H$201,0)-_xlfn.XLOOKUP($B177,Ska_1eronde!$A$2:$A$301,Ska_1eronde!$H$2:$H$301,0))*$D$2</f>
        <v>0</v>
      </c>
      <c r="M177" s="5" t="s">
        <v>118</v>
      </c>
      <c r="N177">
        <v>0</v>
      </c>
      <c r="O177">
        <f t="shared" si="3"/>
        <v>0</v>
      </c>
      <c r="U177" s="5" t="s">
        <v>76</v>
      </c>
      <c r="V177">
        <v>0</v>
      </c>
    </row>
    <row r="178" spans="2:22" ht="15.5" x14ac:dyDescent="0.35">
      <c r="B178" s="5" t="s">
        <v>115</v>
      </c>
      <c r="C178" s="5" t="s">
        <v>50</v>
      </c>
      <c r="D178">
        <f>(_xlfn.XLOOKUP(B178,Ska_1eronde!$A$2:$A$201,Ska_1eronde!$G$2:$G$201,0)-_xlfn.XLOOKUP(B178,Ska_Avant!$A$2:$A$301,Ska_Avant!$G$2:$G$301,0))*IF(C178="D",$C$3,$C$2)+(_xlfn.XLOOKUP(B178,Ska_1eronde!$A$2:$A$201,Ska_1eronde!$H$2:$H$201,0)-_xlfn.XLOOKUP(B178,Ska_Avant!$A$2:$A$301,Ska_Avant!$H$2:$H$301,0))*$D$2</f>
        <v>0</v>
      </c>
      <c r="E178">
        <f>(_xlfn.XLOOKUP($B178,Ska_2eronde!$A$2:$A$201,Ska_2eronde!$G$2:$G$201,0)-_xlfn.XLOOKUP($B178,Ska_1eronde!$A$2:$A$301,Ska_1eronde!$G$2:$G$301,0))*IF($C178="D",$C$3,$C$2)+(_xlfn.XLOOKUP($B178,Ska_2eronde!$A$2:$A$201,Ska_2eronde!$H$2:$H$201,0)-_xlfn.XLOOKUP($B178,Ska_1eronde!$A$2:$A$301,Ska_1eronde!$H$2:$H$301,0))*$D$2</f>
        <v>0</v>
      </c>
      <c r="M178" s="5" t="s">
        <v>115</v>
      </c>
      <c r="N178">
        <v>0</v>
      </c>
      <c r="O178">
        <f t="shared" si="3"/>
        <v>0</v>
      </c>
      <c r="U178" s="5" t="s">
        <v>73</v>
      </c>
      <c r="V178">
        <v>0</v>
      </c>
    </row>
    <row r="179" spans="2:22" ht="15.5" x14ac:dyDescent="0.35">
      <c r="B179" s="5" t="s">
        <v>102</v>
      </c>
      <c r="C179" s="5" t="s">
        <v>56</v>
      </c>
      <c r="D179">
        <f>(_xlfn.XLOOKUP(B179,Ska_1eronde!$A$2:$A$201,Ska_1eronde!$G$2:$G$201,0)-_xlfn.XLOOKUP(B179,Ska_Avant!$A$2:$A$301,Ska_Avant!$G$2:$G$301,0))*IF(C179="D",$C$3,$C$2)+(_xlfn.XLOOKUP(B179,Ska_1eronde!$A$2:$A$201,Ska_1eronde!$H$2:$H$201,0)-_xlfn.XLOOKUP(B179,Ska_Avant!$A$2:$A$301,Ska_Avant!$H$2:$H$301,0))*$D$2</f>
        <v>0</v>
      </c>
      <c r="E179">
        <f>(_xlfn.XLOOKUP($B179,Ska_2eronde!$A$2:$A$201,Ska_2eronde!$G$2:$G$201,0)-_xlfn.XLOOKUP($B179,Ska_1eronde!$A$2:$A$301,Ska_1eronde!$G$2:$G$301,0))*IF($C179="D",$C$3,$C$2)+(_xlfn.XLOOKUP($B179,Ska_2eronde!$A$2:$A$201,Ska_2eronde!$H$2:$H$201,0)-_xlfn.XLOOKUP($B179,Ska_1eronde!$A$2:$A$301,Ska_1eronde!$H$2:$H$301,0))*$D$2</f>
        <v>0</v>
      </c>
      <c r="M179" s="5" t="s">
        <v>102</v>
      </c>
      <c r="N179">
        <v>0</v>
      </c>
      <c r="O179">
        <f t="shared" si="3"/>
        <v>0</v>
      </c>
      <c r="U179" s="5" t="s">
        <v>80</v>
      </c>
      <c r="V179">
        <v>0</v>
      </c>
    </row>
    <row r="180" spans="2:22" ht="15.5" x14ac:dyDescent="0.35">
      <c r="B180" s="5" t="s">
        <v>116</v>
      </c>
      <c r="C180" s="5" t="s">
        <v>26</v>
      </c>
      <c r="D180">
        <f>(_xlfn.XLOOKUP(B180,Ska_1eronde!$A$2:$A$201,Ska_1eronde!$G$2:$G$201,0)-_xlfn.XLOOKUP(B180,Ska_Avant!$A$2:$A$301,Ska_Avant!$G$2:$G$301,0))*IF(C180="D",$C$3,$C$2)+(_xlfn.XLOOKUP(B180,Ska_1eronde!$A$2:$A$201,Ska_1eronde!$H$2:$H$201,0)-_xlfn.XLOOKUP(B180,Ska_Avant!$A$2:$A$301,Ska_Avant!$H$2:$H$301,0))*$D$2</f>
        <v>0</v>
      </c>
      <c r="E180">
        <f>(_xlfn.XLOOKUP($B180,Ska_2eronde!$A$2:$A$201,Ska_2eronde!$G$2:$G$201,0)-_xlfn.XLOOKUP($B180,Ska_1eronde!$A$2:$A$301,Ska_1eronde!$G$2:$G$301,0))*IF($C180="D",$C$3,$C$2)+(_xlfn.XLOOKUP($B180,Ska_2eronde!$A$2:$A$201,Ska_2eronde!$H$2:$H$201,0)-_xlfn.XLOOKUP($B180,Ska_1eronde!$A$2:$A$301,Ska_1eronde!$H$2:$H$301,0))*$D$2</f>
        <v>0</v>
      </c>
      <c r="M180" s="5" t="s">
        <v>116</v>
      </c>
      <c r="N180">
        <v>0</v>
      </c>
      <c r="O180">
        <f t="shared" si="3"/>
        <v>0</v>
      </c>
      <c r="U180" s="5" t="s">
        <v>86</v>
      </c>
      <c r="V180">
        <v>0</v>
      </c>
    </row>
    <row r="181" spans="2:22" ht="15.5" x14ac:dyDescent="0.35">
      <c r="B181" s="5" t="s">
        <v>134</v>
      </c>
      <c r="C181" s="5" t="s">
        <v>50</v>
      </c>
      <c r="D181">
        <f>(_xlfn.XLOOKUP(B181,Ska_1eronde!$A$2:$A$201,Ska_1eronde!$G$2:$G$201,0)-_xlfn.XLOOKUP(B181,Ska_Avant!$A$2:$A$301,Ska_Avant!$G$2:$G$301,0))*IF(C181="D",$C$3,$C$2)+(_xlfn.XLOOKUP(B181,Ska_1eronde!$A$2:$A$201,Ska_1eronde!$H$2:$H$201,0)-_xlfn.XLOOKUP(B181,Ska_Avant!$A$2:$A$301,Ska_Avant!$H$2:$H$301,0))*$D$2</f>
        <v>0</v>
      </c>
      <c r="E181">
        <f>(_xlfn.XLOOKUP($B181,Ska_2eronde!$A$2:$A$201,Ska_2eronde!$G$2:$G$201,0)-_xlfn.XLOOKUP($B181,Ska_1eronde!$A$2:$A$301,Ska_1eronde!$G$2:$G$301,0))*IF($C181="D",$C$3,$C$2)+(_xlfn.XLOOKUP($B181,Ska_2eronde!$A$2:$A$201,Ska_2eronde!$H$2:$H$201,0)-_xlfn.XLOOKUP($B181,Ska_1eronde!$A$2:$A$301,Ska_1eronde!$H$2:$H$301,0))*$D$2</f>
        <v>4</v>
      </c>
      <c r="M181" s="5" t="s">
        <v>134</v>
      </c>
      <c r="N181">
        <v>3</v>
      </c>
      <c r="O181">
        <f t="shared" si="3"/>
        <v>1</v>
      </c>
      <c r="U181" s="5" t="s">
        <v>82</v>
      </c>
      <c r="V181">
        <v>0</v>
      </c>
    </row>
    <row r="182" spans="2:22" ht="15.5" x14ac:dyDescent="0.35">
      <c r="B182" s="5" t="s">
        <v>138</v>
      </c>
      <c r="C182" s="5" t="s">
        <v>50</v>
      </c>
      <c r="D182">
        <f>(_xlfn.XLOOKUP(B182,Ska_1eronde!$A$2:$A$201,Ska_1eronde!$G$2:$G$201,0)-_xlfn.XLOOKUP(B182,Ska_Avant!$A$2:$A$301,Ska_Avant!$G$2:$G$301,0))*IF(C182="D",$C$3,$C$2)+(_xlfn.XLOOKUP(B182,Ska_1eronde!$A$2:$A$201,Ska_1eronde!$H$2:$H$201,0)-_xlfn.XLOOKUP(B182,Ska_Avant!$A$2:$A$301,Ska_Avant!$H$2:$H$301,0))*$D$2</f>
        <v>0</v>
      </c>
      <c r="E182">
        <f>(_xlfn.XLOOKUP($B182,Ska_2eronde!$A$2:$A$201,Ska_2eronde!$G$2:$G$201,0)-_xlfn.XLOOKUP($B182,Ska_1eronde!$A$2:$A$301,Ska_1eronde!$G$2:$G$301,0))*IF($C182="D",$C$3,$C$2)+(_xlfn.XLOOKUP($B182,Ska_2eronde!$A$2:$A$201,Ska_2eronde!$H$2:$H$201,0)-_xlfn.XLOOKUP($B182,Ska_1eronde!$A$2:$A$301,Ska_1eronde!$H$2:$H$301,0))*$D$2</f>
        <v>0</v>
      </c>
      <c r="M182" s="5" t="s">
        <v>138</v>
      </c>
      <c r="N182">
        <v>0</v>
      </c>
      <c r="O182">
        <f t="shared" si="3"/>
        <v>0</v>
      </c>
      <c r="U182" s="5" t="s">
        <v>118</v>
      </c>
      <c r="V182">
        <v>0</v>
      </c>
    </row>
    <row r="183" spans="2:22" ht="15.5" x14ac:dyDescent="0.35">
      <c r="B183" s="5" t="s">
        <v>124</v>
      </c>
      <c r="C183" s="5" t="s">
        <v>56</v>
      </c>
      <c r="D183">
        <f>(_xlfn.XLOOKUP(B183,Ska_1eronde!$A$2:$A$201,Ska_1eronde!$G$2:$G$201,0)-_xlfn.XLOOKUP(B183,Ska_Avant!$A$2:$A$301,Ska_Avant!$G$2:$G$301,0))*IF(C183="D",$C$3,$C$2)+(_xlfn.XLOOKUP(B183,Ska_1eronde!$A$2:$A$201,Ska_1eronde!$H$2:$H$201,0)-_xlfn.XLOOKUP(B183,Ska_Avant!$A$2:$A$301,Ska_Avant!$H$2:$H$301,0))*$D$2</f>
        <v>0</v>
      </c>
      <c r="E183">
        <f>(_xlfn.XLOOKUP($B183,Ska_2eronde!$A$2:$A$201,Ska_2eronde!$G$2:$G$201,0)-_xlfn.XLOOKUP($B183,Ska_1eronde!$A$2:$A$301,Ska_1eronde!$G$2:$G$301,0))*IF($C183="D",$C$3,$C$2)+(_xlfn.XLOOKUP($B183,Ska_2eronde!$A$2:$A$201,Ska_2eronde!$H$2:$H$201,0)-_xlfn.XLOOKUP($B183,Ska_1eronde!$A$2:$A$301,Ska_1eronde!$H$2:$H$301,0))*$D$2</f>
        <v>0</v>
      </c>
      <c r="M183" s="5" t="s">
        <v>124</v>
      </c>
      <c r="N183">
        <v>0</v>
      </c>
      <c r="O183">
        <f t="shared" si="3"/>
        <v>0</v>
      </c>
      <c r="U183" s="5" t="s">
        <v>115</v>
      </c>
      <c r="V183">
        <v>0</v>
      </c>
    </row>
    <row r="184" spans="2:22" ht="15.5" x14ac:dyDescent="0.35">
      <c r="B184" s="5" t="s">
        <v>140</v>
      </c>
      <c r="C184" s="5" t="s">
        <v>56</v>
      </c>
      <c r="D184">
        <f>(_xlfn.XLOOKUP(B184,Ska_1eronde!$A$2:$A$201,Ska_1eronde!$G$2:$G$201,0)-_xlfn.XLOOKUP(B184,Ska_Avant!$A$2:$A$301,Ska_Avant!$G$2:$G$301,0))*IF(C184="D",$C$3,$C$2)+(_xlfn.XLOOKUP(B184,Ska_1eronde!$A$2:$A$201,Ska_1eronde!$H$2:$H$201,0)-_xlfn.XLOOKUP(B184,Ska_Avant!$A$2:$A$301,Ska_Avant!$H$2:$H$301,0))*$D$2</f>
        <v>0</v>
      </c>
      <c r="E184">
        <f>(_xlfn.XLOOKUP($B184,Ska_2eronde!$A$2:$A$201,Ska_2eronde!$G$2:$G$201,0)-_xlfn.XLOOKUP($B184,Ska_1eronde!$A$2:$A$301,Ska_1eronde!$G$2:$G$301,0))*IF($C184="D",$C$3,$C$2)+(_xlfn.XLOOKUP($B184,Ska_2eronde!$A$2:$A$201,Ska_2eronde!$H$2:$H$201,0)-_xlfn.XLOOKUP($B184,Ska_1eronde!$A$2:$A$301,Ska_1eronde!$H$2:$H$301,0))*$D$2</f>
        <v>0</v>
      </c>
      <c r="M184" s="5" t="s">
        <v>140</v>
      </c>
      <c r="N184">
        <v>0</v>
      </c>
      <c r="O184">
        <f t="shared" si="3"/>
        <v>0</v>
      </c>
      <c r="U184" s="5" t="s">
        <v>102</v>
      </c>
      <c r="V184">
        <v>0</v>
      </c>
    </row>
    <row r="185" spans="2:22" ht="15.5" x14ac:dyDescent="0.35">
      <c r="B185" s="5" t="s">
        <v>158</v>
      </c>
      <c r="C185" s="5" t="s">
        <v>50</v>
      </c>
      <c r="D185">
        <f>(_xlfn.XLOOKUP(B185,Ska_1eronde!$A$2:$A$201,Ska_1eronde!$G$2:$G$201,0)-_xlfn.XLOOKUP(B185,Ska_Avant!$A$2:$A$301,Ska_Avant!$G$2:$G$301,0))*IF(C185="D",$C$3,$C$2)+(_xlfn.XLOOKUP(B185,Ska_1eronde!$A$2:$A$201,Ska_1eronde!$H$2:$H$201,0)-_xlfn.XLOOKUP(B185,Ska_Avant!$A$2:$A$301,Ska_Avant!$H$2:$H$301,0))*$D$2</f>
        <v>0</v>
      </c>
      <c r="E185">
        <f>(_xlfn.XLOOKUP($B185,Ska_2eronde!$A$2:$A$201,Ska_2eronde!$G$2:$G$201,0)-_xlfn.XLOOKUP($B185,Ska_1eronde!$A$2:$A$301,Ska_1eronde!$G$2:$G$301,0))*IF($C185="D",$C$3,$C$2)+(_xlfn.XLOOKUP($B185,Ska_2eronde!$A$2:$A$201,Ska_2eronde!$H$2:$H$201,0)-_xlfn.XLOOKUP($B185,Ska_1eronde!$A$2:$A$301,Ska_1eronde!$H$2:$H$301,0))*$D$2</f>
        <v>0</v>
      </c>
      <c r="M185" s="5" t="s">
        <v>158</v>
      </c>
      <c r="N185">
        <v>0</v>
      </c>
      <c r="O185">
        <f t="shared" si="3"/>
        <v>0</v>
      </c>
      <c r="U185" s="5" t="s">
        <v>116</v>
      </c>
      <c r="V185">
        <v>0</v>
      </c>
    </row>
    <row r="186" spans="2:22" ht="15.5" x14ac:dyDescent="0.35">
      <c r="B186" s="5" t="s">
        <v>160</v>
      </c>
      <c r="C186" s="5" t="s">
        <v>27</v>
      </c>
      <c r="D186">
        <f>(_xlfn.XLOOKUP(B186,Ska_1eronde!$A$2:$A$201,Ska_1eronde!$G$2:$G$201,0)-_xlfn.XLOOKUP(B186,Ska_Avant!$A$2:$A$301,Ska_Avant!$G$2:$G$301,0))*IF(C186="D",$C$3,$C$2)+(_xlfn.XLOOKUP(B186,Ska_1eronde!$A$2:$A$201,Ska_1eronde!$H$2:$H$201,0)-_xlfn.XLOOKUP(B186,Ska_Avant!$A$2:$A$301,Ska_Avant!$H$2:$H$301,0))*$D$2</f>
        <v>0</v>
      </c>
      <c r="E186">
        <f>(_xlfn.XLOOKUP($B186,Ska_2eronde!$A$2:$A$201,Ska_2eronde!$G$2:$G$201,0)-_xlfn.XLOOKUP($B186,Ska_1eronde!$A$2:$A$301,Ska_1eronde!$G$2:$G$301,0))*IF($C186="D",$C$3,$C$2)+(_xlfn.XLOOKUP($B186,Ska_2eronde!$A$2:$A$201,Ska_2eronde!$H$2:$H$201,0)-_xlfn.XLOOKUP($B186,Ska_1eronde!$A$2:$A$301,Ska_1eronde!$H$2:$H$301,0))*$D$2</f>
        <v>0</v>
      </c>
      <c r="M186" s="5" t="s">
        <v>160</v>
      </c>
      <c r="N186">
        <v>0</v>
      </c>
      <c r="O186">
        <f t="shared" si="3"/>
        <v>0</v>
      </c>
      <c r="U186" s="5" t="s">
        <v>138</v>
      </c>
      <c r="V186">
        <v>0</v>
      </c>
    </row>
    <row r="187" spans="2:22" ht="15.5" x14ac:dyDescent="0.35">
      <c r="B187" s="5" t="s">
        <v>154</v>
      </c>
      <c r="C187" s="5" t="s">
        <v>27</v>
      </c>
      <c r="D187">
        <f>(_xlfn.XLOOKUP(B187,Ska_1eronde!$A$2:$A$201,Ska_1eronde!$G$2:$G$201,0)-_xlfn.XLOOKUP(B187,Ska_Avant!$A$2:$A$301,Ska_Avant!$G$2:$G$301,0))*IF(C187="D",$C$3,$C$2)+(_xlfn.XLOOKUP(B187,Ska_1eronde!$A$2:$A$201,Ska_1eronde!$H$2:$H$201,0)-_xlfn.XLOOKUP(B187,Ska_Avant!$A$2:$A$301,Ska_Avant!$H$2:$H$301,0))*$D$2</f>
        <v>0</v>
      </c>
      <c r="E187">
        <f>(_xlfn.XLOOKUP($B187,Ska_2eronde!$A$2:$A$201,Ska_2eronde!$G$2:$G$201,0)-_xlfn.XLOOKUP($B187,Ska_1eronde!$A$2:$A$301,Ska_1eronde!$G$2:$G$301,0))*IF($C187="D",$C$3,$C$2)+(_xlfn.XLOOKUP($B187,Ska_2eronde!$A$2:$A$201,Ska_2eronde!$H$2:$H$201,0)-_xlfn.XLOOKUP($B187,Ska_1eronde!$A$2:$A$301,Ska_1eronde!$H$2:$H$301,0))*$D$2</f>
        <v>0</v>
      </c>
      <c r="M187" s="5" t="s">
        <v>154</v>
      </c>
      <c r="N187">
        <v>0</v>
      </c>
      <c r="O187">
        <f t="shared" si="3"/>
        <v>0</v>
      </c>
      <c r="U187" s="5" t="s">
        <v>124</v>
      </c>
      <c r="V187">
        <v>0</v>
      </c>
    </row>
    <row r="188" spans="2:22" ht="15.5" x14ac:dyDescent="0.35">
      <c r="B188" s="5" t="s">
        <v>179</v>
      </c>
      <c r="C188" s="5" t="s">
        <v>26</v>
      </c>
      <c r="D188">
        <f>(_xlfn.XLOOKUP(B188,Ska_1eronde!$A$2:$A$201,Ska_1eronde!$G$2:$G$201,0)-_xlfn.XLOOKUP(B188,Ska_Avant!$A$2:$A$301,Ska_Avant!$G$2:$G$301,0))*IF(C188="D",$C$3,$C$2)+(_xlfn.XLOOKUP(B188,Ska_1eronde!$A$2:$A$201,Ska_1eronde!$H$2:$H$201,0)-_xlfn.XLOOKUP(B188,Ska_Avant!$A$2:$A$301,Ska_Avant!$H$2:$H$301,0))*$D$2</f>
        <v>0</v>
      </c>
      <c r="E188">
        <f>(_xlfn.XLOOKUP($B188,Ska_2eronde!$A$2:$A$201,Ska_2eronde!$G$2:$G$201,0)-_xlfn.XLOOKUP($B188,Ska_1eronde!$A$2:$A$301,Ska_1eronde!$G$2:$G$301,0))*IF($C188="D",$C$3,$C$2)+(_xlfn.XLOOKUP($B188,Ska_2eronde!$A$2:$A$201,Ska_2eronde!$H$2:$H$201,0)-_xlfn.XLOOKUP($B188,Ska_1eronde!$A$2:$A$301,Ska_1eronde!$H$2:$H$301,0))*$D$2</f>
        <v>0</v>
      </c>
      <c r="M188" s="5" t="s">
        <v>179</v>
      </c>
      <c r="N188">
        <v>0</v>
      </c>
      <c r="O188">
        <f t="shared" si="3"/>
        <v>0</v>
      </c>
      <c r="U188" s="5" t="s">
        <v>140</v>
      </c>
      <c r="V188">
        <v>0</v>
      </c>
    </row>
    <row r="189" spans="2:22" ht="15.5" x14ac:dyDescent="0.35">
      <c r="B189" s="5" t="s">
        <v>169</v>
      </c>
      <c r="C189" s="5" t="s">
        <v>27</v>
      </c>
      <c r="D189">
        <f>(_xlfn.XLOOKUP(B189,Ska_1eronde!$A$2:$A$201,Ska_1eronde!$G$2:$G$201,0)-_xlfn.XLOOKUP(B189,Ska_Avant!$A$2:$A$301,Ska_Avant!$G$2:$G$301,0))*IF(C189="D",$C$3,$C$2)+(_xlfn.XLOOKUP(B189,Ska_1eronde!$A$2:$A$201,Ska_1eronde!$H$2:$H$201,0)-_xlfn.XLOOKUP(B189,Ska_Avant!$A$2:$A$301,Ska_Avant!$H$2:$H$301,0))*$D$2</f>
        <v>0</v>
      </c>
      <c r="E189">
        <f>(_xlfn.XLOOKUP($B189,Ska_2eronde!$A$2:$A$201,Ska_2eronde!$G$2:$G$201,0)-_xlfn.XLOOKUP($B189,Ska_1eronde!$A$2:$A$301,Ska_1eronde!$G$2:$G$301,0))*IF($C189="D",$C$3,$C$2)+(_xlfn.XLOOKUP($B189,Ska_2eronde!$A$2:$A$201,Ska_2eronde!$H$2:$H$201,0)-_xlfn.XLOOKUP($B189,Ska_1eronde!$A$2:$A$301,Ska_1eronde!$H$2:$H$301,0))*$D$2</f>
        <v>0</v>
      </c>
      <c r="M189" s="5" t="s">
        <v>169</v>
      </c>
      <c r="N189">
        <v>0</v>
      </c>
      <c r="O189">
        <f t="shared" si="3"/>
        <v>0</v>
      </c>
      <c r="U189" s="5" t="s">
        <v>158</v>
      </c>
      <c r="V189">
        <v>0</v>
      </c>
    </row>
    <row r="190" spans="2:22" ht="15.5" x14ac:dyDescent="0.35">
      <c r="B190" s="5" t="s">
        <v>188</v>
      </c>
      <c r="C190" s="5" t="s">
        <v>50</v>
      </c>
      <c r="D190">
        <f>(_xlfn.XLOOKUP(B190,Ska_1eronde!$A$2:$A$201,Ska_1eronde!$G$2:$G$201,0)-_xlfn.XLOOKUP(B190,Ska_Avant!$A$2:$A$301,Ska_Avant!$G$2:$G$301,0))*IF(C190="D",$C$3,$C$2)+(_xlfn.XLOOKUP(B190,Ska_1eronde!$A$2:$A$201,Ska_1eronde!$H$2:$H$201,0)-_xlfn.XLOOKUP(B190,Ska_Avant!$A$2:$A$301,Ska_Avant!$H$2:$H$301,0))*$D$2</f>
        <v>0</v>
      </c>
      <c r="E190">
        <f>(_xlfn.XLOOKUP($B190,Ska_2eronde!$A$2:$A$201,Ska_2eronde!$G$2:$G$201,0)-_xlfn.XLOOKUP($B190,Ska_1eronde!$A$2:$A$301,Ska_1eronde!$G$2:$G$301,0))*IF($C190="D",$C$3,$C$2)+(_xlfn.XLOOKUP($B190,Ska_2eronde!$A$2:$A$201,Ska_2eronde!$H$2:$H$201,0)-_xlfn.XLOOKUP($B190,Ska_1eronde!$A$2:$A$301,Ska_1eronde!$H$2:$H$301,0))*$D$2</f>
        <v>0</v>
      </c>
      <c r="M190" s="5" t="s">
        <v>188</v>
      </c>
      <c r="N190">
        <v>0</v>
      </c>
      <c r="O190">
        <f t="shared" si="3"/>
        <v>0</v>
      </c>
      <c r="U190" s="5" t="s">
        <v>160</v>
      </c>
      <c r="V190">
        <v>0</v>
      </c>
    </row>
    <row r="191" spans="2:22" ht="15.5" x14ac:dyDescent="0.35">
      <c r="B191" s="5" t="s">
        <v>185</v>
      </c>
      <c r="C191" s="5" t="s">
        <v>26</v>
      </c>
      <c r="D191">
        <f>(_xlfn.XLOOKUP(B191,Ska_1eronde!$A$2:$A$201,Ska_1eronde!$G$2:$G$201,0)-_xlfn.XLOOKUP(B191,Ska_Avant!$A$2:$A$301,Ska_Avant!$G$2:$G$301,0))*IF(C191="D",$C$3,$C$2)+(_xlfn.XLOOKUP(B191,Ska_1eronde!$A$2:$A$201,Ska_1eronde!$H$2:$H$201,0)-_xlfn.XLOOKUP(B191,Ska_Avant!$A$2:$A$301,Ska_Avant!$H$2:$H$301,0))*$D$2</f>
        <v>0</v>
      </c>
      <c r="E191">
        <f>(_xlfn.XLOOKUP($B191,Ska_2eronde!$A$2:$A$201,Ska_2eronde!$G$2:$G$201,0)-_xlfn.XLOOKUP($B191,Ska_1eronde!$A$2:$A$301,Ska_1eronde!$G$2:$G$301,0))*IF($C191="D",$C$3,$C$2)+(_xlfn.XLOOKUP($B191,Ska_2eronde!$A$2:$A$201,Ska_2eronde!$H$2:$H$201,0)-_xlfn.XLOOKUP($B191,Ska_1eronde!$A$2:$A$301,Ska_1eronde!$H$2:$H$301,0))*$D$2</f>
        <v>0</v>
      </c>
      <c r="M191" s="5" t="s">
        <v>185</v>
      </c>
      <c r="N191">
        <v>0</v>
      </c>
      <c r="O191">
        <f t="shared" si="3"/>
        <v>0</v>
      </c>
      <c r="U191" s="5" t="s">
        <v>154</v>
      </c>
      <c r="V191">
        <v>0</v>
      </c>
    </row>
    <row r="192" spans="2:22" ht="15.5" x14ac:dyDescent="0.35">
      <c r="B192" s="5" t="s">
        <v>190</v>
      </c>
      <c r="C192" s="5" t="s">
        <v>56</v>
      </c>
      <c r="D192">
        <f>(_xlfn.XLOOKUP(B192,Ska_1eronde!$A$2:$A$201,Ska_1eronde!$G$2:$G$201,0)-_xlfn.XLOOKUP(B192,Ska_Avant!$A$2:$A$301,Ska_Avant!$G$2:$G$301,0))*IF(C192="D",$C$3,$C$2)+(_xlfn.XLOOKUP(B192,Ska_1eronde!$A$2:$A$201,Ska_1eronde!$H$2:$H$201,0)-_xlfn.XLOOKUP(B192,Ska_Avant!$A$2:$A$301,Ska_Avant!$H$2:$H$301,0))*$D$2</f>
        <v>0</v>
      </c>
      <c r="E192">
        <f>(_xlfn.XLOOKUP($B192,Ska_2eronde!$A$2:$A$201,Ska_2eronde!$G$2:$G$201,0)-_xlfn.XLOOKUP($B192,Ska_1eronde!$A$2:$A$301,Ska_1eronde!$G$2:$G$301,0))*IF($C192="D",$C$3,$C$2)+(_xlfn.XLOOKUP($B192,Ska_2eronde!$A$2:$A$201,Ska_2eronde!$H$2:$H$201,0)-_xlfn.XLOOKUP($B192,Ska_1eronde!$A$2:$A$301,Ska_1eronde!$H$2:$H$301,0))*$D$2</f>
        <v>0</v>
      </c>
      <c r="M192" s="5" t="s">
        <v>190</v>
      </c>
      <c r="N192">
        <v>0</v>
      </c>
      <c r="O192">
        <f t="shared" si="3"/>
        <v>0</v>
      </c>
      <c r="U192" s="5" t="s">
        <v>179</v>
      </c>
      <c r="V192">
        <v>0</v>
      </c>
    </row>
    <row r="193" spans="2:22" ht="15.5" x14ac:dyDescent="0.35">
      <c r="B193" s="5" t="s">
        <v>183</v>
      </c>
      <c r="C193" s="5" t="s">
        <v>26</v>
      </c>
      <c r="D193">
        <f>(_xlfn.XLOOKUP(B193,Ska_1eronde!$A$2:$A$201,Ska_1eronde!$G$2:$G$201,0)-_xlfn.XLOOKUP(B193,Ska_Avant!$A$2:$A$301,Ska_Avant!$G$2:$G$301,0))*IF(C193="D",$C$3,$C$2)+(_xlfn.XLOOKUP(B193,Ska_1eronde!$A$2:$A$201,Ska_1eronde!$H$2:$H$201,0)-_xlfn.XLOOKUP(B193,Ska_Avant!$A$2:$A$301,Ska_Avant!$H$2:$H$301,0))*$D$2</f>
        <v>0</v>
      </c>
      <c r="E193">
        <f>(_xlfn.XLOOKUP($B193,Ska_2eronde!$A$2:$A$201,Ska_2eronde!$G$2:$G$201,0)-_xlfn.XLOOKUP($B193,Ska_1eronde!$A$2:$A$301,Ska_1eronde!$G$2:$G$301,0))*IF($C193="D",$C$3,$C$2)+(_xlfn.XLOOKUP($B193,Ska_2eronde!$A$2:$A$201,Ska_2eronde!$H$2:$H$201,0)-_xlfn.XLOOKUP($B193,Ska_1eronde!$A$2:$A$301,Ska_1eronde!$H$2:$H$301,0))*$D$2</f>
        <v>0</v>
      </c>
      <c r="M193" s="5" t="s">
        <v>183</v>
      </c>
      <c r="N193">
        <v>0</v>
      </c>
      <c r="O193">
        <f t="shared" si="3"/>
        <v>0</v>
      </c>
      <c r="U193" s="5" t="s">
        <v>169</v>
      </c>
      <c r="V193">
        <v>0</v>
      </c>
    </row>
    <row r="194" spans="2:22" ht="15.5" x14ac:dyDescent="0.35">
      <c r="B194" s="5" t="s">
        <v>212</v>
      </c>
      <c r="C194" s="5" t="s">
        <v>27</v>
      </c>
      <c r="D194">
        <f>(_xlfn.XLOOKUP(B194,Ska_1eronde!$A$2:$A$201,Ska_1eronde!$G$2:$G$201,0)-_xlfn.XLOOKUP(B194,Ska_Avant!$A$2:$A$301,Ska_Avant!$G$2:$G$301,0))*IF(C194="D",$C$3,$C$2)+(_xlfn.XLOOKUP(B194,Ska_1eronde!$A$2:$A$201,Ska_1eronde!$H$2:$H$201,0)-_xlfn.XLOOKUP(B194,Ska_Avant!$A$2:$A$301,Ska_Avant!$H$2:$H$301,0))*$D$2</f>
        <v>0</v>
      </c>
      <c r="E194">
        <f>(_xlfn.XLOOKUP($B194,Ska_2eronde!$A$2:$A$201,Ska_2eronde!$G$2:$G$201,0)-_xlfn.XLOOKUP($B194,Ska_1eronde!$A$2:$A$301,Ska_1eronde!$G$2:$G$301,0))*IF($C194="D",$C$3,$C$2)+(_xlfn.XLOOKUP($B194,Ska_2eronde!$A$2:$A$201,Ska_2eronde!$H$2:$H$201,0)-_xlfn.XLOOKUP($B194,Ska_1eronde!$A$2:$A$301,Ska_1eronde!$H$2:$H$301,0))*$D$2</f>
        <v>-4</v>
      </c>
      <c r="M194" s="5" t="s">
        <v>212</v>
      </c>
      <c r="N194">
        <v>0</v>
      </c>
      <c r="O194">
        <f t="shared" si="3"/>
        <v>-4</v>
      </c>
      <c r="U194" s="5" t="s">
        <v>188</v>
      </c>
      <c r="V194">
        <v>0</v>
      </c>
    </row>
    <row r="195" spans="2:22" ht="15.5" x14ac:dyDescent="0.35">
      <c r="B195" s="5" t="s">
        <v>204</v>
      </c>
      <c r="C195" s="5" t="s">
        <v>50</v>
      </c>
      <c r="D195">
        <f>(_xlfn.XLOOKUP(B195,Ska_1eronde!$A$2:$A$201,Ska_1eronde!$G$2:$G$201,0)-_xlfn.XLOOKUP(B195,Ska_Avant!$A$2:$A$301,Ska_Avant!$G$2:$G$301,0))*IF(C195="D",$C$3,$C$2)+(_xlfn.XLOOKUP(B195,Ska_1eronde!$A$2:$A$201,Ska_1eronde!$H$2:$H$201,0)-_xlfn.XLOOKUP(B195,Ska_Avant!$A$2:$A$301,Ska_Avant!$H$2:$H$301,0))*$D$2</f>
        <v>0</v>
      </c>
      <c r="E195">
        <f>(_xlfn.XLOOKUP($B195,Ska_2eronde!$A$2:$A$201,Ska_2eronde!$G$2:$G$201,0)-_xlfn.XLOOKUP($B195,Ska_1eronde!$A$2:$A$301,Ska_1eronde!$G$2:$G$301,0))*IF($C195="D",$C$3,$C$2)+(_xlfn.XLOOKUP($B195,Ska_2eronde!$A$2:$A$201,Ska_2eronde!$H$2:$H$201,0)-_xlfn.XLOOKUP($B195,Ska_1eronde!$A$2:$A$301,Ska_1eronde!$H$2:$H$301,0))*$D$2</f>
        <v>0</v>
      </c>
      <c r="M195" s="5" t="s">
        <v>204</v>
      </c>
      <c r="N195">
        <v>0</v>
      </c>
      <c r="O195">
        <f t="shared" si="3"/>
        <v>0</v>
      </c>
      <c r="U195" s="5" t="s">
        <v>185</v>
      </c>
      <c r="V195">
        <v>0</v>
      </c>
    </row>
    <row r="196" spans="2:22" ht="15.5" x14ac:dyDescent="0.35">
      <c r="B196" s="5" t="s">
        <v>200</v>
      </c>
      <c r="C196" s="5" t="s">
        <v>26</v>
      </c>
      <c r="D196">
        <f>(_xlfn.XLOOKUP(B196,Ska_1eronde!$A$2:$A$201,Ska_1eronde!$G$2:$G$201,0)-_xlfn.XLOOKUP(B196,Ska_Avant!$A$2:$A$301,Ska_Avant!$G$2:$G$301,0))*IF(C196="D",$C$3,$C$2)+(_xlfn.XLOOKUP(B196,Ska_1eronde!$A$2:$A$201,Ska_1eronde!$H$2:$H$201,0)-_xlfn.XLOOKUP(B196,Ska_Avant!$A$2:$A$301,Ska_Avant!$H$2:$H$301,0))*$D$2</f>
        <v>0</v>
      </c>
      <c r="E196">
        <f>(_xlfn.XLOOKUP($B196,Ska_2eronde!$A$2:$A$201,Ska_2eronde!$G$2:$G$201,0)-_xlfn.XLOOKUP($B196,Ska_1eronde!$A$2:$A$301,Ska_1eronde!$G$2:$G$301,0))*IF($C196="D",$C$3,$C$2)+(_xlfn.XLOOKUP($B196,Ska_2eronde!$A$2:$A$201,Ska_2eronde!$H$2:$H$201,0)-_xlfn.XLOOKUP($B196,Ska_1eronde!$A$2:$A$301,Ska_1eronde!$H$2:$H$301,0))*$D$2</f>
        <v>-4</v>
      </c>
      <c r="M196" s="5" t="s">
        <v>200</v>
      </c>
      <c r="N196">
        <v>0</v>
      </c>
      <c r="O196">
        <f t="shared" si="3"/>
        <v>-4</v>
      </c>
      <c r="U196" s="5" t="s">
        <v>190</v>
      </c>
      <c r="V196">
        <v>0</v>
      </c>
    </row>
    <row r="197" spans="2:22" ht="15.5" x14ac:dyDescent="0.35">
      <c r="B197" s="169" t="s">
        <v>943</v>
      </c>
      <c r="C197" s="5" t="s">
        <v>56</v>
      </c>
      <c r="D197">
        <f>(_xlfn.XLOOKUP(B197,Ska_1eronde!$A$2:$A$201,Ska_1eronde!$G$2:$G$201,0)-_xlfn.XLOOKUP(B197,Ska_Avant!$A$2:$A$301,Ska_Avant!$G$2:$G$301,0))*IF(C197="D",$C$3,$C$2)+(_xlfn.XLOOKUP(B197,Ska_1eronde!$A$2:$A$201,Ska_1eronde!$H$2:$H$201,0)-_xlfn.XLOOKUP(B197,Ska_Avant!$A$2:$A$301,Ska_Avant!$H$2:$H$301,0))*$D$2</f>
        <v>0</v>
      </c>
      <c r="E197">
        <f>(_xlfn.XLOOKUP($B197,Ska_2eronde!$A$2:$A$201,Ska_2eronde!$G$2:$G$201,0)-_xlfn.XLOOKUP($B197,Ska_1eronde!$A$2:$A$301,Ska_1eronde!$G$2:$G$301,0))*IF($C197="D",$C$3,$C$2)+(_xlfn.XLOOKUP($B197,Ska_2eronde!$A$2:$A$201,Ska_2eronde!$H$2:$H$201,0)-_xlfn.XLOOKUP($B197,Ska_1eronde!$A$2:$A$301,Ska_1eronde!$H$2:$H$301,0))*$D$2</f>
        <v>6</v>
      </c>
      <c r="M197" s="169" t="s">
        <v>943</v>
      </c>
      <c r="N197">
        <v>4</v>
      </c>
      <c r="O197">
        <f t="shared" si="3"/>
        <v>2</v>
      </c>
      <c r="U197" s="5" t="s">
        <v>183</v>
      </c>
      <c r="V197">
        <v>0</v>
      </c>
    </row>
    <row r="198" spans="2:22" ht="15.5" x14ac:dyDescent="0.35">
      <c r="B198" s="5"/>
      <c r="C198" s="5"/>
      <c r="U198" s="5" t="s">
        <v>204</v>
      </c>
      <c r="V198">
        <v>0</v>
      </c>
    </row>
    <row r="199" spans="2:22" ht="15.5" x14ac:dyDescent="0.35">
      <c r="B199" s="5"/>
      <c r="C199" s="5"/>
      <c r="U199" s="174" t="s">
        <v>640</v>
      </c>
      <c r="V199">
        <v>0</v>
      </c>
    </row>
    <row r="200" spans="2:22" ht="15.5" x14ac:dyDescent="0.35">
      <c r="B200" s="5"/>
      <c r="C200" s="5"/>
      <c r="U200" s="174" t="s">
        <v>672</v>
      </c>
      <c r="V200">
        <v>0</v>
      </c>
    </row>
    <row r="201" spans="2:22" ht="15.5" x14ac:dyDescent="0.35">
      <c r="B201" s="5"/>
      <c r="C201" s="5"/>
      <c r="U201" s="174" t="s">
        <v>642</v>
      </c>
      <c r="V201">
        <v>0</v>
      </c>
    </row>
    <row r="202" spans="2:22" ht="15.5" x14ac:dyDescent="0.35">
      <c r="B202" s="5"/>
      <c r="C202" s="5"/>
      <c r="U202" s="174" t="s">
        <v>634</v>
      </c>
      <c r="V202">
        <v>0</v>
      </c>
    </row>
    <row r="203" spans="2:22" ht="15.5" x14ac:dyDescent="0.35">
      <c r="B203" s="5"/>
      <c r="C203" s="5"/>
      <c r="U203" s="174" t="s">
        <v>636</v>
      </c>
      <c r="V203">
        <v>0</v>
      </c>
    </row>
    <row r="204" spans="2:22" ht="15.5" x14ac:dyDescent="0.35">
      <c r="B204" s="5"/>
      <c r="C204" s="5"/>
      <c r="U204" s="174" t="s">
        <v>656</v>
      </c>
      <c r="V204">
        <v>0</v>
      </c>
    </row>
    <row r="205" spans="2:22" ht="15.5" x14ac:dyDescent="0.35">
      <c r="B205" s="5"/>
      <c r="C205" s="5"/>
      <c r="U205" s="174" t="s">
        <v>699</v>
      </c>
      <c r="V205">
        <v>0</v>
      </c>
    </row>
    <row r="206" spans="2:22" ht="15.5" x14ac:dyDescent="0.35">
      <c r="U206" s="174" t="s">
        <v>685</v>
      </c>
      <c r="V206">
        <v>0</v>
      </c>
    </row>
    <row r="207" spans="2:22" ht="15.5" x14ac:dyDescent="0.35">
      <c r="U207" s="174" t="s">
        <v>638</v>
      </c>
      <c r="V207">
        <v>0</v>
      </c>
    </row>
    <row r="208" spans="2:22" ht="15.5" x14ac:dyDescent="0.35">
      <c r="U208" s="174" t="s">
        <v>644</v>
      </c>
      <c r="V208">
        <v>0</v>
      </c>
    </row>
    <row r="209" spans="2:22" ht="15.5" x14ac:dyDescent="0.35">
      <c r="U209" s="174" t="s">
        <v>648</v>
      </c>
      <c r="V209">
        <v>0</v>
      </c>
    </row>
    <row r="210" spans="2:22" ht="15.5" x14ac:dyDescent="0.35">
      <c r="U210" s="174" t="s">
        <v>660</v>
      </c>
      <c r="V210">
        <v>0</v>
      </c>
    </row>
    <row r="211" spans="2:22" ht="15.5" x14ac:dyDescent="0.35">
      <c r="U211" s="174" t="s">
        <v>666</v>
      </c>
      <c r="V211">
        <v>0</v>
      </c>
    </row>
    <row r="212" spans="2:22" ht="15.5" x14ac:dyDescent="0.35">
      <c r="U212" s="174" t="s">
        <v>689</v>
      </c>
      <c r="V212">
        <v>0</v>
      </c>
    </row>
    <row r="213" spans="2:22" ht="15.5" x14ac:dyDescent="0.35">
      <c r="B213" s="27"/>
      <c r="U213" s="174" t="s">
        <v>697</v>
      </c>
      <c r="V213">
        <v>0</v>
      </c>
    </row>
    <row r="214" spans="2:22" ht="15.5" x14ac:dyDescent="0.35">
      <c r="U214" s="174" t="s">
        <v>652</v>
      </c>
      <c r="V214">
        <v>0</v>
      </c>
    </row>
    <row r="215" spans="2:22" ht="15.5" x14ac:dyDescent="0.35">
      <c r="U215" s="174" t="s">
        <v>650</v>
      </c>
      <c r="V215">
        <v>0</v>
      </c>
    </row>
    <row r="216" spans="2:22" ht="15.5" x14ac:dyDescent="0.35">
      <c r="U216" s="174" t="s">
        <v>658</v>
      </c>
      <c r="V216">
        <v>0</v>
      </c>
    </row>
    <row r="217" spans="2:22" ht="15.5" x14ac:dyDescent="0.35">
      <c r="U217" s="174" t="s">
        <v>662</v>
      </c>
      <c r="V217">
        <v>0</v>
      </c>
    </row>
    <row r="218" spans="2:22" ht="15.5" x14ac:dyDescent="0.35">
      <c r="U218" s="174" t="s">
        <v>670</v>
      </c>
      <c r="V218">
        <v>0</v>
      </c>
    </row>
    <row r="219" spans="2:22" ht="15.5" x14ac:dyDescent="0.35">
      <c r="U219" s="174" t="s">
        <v>664</v>
      </c>
      <c r="V219">
        <v>0</v>
      </c>
    </row>
    <row r="220" spans="2:22" ht="15.5" x14ac:dyDescent="0.35">
      <c r="U220" s="174" t="s">
        <v>674</v>
      </c>
      <c r="V220">
        <v>0</v>
      </c>
    </row>
    <row r="221" spans="2:22" ht="15.5" x14ac:dyDescent="0.35">
      <c r="U221" s="174" t="s">
        <v>676</v>
      </c>
      <c r="V221">
        <v>0</v>
      </c>
    </row>
    <row r="222" spans="2:22" ht="15.5" x14ac:dyDescent="0.35">
      <c r="U222" s="174" t="s">
        <v>678</v>
      </c>
      <c r="V222">
        <v>0</v>
      </c>
    </row>
    <row r="223" spans="2:22" ht="15.5" x14ac:dyDescent="0.35">
      <c r="U223" s="174" t="s">
        <v>680</v>
      </c>
      <c r="V223">
        <v>0</v>
      </c>
    </row>
    <row r="224" spans="2:22" ht="15.5" x14ac:dyDescent="0.35">
      <c r="U224" s="174" t="s">
        <v>682</v>
      </c>
      <c r="V224">
        <v>0</v>
      </c>
    </row>
    <row r="225" spans="21:22" ht="15.5" x14ac:dyDescent="0.35">
      <c r="U225" s="174" t="s">
        <v>687</v>
      </c>
      <c r="V225">
        <v>0</v>
      </c>
    </row>
    <row r="226" spans="21:22" ht="15.5" x14ac:dyDescent="0.35">
      <c r="U226" s="174" t="s">
        <v>691</v>
      </c>
      <c r="V226">
        <v>0</v>
      </c>
    </row>
    <row r="227" spans="21:22" ht="15.5" x14ac:dyDescent="0.35">
      <c r="U227" s="174" t="s">
        <v>693</v>
      </c>
      <c r="V227">
        <v>0</v>
      </c>
    </row>
    <row r="228" spans="21:22" ht="15.5" x14ac:dyDescent="0.35">
      <c r="U228" s="174" t="s">
        <v>695</v>
      </c>
      <c r="V228">
        <v>0</v>
      </c>
    </row>
    <row r="229" spans="21:22" ht="15.5" x14ac:dyDescent="0.35">
      <c r="U229" s="174" t="s">
        <v>701</v>
      </c>
      <c r="V229">
        <v>0</v>
      </c>
    </row>
    <row r="230" spans="21:22" ht="15.5" x14ac:dyDescent="0.35">
      <c r="U230" s="174" t="s">
        <v>858</v>
      </c>
      <c r="V230">
        <v>0</v>
      </c>
    </row>
    <row r="231" spans="21:22" ht="15.5" x14ac:dyDescent="0.35">
      <c r="U231" s="174" t="s">
        <v>860</v>
      </c>
      <c r="V231">
        <v>0</v>
      </c>
    </row>
    <row r="232" spans="21:22" ht="15.5" x14ac:dyDescent="0.35">
      <c r="U232" s="5" t="s">
        <v>337</v>
      </c>
      <c r="V232">
        <v>-4</v>
      </c>
    </row>
    <row r="233" spans="21:22" ht="15.5" x14ac:dyDescent="0.35">
      <c r="U233" s="5" t="s">
        <v>372</v>
      </c>
      <c r="V233">
        <v>-4</v>
      </c>
    </row>
    <row r="234" spans="21:22" ht="15.5" x14ac:dyDescent="0.35">
      <c r="U234" s="5" t="s">
        <v>212</v>
      </c>
      <c r="V234">
        <v>-4</v>
      </c>
    </row>
    <row r="235" spans="21:22" ht="15.5" x14ac:dyDescent="0.35">
      <c r="U235" s="5" t="s">
        <v>200</v>
      </c>
      <c r="V235">
        <v>-4</v>
      </c>
    </row>
  </sheetData>
  <sortState xmlns:xlrd2="http://schemas.microsoft.com/office/spreadsheetml/2017/richdata2" ref="U7:V235">
    <sortCondition descending="1" ref="V7:V235"/>
  </sortState>
  <mergeCells count="1">
    <mergeCell ref="U5:V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DDFC-1DA6-4AAF-A124-21B25749FFBD}">
  <dimension ref="A1:X301"/>
  <sheetViews>
    <sheetView workbookViewId="0">
      <selection activeCell="E12" sqref="E12"/>
    </sheetView>
  </sheetViews>
  <sheetFormatPr baseColWidth="10" defaultRowHeight="14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 t="s">
        <v>24</v>
      </c>
      <c r="B2">
        <v>20192020</v>
      </c>
      <c r="C2" t="s">
        <v>25</v>
      </c>
      <c r="D2" t="s">
        <v>26</v>
      </c>
      <c r="E2" t="s">
        <v>27</v>
      </c>
      <c r="F2">
        <v>4</v>
      </c>
      <c r="G2">
        <v>5</v>
      </c>
      <c r="H2">
        <v>4</v>
      </c>
      <c r="I2">
        <v>9</v>
      </c>
      <c r="J2">
        <v>1</v>
      </c>
      <c r="K2">
        <v>2</v>
      </c>
      <c r="L2">
        <v>2.25</v>
      </c>
      <c r="M2">
        <v>2</v>
      </c>
      <c r="N2">
        <v>4</v>
      </c>
      <c r="O2">
        <v>3</v>
      </c>
      <c r="P2">
        <v>5</v>
      </c>
      <c r="Q2">
        <v>0</v>
      </c>
      <c r="R2">
        <v>0</v>
      </c>
      <c r="S2">
        <v>0</v>
      </c>
      <c r="T2">
        <v>1</v>
      </c>
      <c r="U2">
        <v>11</v>
      </c>
      <c r="V2">
        <v>45.5</v>
      </c>
      <c r="W2" t="s">
        <v>28</v>
      </c>
      <c r="X2">
        <v>43.1</v>
      </c>
    </row>
    <row r="3" spans="1:24" x14ac:dyDescent="0.35">
      <c r="A3" t="s">
        <v>29</v>
      </c>
      <c r="B3">
        <v>20192020</v>
      </c>
      <c r="C3" t="s">
        <v>30</v>
      </c>
      <c r="D3" t="s">
        <v>26</v>
      </c>
      <c r="E3" t="s">
        <v>27</v>
      </c>
      <c r="F3">
        <v>3</v>
      </c>
      <c r="G3">
        <v>3</v>
      </c>
      <c r="H3">
        <v>5</v>
      </c>
      <c r="I3">
        <v>8</v>
      </c>
      <c r="J3">
        <v>5</v>
      </c>
      <c r="K3">
        <v>2</v>
      </c>
      <c r="L3">
        <v>2.67</v>
      </c>
      <c r="M3">
        <v>1</v>
      </c>
      <c r="N3">
        <v>5</v>
      </c>
      <c r="O3">
        <v>1</v>
      </c>
      <c r="P3">
        <v>2</v>
      </c>
      <c r="Q3">
        <v>1</v>
      </c>
      <c r="R3">
        <v>1</v>
      </c>
      <c r="S3">
        <v>0</v>
      </c>
      <c r="T3">
        <v>0</v>
      </c>
      <c r="U3">
        <v>10</v>
      </c>
      <c r="V3">
        <v>30</v>
      </c>
      <c r="W3" t="s">
        <v>31</v>
      </c>
      <c r="X3">
        <v>45.8</v>
      </c>
    </row>
    <row r="4" spans="1:24" x14ac:dyDescent="0.35">
      <c r="A4" t="s">
        <v>32</v>
      </c>
      <c r="B4">
        <v>20192020</v>
      </c>
      <c r="C4" t="s">
        <v>25</v>
      </c>
      <c r="D4" t="s">
        <v>26</v>
      </c>
      <c r="E4" t="s">
        <v>27</v>
      </c>
      <c r="F4">
        <v>4</v>
      </c>
      <c r="G4">
        <v>2</v>
      </c>
      <c r="H4">
        <v>6</v>
      </c>
      <c r="I4">
        <v>8</v>
      </c>
      <c r="J4">
        <v>-2</v>
      </c>
      <c r="K4">
        <v>0</v>
      </c>
      <c r="L4">
        <v>2</v>
      </c>
      <c r="M4">
        <v>2</v>
      </c>
      <c r="N4">
        <v>4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22</v>
      </c>
      <c r="V4">
        <v>9.1</v>
      </c>
      <c r="W4" t="s">
        <v>33</v>
      </c>
      <c r="X4">
        <v>100</v>
      </c>
    </row>
    <row r="5" spans="1:24" x14ac:dyDescent="0.35">
      <c r="A5" t="s">
        <v>34</v>
      </c>
      <c r="B5">
        <v>20192020</v>
      </c>
      <c r="C5" t="s">
        <v>35</v>
      </c>
      <c r="D5" t="s">
        <v>26</v>
      </c>
      <c r="E5" t="s">
        <v>27</v>
      </c>
      <c r="F5">
        <v>4</v>
      </c>
      <c r="G5">
        <v>4</v>
      </c>
      <c r="H5">
        <v>3</v>
      </c>
      <c r="I5">
        <v>7</v>
      </c>
      <c r="J5">
        <v>2</v>
      </c>
      <c r="K5">
        <v>2</v>
      </c>
      <c r="L5">
        <v>1.75</v>
      </c>
      <c r="M5">
        <v>2</v>
      </c>
      <c r="N5">
        <v>4</v>
      </c>
      <c r="O5">
        <v>2</v>
      </c>
      <c r="P5">
        <v>3</v>
      </c>
      <c r="Q5">
        <v>0</v>
      </c>
      <c r="R5">
        <v>0</v>
      </c>
      <c r="S5">
        <v>0</v>
      </c>
      <c r="T5">
        <v>1</v>
      </c>
      <c r="U5">
        <v>12</v>
      </c>
      <c r="V5">
        <v>33.299999999999997</v>
      </c>
      <c r="W5" t="s">
        <v>36</v>
      </c>
      <c r="X5">
        <v>55.3</v>
      </c>
    </row>
    <row r="6" spans="1:24" x14ac:dyDescent="0.35">
      <c r="A6" t="s">
        <v>37</v>
      </c>
      <c r="B6">
        <v>20192020</v>
      </c>
      <c r="C6" t="s">
        <v>25</v>
      </c>
      <c r="D6" t="s">
        <v>26</v>
      </c>
      <c r="E6" t="s">
        <v>27</v>
      </c>
      <c r="F6">
        <v>4</v>
      </c>
      <c r="G6">
        <v>3</v>
      </c>
      <c r="H6">
        <v>3</v>
      </c>
      <c r="I6">
        <v>6</v>
      </c>
      <c r="J6">
        <v>1</v>
      </c>
      <c r="K6">
        <v>0</v>
      </c>
      <c r="L6">
        <v>1.5</v>
      </c>
      <c r="M6">
        <v>2</v>
      </c>
      <c r="N6">
        <v>3</v>
      </c>
      <c r="O6">
        <v>1</v>
      </c>
      <c r="P6">
        <v>3</v>
      </c>
      <c r="Q6">
        <v>0</v>
      </c>
      <c r="R6">
        <v>0</v>
      </c>
      <c r="S6">
        <v>0</v>
      </c>
      <c r="T6">
        <v>0</v>
      </c>
      <c r="U6">
        <v>13</v>
      </c>
      <c r="V6">
        <v>23.1</v>
      </c>
      <c r="W6" t="s">
        <v>38</v>
      </c>
      <c r="X6">
        <v>53.7</v>
      </c>
    </row>
    <row r="7" spans="1:24" x14ac:dyDescent="0.35">
      <c r="A7" t="s">
        <v>39</v>
      </c>
      <c r="B7">
        <v>20192020</v>
      </c>
      <c r="C7" t="s">
        <v>35</v>
      </c>
      <c r="D7" t="s">
        <v>26</v>
      </c>
      <c r="E7" t="s">
        <v>26</v>
      </c>
      <c r="F7">
        <v>4</v>
      </c>
      <c r="G7">
        <v>3</v>
      </c>
      <c r="H7">
        <v>3</v>
      </c>
      <c r="I7">
        <v>6</v>
      </c>
      <c r="J7">
        <v>2</v>
      </c>
      <c r="K7">
        <v>4</v>
      </c>
      <c r="L7">
        <v>1.5</v>
      </c>
      <c r="M7">
        <v>1</v>
      </c>
      <c r="N7">
        <v>3</v>
      </c>
      <c r="O7">
        <v>2</v>
      </c>
      <c r="P7">
        <v>3</v>
      </c>
      <c r="Q7">
        <v>0</v>
      </c>
      <c r="R7">
        <v>0</v>
      </c>
      <c r="S7">
        <v>0</v>
      </c>
      <c r="T7">
        <v>2</v>
      </c>
      <c r="U7">
        <v>9</v>
      </c>
      <c r="V7">
        <v>33.299999999999997</v>
      </c>
      <c r="W7" t="s">
        <v>40</v>
      </c>
      <c r="X7" t="s">
        <v>41</v>
      </c>
    </row>
    <row r="8" spans="1:24" x14ac:dyDescent="0.35">
      <c r="A8" t="s">
        <v>42</v>
      </c>
      <c r="B8">
        <v>20192020</v>
      </c>
      <c r="C8" t="s">
        <v>43</v>
      </c>
      <c r="D8" t="s">
        <v>26</v>
      </c>
      <c r="E8" t="s">
        <v>27</v>
      </c>
      <c r="F8">
        <v>4</v>
      </c>
      <c r="G8">
        <v>2</v>
      </c>
      <c r="H8">
        <v>4</v>
      </c>
      <c r="I8">
        <v>6</v>
      </c>
      <c r="J8">
        <v>4</v>
      </c>
      <c r="K8">
        <v>0</v>
      </c>
      <c r="L8">
        <v>1.5</v>
      </c>
      <c r="M8">
        <v>1</v>
      </c>
      <c r="N8">
        <v>3</v>
      </c>
      <c r="O8">
        <v>1</v>
      </c>
      <c r="P8">
        <v>3</v>
      </c>
      <c r="Q8">
        <v>0</v>
      </c>
      <c r="R8">
        <v>0</v>
      </c>
      <c r="S8">
        <v>0</v>
      </c>
      <c r="T8">
        <v>1</v>
      </c>
      <c r="U8">
        <v>8</v>
      </c>
      <c r="V8">
        <v>25</v>
      </c>
      <c r="W8" t="s">
        <v>44</v>
      </c>
      <c r="X8">
        <v>57.5</v>
      </c>
    </row>
    <row r="9" spans="1:24" x14ac:dyDescent="0.35">
      <c r="A9" t="s">
        <v>45</v>
      </c>
      <c r="B9">
        <v>20192020</v>
      </c>
      <c r="C9" t="s">
        <v>46</v>
      </c>
      <c r="D9" t="s">
        <v>26</v>
      </c>
      <c r="E9" t="s">
        <v>27</v>
      </c>
      <c r="F9">
        <v>5</v>
      </c>
      <c r="G9">
        <v>2</v>
      </c>
      <c r="H9">
        <v>4</v>
      </c>
      <c r="I9">
        <v>6</v>
      </c>
      <c r="J9">
        <v>1</v>
      </c>
      <c r="K9">
        <v>0</v>
      </c>
      <c r="L9">
        <v>1.2</v>
      </c>
      <c r="M9">
        <v>1</v>
      </c>
      <c r="N9">
        <v>4</v>
      </c>
      <c r="O9">
        <v>1</v>
      </c>
      <c r="P9">
        <v>2</v>
      </c>
      <c r="Q9">
        <v>0</v>
      </c>
      <c r="R9">
        <v>0</v>
      </c>
      <c r="S9">
        <v>1</v>
      </c>
      <c r="T9">
        <v>2</v>
      </c>
      <c r="U9">
        <v>27</v>
      </c>
      <c r="V9">
        <v>7.4</v>
      </c>
      <c r="W9" t="s">
        <v>47</v>
      </c>
      <c r="X9">
        <v>50</v>
      </c>
    </row>
    <row r="10" spans="1:24" x14ac:dyDescent="0.35">
      <c r="A10" t="s">
        <v>48</v>
      </c>
      <c r="B10">
        <v>20192020</v>
      </c>
      <c r="C10" t="s">
        <v>49</v>
      </c>
      <c r="D10" t="s">
        <v>26</v>
      </c>
      <c r="E10" t="s">
        <v>50</v>
      </c>
      <c r="F10">
        <v>4</v>
      </c>
      <c r="G10">
        <v>1</v>
      </c>
      <c r="H10">
        <v>5</v>
      </c>
      <c r="I10">
        <v>6</v>
      </c>
      <c r="J10">
        <v>2</v>
      </c>
      <c r="K10">
        <v>0</v>
      </c>
      <c r="L10">
        <v>1.5</v>
      </c>
      <c r="M10">
        <v>0</v>
      </c>
      <c r="N10">
        <v>2</v>
      </c>
      <c r="O10">
        <v>1</v>
      </c>
      <c r="P10">
        <v>4</v>
      </c>
      <c r="Q10">
        <v>0</v>
      </c>
      <c r="R10">
        <v>0</v>
      </c>
      <c r="S10">
        <v>0</v>
      </c>
      <c r="T10">
        <v>0</v>
      </c>
      <c r="U10">
        <v>8</v>
      </c>
      <c r="V10">
        <v>12.5</v>
      </c>
      <c r="W10" t="s">
        <v>51</v>
      </c>
      <c r="X10" t="s">
        <v>41</v>
      </c>
    </row>
    <row r="11" spans="1:24" x14ac:dyDescent="0.35">
      <c r="A11" t="s">
        <v>52</v>
      </c>
      <c r="B11">
        <v>20192020</v>
      </c>
      <c r="C11" t="s">
        <v>53</v>
      </c>
      <c r="D11" t="s">
        <v>26</v>
      </c>
      <c r="E11" t="s">
        <v>27</v>
      </c>
      <c r="F11">
        <v>3</v>
      </c>
      <c r="G11">
        <v>3</v>
      </c>
      <c r="H11">
        <v>2</v>
      </c>
      <c r="I11">
        <v>5</v>
      </c>
      <c r="J11">
        <v>4</v>
      </c>
      <c r="K11">
        <v>12</v>
      </c>
      <c r="L11">
        <v>1.67</v>
      </c>
      <c r="M11">
        <v>3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5</v>
      </c>
      <c r="V11">
        <v>60</v>
      </c>
      <c r="W11" t="s">
        <v>54</v>
      </c>
      <c r="X11">
        <v>40</v>
      </c>
    </row>
    <row r="12" spans="1:24" x14ac:dyDescent="0.35">
      <c r="A12" t="s">
        <v>55</v>
      </c>
      <c r="B12">
        <v>20192020</v>
      </c>
      <c r="C12" t="s">
        <v>30</v>
      </c>
      <c r="D12" t="s">
        <v>26</v>
      </c>
      <c r="E12" t="s">
        <v>56</v>
      </c>
      <c r="F12">
        <v>3</v>
      </c>
      <c r="G12">
        <v>3</v>
      </c>
      <c r="H12">
        <v>2</v>
      </c>
      <c r="I12">
        <v>5</v>
      </c>
      <c r="J12">
        <v>5</v>
      </c>
      <c r="K12">
        <v>4</v>
      </c>
      <c r="L12">
        <v>1.67</v>
      </c>
      <c r="M12">
        <v>2</v>
      </c>
      <c r="N12">
        <v>3</v>
      </c>
      <c r="O12">
        <v>1</v>
      </c>
      <c r="P12">
        <v>2</v>
      </c>
      <c r="Q12">
        <v>0</v>
      </c>
      <c r="R12">
        <v>0</v>
      </c>
      <c r="S12">
        <v>0</v>
      </c>
      <c r="T12">
        <v>1</v>
      </c>
      <c r="U12">
        <v>8</v>
      </c>
      <c r="V12">
        <v>37.5</v>
      </c>
      <c r="W12" t="s">
        <v>57</v>
      </c>
      <c r="X12" t="s">
        <v>41</v>
      </c>
    </row>
    <row r="13" spans="1:24" x14ac:dyDescent="0.35">
      <c r="A13" t="s">
        <v>58</v>
      </c>
      <c r="B13">
        <v>20192020</v>
      </c>
      <c r="C13" t="s">
        <v>59</v>
      </c>
      <c r="D13" t="s">
        <v>26</v>
      </c>
      <c r="E13" t="s">
        <v>26</v>
      </c>
      <c r="F13">
        <v>4</v>
      </c>
      <c r="G13">
        <v>3</v>
      </c>
      <c r="H13">
        <v>2</v>
      </c>
      <c r="I13">
        <v>5</v>
      </c>
      <c r="J13">
        <v>1</v>
      </c>
      <c r="K13">
        <v>2</v>
      </c>
      <c r="L13">
        <v>1.25</v>
      </c>
      <c r="M13">
        <v>2</v>
      </c>
      <c r="N13">
        <v>3</v>
      </c>
      <c r="O13">
        <v>1</v>
      </c>
      <c r="P13">
        <v>2</v>
      </c>
      <c r="Q13">
        <v>0</v>
      </c>
      <c r="R13">
        <v>0</v>
      </c>
      <c r="S13">
        <v>0</v>
      </c>
      <c r="T13">
        <v>2</v>
      </c>
      <c r="U13">
        <v>16</v>
      </c>
      <c r="V13">
        <v>18.8</v>
      </c>
      <c r="W13" t="s">
        <v>60</v>
      </c>
      <c r="X13" t="s">
        <v>41</v>
      </c>
    </row>
    <row r="14" spans="1:24" x14ac:dyDescent="0.35">
      <c r="A14" t="s">
        <v>61</v>
      </c>
      <c r="B14">
        <v>20192020</v>
      </c>
      <c r="C14" t="s">
        <v>62</v>
      </c>
      <c r="D14" t="s">
        <v>26</v>
      </c>
      <c r="E14" t="s">
        <v>26</v>
      </c>
      <c r="F14">
        <v>4</v>
      </c>
      <c r="G14">
        <v>3</v>
      </c>
      <c r="H14">
        <v>2</v>
      </c>
      <c r="I14">
        <v>5</v>
      </c>
      <c r="J14">
        <v>-1</v>
      </c>
      <c r="K14">
        <v>4</v>
      </c>
      <c r="L14">
        <v>1.25</v>
      </c>
      <c r="M14">
        <v>1</v>
      </c>
      <c r="N14">
        <v>1</v>
      </c>
      <c r="O14">
        <v>2</v>
      </c>
      <c r="P14">
        <v>4</v>
      </c>
      <c r="Q14">
        <v>0</v>
      </c>
      <c r="R14">
        <v>0</v>
      </c>
      <c r="S14">
        <v>0</v>
      </c>
      <c r="T14">
        <v>0</v>
      </c>
      <c r="U14">
        <v>8</v>
      </c>
      <c r="V14">
        <v>37.5</v>
      </c>
      <c r="W14" t="s">
        <v>63</v>
      </c>
      <c r="X14" t="s">
        <v>41</v>
      </c>
    </row>
    <row r="15" spans="1:24" x14ac:dyDescent="0.35">
      <c r="A15" t="s">
        <v>64</v>
      </c>
      <c r="B15">
        <v>20192020</v>
      </c>
      <c r="C15" t="s">
        <v>65</v>
      </c>
      <c r="D15" t="s">
        <v>56</v>
      </c>
      <c r="E15" t="s">
        <v>26</v>
      </c>
      <c r="F15">
        <v>4</v>
      </c>
      <c r="G15">
        <v>3</v>
      </c>
      <c r="H15">
        <v>2</v>
      </c>
      <c r="I15">
        <v>5</v>
      </c>
      <c r="J15">
        <v>1</v>
      </c>
      <c r="K15">
        <v>2</v>
      </c>
      <c r="L15">
        <v>1.25</v>
      </c>
      <c r="M15">
        <v>1</v>
      </c>
      <c r="N15">
        <v>3</v>
      </c>
      <c r="O15">
        <v>2</v>
      </c>
      <c r="P15">
        <v>2</v>
      </c>
      <c r="Q15">
        <v>0</v>
      </c>
      <c r="R15">
        <v>0</v>
      </c>
      <c r="S15">
        <v>0</v>
      </c>
      <c r="T15">
        <v>0</v>
      </c>
      <c r="U15">
        <v>23</v>
      </c>
      <c r="V15">
        <v>13</v>
      </c>
      <c r="W15" t="s">
        <v>66</v>
      </c>
      <c r="X15" t="s">
        <v>41</v>
      </c>
    </row>
    <row r="16" spans="1:24" x14ac:dyDescent="0.35">
      <c r="A16" t="s">
        <v>67</v>
      </c>
      <c r="B16">
        <v>20192020</v>
      </c>
      <c r="C16" t="s">
        <v>68</v>
      </c>
      <c r="D16" t="s">
        <v>56</v>
      </c>
      <c r="E16" t="s">
        <v>56</v>
      </c>
      <c r="F16">
        <v>3</v>
      </c>
      <c r="G16">
        <v>2</v>
      </c>
      <c r="H16">
        <v>3</v>
      </c>
      <c r="I16">
        <v>5</v>
      </c>
      <c r="J16">
        <v>1</v>
      </c>
      <c r="K16">
        <v>0</v>
      </c>
      <c r="L16">
        <v>1.67</v>
      </c>
      <c r="M16">
        <v>2</v>
      </c>
      <c r="N16">
        <v>4</v>
      </c>
      <c r="O16">
        <v>0</v>
      </c>
      <c r="P16">
        <v>1</v>
      </c>
      <c r="Q16">
        <v>0</v>
      </c>
      <c r="R16">
        <v>0</v>
      </c>
      <c r="S16">
        <v>0</v>
      </c>
      <c r="T16">
        <v>1</v>
      </c>
      <c r="U16">
        <v>6</v>
      </c>
      <c r="V16">
        <v>33.299999999999997</v>
      </c>
      <c r="W16" t="s">
        <v>69</v>
      </c>
      <c r="X16">
        <v>100</v>
      </c>
    </row>
    <row r="17" spans="1:24" x14ac:dyDescent="0.35">
      <c r="A17" t="s">
        <v>70</v>
      </c>
      <c r="B17">
        <v>20192020</v>
      </c>
      <c r="C17" t="s">
        <v>71</v>
      </c>
      <c r="D17" t="s">
        <v>56</v>
      </c>
      <c r="E17" t="s">
        <v>56</v>
      </c>
      <c r="F17">
        <v>5</v>
      </c>
      <c r="G17">
        <v>2</v>
      </c>
      <c r="H17">
        <v>3</v>
      </c>
      <c r="I17">
        <v>5</v>
      </c>
      <c r="J17">
        <v>4</v>
      </c>
      <c r="K17">
        <v>4</v>
      </c>
      <c r="L17">
        <v>1</v>
      </c>
      <c r="M17">
        <v>2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13</v>
      </c>
      <c r="V17">
        <v>15.4</v>
      </c>
      <c r="W17" t="s">
        <v>72</v>
      </c>
      <c r="X17" t="s">
        <v>41</v>
      </c>
    </row>
    <row r="18" spans="1:24" x14ac:dyDescent="0.35">
      <c r="A18" t="s">
        <v>73</v>
      </c>
      <c r="B18">
        <v>20192020</v>
      </c>
      <c r="C18" t="s">
        <v>74</v>
      </c>
      <c r="D18" t="s">
        <v>26</v>
      </c>
      <c r="E18" t="s">
        <v>27</v>
      </c>
      <c r="F18">
        <v>4</v>
      </c>
      <c r="G18">
        <v>1</v>
      </c>
      <c r="H18">
        <v>4</v>
      </c>
      <c r="I18">
        <v>5</v>
      </c>
      <c r="J18">
        <v>0</v>
      </c>
      <c r="K18">
        <v>2</v>
      </c>
      <c r="L18">
        <v>1.25</v>
      </c>
      <c r="M18">
        <v>1</v>
      </c>
      <c r="N18">
        <v>3</v>
      </c>
      <c r="O18">
        <v>0</v>
      </c>
      <c r="P18">
        <v>2</v>
      </c>
      <c r="Q18">
        <v>0</v>
      </c>
      <c r="R18">
        <v>0</v>
      </c>
      <c r="S18">
        <v>0</v>
      </c>
      <c r="T18">
        <v>0</v>
      </c>
      <c r="U18">
        <v>9</v>
      </c>
      <c r="V18">
        <v>11.1</v>
      </c>
      <c r="W18" t="s">
        <v>75</v>
      </c>
      <c r="X18">
        <v>39.700000000000003</v>
      </c>
    </row>
    <row r="19" spans="1:24" x14ac:dyDescent="0.35">
      <c r="A19" t="s">
        <v>76</v>
      </c>
      <c r="B19">
        <v>20192020</v>
      </c>
      <c r="C19" t="s">
        <v>65</v>
      </c>
      <c r="D19" t="s">
        <v>56</v>
      </c>
      <c r="E19" t="s">
        <v>27</v>
      </c>
      <c r="F19">
        <v>4</v>
      </c>
      <c r="G19">
        <v>1</v>
      </c>
      <c r="H19">
        <v>4</v>
      </c>
      <c r="I19">
        <v>5</v>
      </c>
      <c r="J19">
        <v>1</v>
      </c>
      <c r="K19">
        <v>2</v>
      </c>
      <c r="L19">
        <v>1.25</v>
      </c>
      <c r="M19">
        <v>1</v>
      </c>
      <c r="N19">
        <v>3</v>
      </c>
      <c r="O19">
        <v>0</v>
      </c>
      <c r="P19">
        <v>2</v>
      </c>
      <c r="Q19">
        <v>0</v>
      </c>
      <c r="R19">
        <v>0</v>
      </c>
      <c r="S19">
        <v>0</v>
      </c>
      <c r="T19">
        <v>0</v>
      </c>
      <c r="U19">
        <v>7</v>
      </c>
      <c r="V19">
        <v>14.3</v>
      </c>
      <c r="W19" t="s">
        <v>77</v>
      </c>
      <c r="X19">
        <v>59.5</v>
      </c>
    </row>
    <row r="20" spans="1:24" x14ac:dyDescent="0.35">
      <c r="A20" t="s">
        <v>78</v>
      </c>
      <c r="B20">
        <v>20192020</v>
      </c>
      <c r="C20" t="s">
        <v>71</v>
      </c>
      <c r="D20" t="s">
        <v>26</v>
      </c>
      <c r="E20" t="s">
        <v>27</v>
      </c>
      <c r="F20">
        <v>5</v>
      </c>
      <c r="G20">
        <v>3</v>
      </c>
      <c r="H20">
        <v>1</v>
      </c>
      <c r="I20">
        <v>4</v>
      </c>
      <c r="J20">
        <v>2</v>
      </c>
      <c r="K20">
        <v>0</v>
      </c>
      <c r="L20">
        <v>0.8</v>
      </c>
      <c r="M20">
        <v>3</v>
      </c>
      <c r="N20">
        <v>4</v>
      </c>
      <c r="O20">
        <v>0</v>
      </c>
      <c r="P20">
        <v>0</v>
      </c>
      <c r="Q20">
        <v>0</v>
      </c>
      <c r="R20">
        <v>0</v>
      </c>
      <c r="S20">
        <v>1</v>
      </c>
      <c r="T20">
        <v>1</v>
      </c>
      <c r="U20">
        <v>12</v>
      </c>
      <c r="V20">
        <v>25</v>
      </c>
      <c r="W20" t="s">
        <v>79</v>
      </c>
      <c r="X20">
        <v>46.8</v>
      </c>
    </row>
    <row r="21" spans="1:24" x14ac:dyDescent="0.35">
      <c r="A21" t="s">
        <v>80</v>
      </c>
      <c r="B21">
        <v>20192020</v>
      </c>
      <c r="C21" t="s">
        <v>74</v>
      </c>
      <c r="D21" t="s">
        <v>26</v>
      </c>
      <c r="E21" t="s">
        <v>26</v>
      </c>
      <c r="F21">
        <v>4</v>
      </c>
      <c r="G21">
        <v>3</v>
      </c>
      <c r="H21">
        <v>1</v>
      </c>
      <c r="I21">
        <v>4</v>
      </c>
      <c r="J21">
        <v>1</v>
      </c>
      <c r="K21">
        <v>10</v>
      </c>
      <c r="L21">
        <v>1</v>
      </c>
      <c r="M21">
        <v>2</v>
      </c>
      <c r="N21">
        <v>3</v>
      </c>
      <c r="O21">
        <v>1</v>
      </c>
      <c r="P21">
        <v>1</v>
      </c>
      <c r="Q21">
        <v>0</v>
      </c>
      <c r="R21">
        <v>0</v>
      </c>
      <c r="S21">
        <v>0</v>
      </c>
      <c r="T21">
        <v>1</v>
      </c>
      <c r="U21">
        <v>19</v>
      </c>
      <c r="V21">
        <v>15.8</v>
      </c>
      <c r="W21" t="s">
        <v>81</v>
      </c>
      <c r="X21">
        <v>50</v>
      </c>
    </row>
    <row r="22" spans="1:24" x14ac:dyDescent="0.35">
      <c r="A22" t="s">
        <v>82</v>
      </c>
      <c r="B22">
        <v>20192020</v>
      </c>
      <c r="C22" t="s">
        <v>74</v>
      </c>
      <c r="D22" t="s">
        <v>56</v>
      </c>
      <c r="E22" t="s">
        <v>50</v>
      </c>
      <c r="F22">
        <v>4</v>
      </c>
      <c r="G22">
        <v>2</v>
      </c>
      <c r="H22">
        <v>2</v>
      </c>
      <c r="I22">
        <v>4</v>
      </c>
      <c r="J22">
        <v>-1</v>
      </c>
      <c r="K22">
        <v>4</v>
      </c>
      <c r="L22">
        <v>1</v>
      </c>
      <c r="M22">
        <v>1</v>
      </c>
      <c r="N22">
        <v>2</v>
      </c>
      <c r="O22">
        <v>1</v>
      </c>
      <c r="P22">
        <v>2</v>
      </c>
      <c r="Q22">
        <v>0</v>
      </c>
      <c r="R22">
        <v>0</v>
      </c>
      <c r="S22">
        <v>0</v>
      </c>
      <c r="T22">
        <v>0</v>
      </c>
      <c r="U22">
        <v>7</v>
      </c>
      <c r="V22">
        <v>28.6</v>
      </c>
      <c r="W22" t="s">
        <v>83</v>
      </c>
      <c r="X22" t="s">
        <v>41</v>
      </c>
    </row>
    <row r="23" spans="1:24" x14ac:dyDescent="0.35">
      <c r="A23" t="s">
        <v>84</v>
      </c>
      <c r="B23">
        <v>20192020</v>
      </c>
      <c r="C23" t="s">
        <v>35</v>
      </c>
      <c r="D23" t="s">
        <v>26</v>
      </c>
      <c r="E23" t="s">
        <v>50</v>
      </c>
      <c r="F23">
        <v>4</v>
      </c>
      <c r="G23">
        <v>2</v>
      </c>
      <c r="H23">
        <v>2</v>
      </c>
      <c r="I23">
        <v>4</v>
      </c>
      <c r="J23">
        <v>4</v>
      </c>
      <c r="K23">
        <v>4</v>
      </c>
      <c r="L23">
        <v>1</v>
      </c>
      <c r="M23">
        <v>2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5</v>
      </c>
      <c r="V23">
        <v>40</v>
      </c>
      <c r="W23" t="s">
        <v>85</v>
      </c>
      <c r="X23" t="s">
        <v>41</v>
      </c>
    </row>
    <row r="24" spans="1:24" x14ac:dyDescent="0.35">
      <c r="A24" t="s">
        <v>86</v>
      </c>
      <c r="B24">
        <v>20192020</v>
      </c>
      <c r="C24" t="s">
        <v>46</v>
      </c>
      <c r="D24" t="s">
        <v>56</v>
      </c>
      <c r="E24" t="s">
        <v>56</v>
      </c>
      <c r="F24">
        <v>5</v>
      </c>
      <c r="G24">
        <v>2</v>
      </c>
      <c r="H24">
        <v>2</v>
      </c>
      <c r="I24">
        <v>4</v>
      </c>
      <c r="J24">
        <v>-3</v>
      </c>
      <c r="K24">
        <v>0</v>
      </c>
      <c r="L24">
        <v>0.8</v>
      </c>
      <c r="M24">
        <v>1</v>
      </c>
      <c r="N24">
        <v>3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10</v>
      </c>
      <c r="V24">
        <v>20</v>
      </c>
      <c r="W24" t="s">
        <v>87</v>
      </c>
      <c r="X24">
        <v>57.9</v>
      </c>
    </row>
    <row r="25" spans="1:24" x14ac:dyDescent="0.35">
      <c r="A25" t="s">
        <v>88</v>
      </c>
      <c r="B25">
        <v>20192020</v>
      </c>
      <c r="C25" t="s">
        <v>89</v>
      </c>
      <c r="D25" t="s">
        <v>56</v>
      </c>
      <c r="E25" t="s">
        <v>50</v>
      </c>
      <c r="F25">
        <v>4</v>
      </c>
      <c r="G25">
        <v>2</v>
      </c>
      <c r="H25">
        <v>2</v>
      </c>
      <c r="I25">
        <v>4</v>
      </c>
      <c r="J25">
        <v>5</v>
      </c>
      <c r="K25">
        <v>4</v>
      </c>
      <c r="L25">
        <v>1</v>
      </c>
      <c r="M25">
        <v>2</v>
      </c>
      <c r="N25">
        <v>4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</v>
      </c>
      <c r="V25">
        <v>20</v>
      </c>
      <c r="W25" t="s">
        <v>90</v>
      </c>
      <c r="X25" t="s">
        <v>41</v>
      </c>
    </row>
    <row r="26" spans="1:24" x14ac:dyDescent="0.35">
      <c r="A26" t="s">
        <v>91</v>
      </c>
      <c r="B26">
        <v>20192020</v>
      </c>
      <c r="C26" t="s">
        <v>92</v>
      </c>
      <c r="D26" t="s">
        <v>26</v>
      </c>
      <c r="E26" t="s">
        <v>56</v>
      </c>
      <c r="F26">
        <v>4</v>
      </c>
      <c r="G26">
        <v>2</v>
      </c>
      <c r="H26">
        <v>2</v>
      </c>
      <c r="I26">
        <v>4</v>
      </c>
      <c r="J26">
        <v>3</v>
      </c>
      <c r="K26">
        <v>0</v>
      </c>
      <c r="L26">
        <v>1</v>
      </c>
      <c r="M26">
        <v>1</v>
      </c>
      <c r="N26">
        <v>3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8</v>
      </c>
      <c r="V26">
        <v>25</v>
      </c>
      <c r="W26" t="s">
        <v>93</v>
      </c>
      <c r="X26" t="s">
        <v>41</v>
      </c>
    </row>
    <row r="27" spans="1:24" x14ac:dyDescent="0.35">
      <c r="A27" t="s">
        <v>94</v>
      </c>
      <c r="B27">
        <v>20192020</v>
      </c>
      <c r="C27" t="s">
        <v>49</v>
      </c>
      <c r="D27" t="s">
        <v>26</v>
      </c>
      <c r="E27" t="s">
        <v>27</v>
      </c>
      <c r="F27">
        <v>4</v>
      </c>
      <c r="G27">
        <v>2</v>
      </c>
      <c r="H27">
        <v>2</v>
      </c>
      <c r="I27">
        <v>4</v>
      </c>
      <c r="J27">
        <v>1</v>
      </c>
      <c r="K27">
        <v>0</v>
      </c>
      <c r="L27">
        <v>1</v>
      </c>
      <c r="M27">
        <v>1</v>
      </c>
      <c r="N27">
        <v>3</v>
      </c>
      <c r="O27">
        <v>1</v>
      </c>
      <c r="P27">
        <v>1</v>
      </c>
      <c r="Q27">
        <v>0</v>
      </c>
      <c r="R27">
        <v>0</v>
      </c>
      <c r="S27">
        <v>0</v>
      </c>
      <c r="T27">
        <v>1</v>
      </c>
      <c r="U27">
        <v>12</v>
      </c>
      <c r="V27">
        <v>16.7</v>
      </c>
      <c r="W27" t="s">
        <v>95</v>
      </c>
      <c r="X27">
        <v>58.3</v>
      </c>
    </row>
    <row r="28" spans="1:24" x14ac:dyDescent="0.35">
      <c r="A28" t="s">
        <v>96</v>
      </c>
      <c r="B28">
        <v>20192020</v>
      </c>
      <c r="C28" t="s">
        <v>68</v>
      </c>
      <c r="D28" t="s">
        <v>26</v>
      </c>
      <c r="E28" t="s">
        <v>50</v>
      </c>
      <c r="F28">
        <v>3</v>
      </c>
      <c r="G28">
        <v>2</v>
      </c>
      <c r="H28">
        <v>2</v>
      </c>
      <c r="I28">
        <v>4</v>
      </c>
      <c r="J28">
        <v>1</v>
      </c>
      <c r="K28">
        <v>2</v>
      </c>
      <c r="L28">
        <v>1.33</v>
      </c>
      <c r="M28">
        <v>1</v>
      </c>
      <c r="N28">
        <v>2</v>
      </c>
      <c r="O28">
        <v>1</v>
      </c>
      <c r="P28">
        <v>2</v>
      </c>
      <c r="Q28">
        <v>0</v>
      </c>
      <c r="R28">
        <v>0</v>
      </c>
      <c r="S28">
        <v>0</v>
      </c>
      <c r="T28">
        <v>0</v>
      </c>
      <c r="U28">
        <v>11</v>
      </c>
      <c r="V28">
        <v>18.2</v>
      </c>
      <c r="W28" t="s">
        <v>97</v>
      </c>
      <c r="X28" t="s">
        <v>41</v>
      </c>
    </row>
    <row r="29" spans="1:24" x14ac:dyDescent="0.35">
      <c r="A29" t="s">
        <v>98</v>
      </c>
      <c r="B29">
        <v>20192020</v>
      </c>
      <c r="C29" t="s">
        <v>43</v>
      </c>
      <c r="D29" t="s">
        <v>26</v>
      </c>
      <c r="E29" t="s">
        <v>26</v>
      </c>
      <c r="F29">
        <v>4</v>
      </c>
      <c r="G29">
        <v>1</v>
      </c>
      <c r="H29">
        <v>3</v>
      </c>
      <c r="I29">
        <v>4</v>
      </c>
      <c r="J29">
        <v>3</v>
      </c>
      <c r="K29">
        <v>4</v>
      </c>
      <c r="L29">
        <v>1</v>
      </c>
      <c r="M29">
        <v>1</v>
      </c>
      <c r="N29">
        <v>3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7</v>
      </c>
      <c r="V29">
        <v>14.3</v>
      </c>
      <c r="W29" t="s">
        <v>99</v>
      </c>
      <c r="X29">
        <v>0</v>
      </c>
    </row>
    <row r="30" spans="1:24" x14ac:dyDescent="0.35">
      <c r="A30" t="s">
        <v>100</v>
      </c>
      <c r="B30">
        <v>20192020</v>
      </c>
      <c r="C30" t="s">
        <v>43</v>
      </c>
      <c r="D30" t="s">
        <v>26</v>
      </c>
      <c r="E30" t="s">
        <v>26</v>
      </c>
      <c r="F30">
        <v>4</v>
      </c>
      <c r="G30">
        <v>1</v>
      </c>
      <c r="H30">
        <v>3</v>
      </c>
      <c r="I30">
        <v>4</v>
      </c>
      <c r="J30">
        <v>1</v>
      </c>
      <c r="K30">
        <v>11</v>
      </c>
      <c r="L30">
        <v>1</v>
      </c>
      <c r="M30">
        <v>0</v>
      </c>
      <c r="N30">
        <v>2</v>
      </c>
      <c r="O30">
        <v>1</v>
      </c>
      <c r="P30">
        <v>2</v>
      </c>
      <c r="Q30">
        <v>0</v>
      </c>
      <c r="R30">
        <v>0</v>
      </c>
      <c r="S30">
        <v>0</v>
      </c>
      <c r="T30">
        <v>0</v>
      </c>
      <c r="U30">
        <v>5</v>
      </c>
      <c r="V30">
        <v>20</v>
      </c>
      <c r="W30" t="s">
        <v>101</v>
      </c>
      <c r="X30">
        <v>53.9</v>
      </c>
    </row>
    <row r="31" spans="1:24" x14ac:dyDescent="0.35">
      <c r="A31" t="s">
        <v>102</v>
      </c>
      <c r="B31">
        <v>20192020</v>
      </c>
      <c r="C31" t="s">
        <v>92</v>
      </c>
      <c r="D31" t="s">
        <v>56</v>
      </c>
      <c r="E31" t="s">
        <v>56</v>
      </c>
      <c r="F31">
        <v>4</v>
      </c>
      <c r="G31">
        <v>1</v>
      </c>
      <c r="H31">
        <v>3</v>
      </c>
      <c r="I31">
        <v>4</v>
      </c>
      <c r="J31">
        <v>1</v>
      </c>
      <c r="K31">
        <v>4</v>
      </c>
      <c r="L31">
        <v>1</v>
      </c>
      <c r="M31">
        <v>1</v>
      </c>
      <c r="N31">
        <v>2</v>
      </c>
      <c r="O31">
        <v>0</v>
      </c>
      <c r="P31">
        <v>2</v>
      </c>
      <c r="Q31">
        <v>0</v>
      </c>
      <c r="R31">
        <v>0</v>
      </c>
      <c r="S31">
        <v>0</v>
      </c>
      <c r="T31">
        <v>0</v>
      </c>
      <c r="U31">
        <v>10</v>
      </c>
      <c r="V31">
        <v>10</v>
      </c>
      <c r="W31" t="s">
        <v>103</v>
      </c>
      <c r="X31" t="s">
        <v>41</v>
      </c>
    </row>
    <row r="32" spans="1:24" x14ac:dyDescent="0.35">
      <c r="A32" t="s">
        <v>104</v>
      </c>
      <c r="B32">
        <v>20192020</v>
      </c>
      <c r="C32" t="s">
        <v>92</v>
      </c>
      <c r="D32" t="s">
        <v>26</v>
      </c>
      <c r="E32" t="s">
        <v>26</v>
      </c>
      <c r="F32">
        <v>4</v>
      </c>
      <c r="G32">
        <v>1</v>
      </c>
      <c r="H32">
        <v>3</v>
      </c>
      <c r="I32">
        <v>4</v>
      </c>
      <c r="J32">
        <v>0</v>
      </c>
      <c r="K32">
        <v>8</v>
      </c>
      <c r="L32">
        <v>1</v>
      </c>
      <c r="M32">
        <v>0</v>
      </c>
      <c r="N32">
        <v>3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10</v>
      </c>
      <c r="V32">
        <v>10</v>
      </c>
      <c r="W32" t="s">
        <v>105</v>
      </c>
      <c r="X32">
        <v>100</v>
      </c>
    </row>
    <row r="33" spans="1:24" x14ac:dyDescent="0.35">
      <c r="A33" t="s">
        <v>106</v>
      </c>
      <c r="B33">
        <v>20192020</v>
      </c>
      <c r="C33" t="s">
        <v>59</v>
      </c>
      <c r="D33" t="s">
        <v>56</v>
      </c>
      <c r="E33" t="s">
        <v>50</v>
      </c>
      <c r="F33">
        <v>4</v>
      </c>
      <c r="G33">
        <v>1</v>
      </c>
      <c r="H33">
        <v>3</v>
      </c>
      <c r="I33">
        <v>4</v>
      </c>
      <c r="J33">
        <v>2</v>
      </c>
      <c r="K33">
        <v>2</v>
      </c>
      <c r="L33">
        <v>1</v>
      </c>
      <c r="M33">
        <v>0</v>
      </c>
      <c r="N33">
        <v>3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8</v>
      </c>
      <c r="V33">
        <v>12.5</v>
      </c>
      <c r="W33" t="s">
        <v>107</v>
      </c>
      <c r="X33" t="s">
        <v>41</v>
      </c>
    </row>
    <row r="34" spans="1:24" x14ac:dyDescent="0.35">
      <c r="A34" t="s">
        <v>108</v>
      </c>
      <c r="B34">
        <v>20192020</v>
      </c>
      <c r="C34" t="s">
        <v>109</v>
      </c>
      <c r="D34" t="s">
        <v>26</v>
      </c>
      <c r="E34" t="s">
        <v>27</v>
      </c>
      <c r="F34">
        <v>3</v>
      </c>
      <c r="G34">
        <v>1</v>
      </c>
      <c r="H34">
        <v>3</v>
      </c>
      <c r="I34">
        <v>4</v>
      </c>
      <c r="J34">
        <v>1</v>
      </c>
      <c r="K34">
        <v>0</v>
      </c>
      <c r="L34">
        <v>1.33</v>
      </c>
      <c r="M34">
        <v>0</v>
      </c>
      <c r="N34">
        <v>1</v>
      </c>
      <c r="O34">
        <v>1</v>
      </c>
      <c r="P34">
        <v>3</v>
      </c>
      <c r="Q34">
        <v>0</v>
      </c>
      <c r="R34">
        <v>0</v>
      </c>
      <c r="S34">
        <v>0</v>
      </c>
      <c r="T34">
        <v>1</v>
      </c>
      <c r="U34">
        <v>14</v>
      </c>
      <c r="V34">
        <v>7.1</v>
      </c>
      <c r="W34" t="s">
        <v>110</v>
      </c>
      <c r="X34">
        <v>44.4</v>
      </c>
    </row>
    <row r="35" spans="1:24" x14ac:dyDescent="0.35">
      <c r="A35" t="s">
        <v>111</v>
      </c>
      <c r="B35">
        <v>20192020</v>
      </c>
      <c r="C35" t="s">
        <v>49</v>
      </c>
      <c r="D35" t="s">
        <v>26</v>
      </c>
      <c r="E35" t="s">
        <v>27</v>
      </c>
      <c r="F35">
        <v>4</v>
      </c>
      <c r="G35">
        <v>1</v>
      </c>
      <c r="H35">
        <v>3</v>
      </c>
      <c r="I35">
        <v>4</v>
      </c>
      <c r="J35">
        <v>1</v>
      </c>
      <c r="K35">
        <v>2</v>
      </c>
      <c r="L35">
        <v>1</v>
      </c>
      <c r="M35">
        <v>0</v>
      </c>
      <c r="N35">
        <v>1</v>
      </c>
      <c r="O35">
        <v>1</v>
      </c>
      <c r="P35">
        <v>3</v>
      </c>
      <c r="Q35">
        <v>0</v>
      </c>
      <c r="R35">
        <v>0</v>
      </c>
      <c r="S35">
        <v>0</v>
      </c>
      <c r="T35">
        <v>0</v>
      </c>
      <c r="U35">
        <v>11</v>
      </c>
      <c r="V35">
        <v>9.1</v>
      </c>
      <c r="W35" t="s">
        <v>112</v>
      </c>
      <c r="X35">
        <v>42.9</v>
      </c>
    </row>
    <row r="36" spans="1:24" x14ac:dyDescent="0.35">
      <c r="A36" t="s">
        <v>113</v>
      </c>
      <c r="B36">
        <v>20192020</v>
      </c>
      <c r="C36" t="s">
        <v>49</v>
      </c>
      <c r="D36" t="s">
        <v>56</v>
      </c>
      <c r="E36" t="s">
        <v>50</v>
      </c>
      <c r="F36">
        <v>4</v>
      </c>
      <c r="G36">
        <v>1</v>
      </c>
      <c r="H36">
        <v>3</v>
      </c>
      <c r="I36">
        <v>4</v>
      </c>
      <c r="J36">
        <v>1</v>
      </c>
      <c r="K36">
        <v>2</v>
      </c>
      <c r="L36">
        <v>1</v>
      </c>
      <c r="M36">
        <v>1</v>
      </c>
      <c r="N36">
        <v>4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6</v>
      </c>
      <c r="V36">
        <v>16.7</v>
      </c>
      <c r="W36" t="s">
        <v>114</v>
      </c>
      <c r="X36" t="s">
        <v>41</v>
      </c>
    </row>
    <row r="37" spans="1:24" x14ac:dyDescent="0.35">
      <c r="A37" t="s">
        <v>115</v>
      </c>
      <c r="B37">
        <v>20192020</v>
      </c>
      <c r="C37" t="s">
        <v>92</v>
      </c>
      <c r="D37" t="s">
        <v>26</v>
      </c>
      <c r="E37" t="s">
        <v>50</v>
      </c>
      <c r="F37">
        <v>4</v>
      </c>
      <c r="G37">
        <v>1</v>
      </c>
      <c r="H37">
        <v>3</v>
      </c>
      <c r="I37">
        <v>4</v>
      </c>
      <c r="J37">
        <v>3</v>
      </c>
      <c r="K37">
        <v>6</v>
      </c>
      <c r="L37">
        <v>1</v>
      </c>
      <c r="M37">
        <v>1</v>
      </c>
      <c r="N37">
        <v>3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7</v>
      </c>
      <c r="V37">
        <v>14.3</v>
      </c>
      <c r="W37" t="s">
        <v>38</v>
      </c>
      <c r="X37" t="s">
        <v>41</v>
      </c>
    </row>
    <row r="38" spans="1:24" x14ac:dyDescent="0.35">
      <c r="A38" t="s">
        <v>116</v>
      </c>
      <c r="B38">
        <v>20192020</v>
      </c>
      <c r="C38" t="s">
        <v>89</v>
      </c>
      <c r="D38" t="s">
        <v>26</v>
      </c>
      <c r="E38" t="s">
        <v>26</v>
      </c>
      <c r="F38">
        <v>4</v>
      </c>
      <c r="G38">
        <v>1</v>
      </c>
      <c r="H38">
        <v>3</v>
      </c>
      <c r="I38">
        <v>4</v>
      </c>
      <c r="J38">
        <v>6</v>
      </c>
      <c r="K38">
        <v>6</v>
      </c>
      <c r="L38">
        <v>1</v>
      </c>
      <c r="M38">
        <v>1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4</v>
      </c>
      <c r="V38">
        <v>25</v>
      </c>
      <c r="W38" t="s">
        <v>117</v>
      </c>
      <c r="X38">
        <v>40</v>
      </c>
    </row>
    <row r="39" spans="1:24" x14ac:dyDescent="0.35">
      <c r="A39" t="s">
        <v>118</v>
      </c>
      <c r="B39">
        <v>20192020</v>
      </c>
      <c r="C39" t="s">
        <v>62</v>
      </c>
      <c r="D39" t="s">
        <v>26</v>
      </c>
      <c r="E39" t="s">
        <v>27</v>
      </c>
      <c r="F39">
        <v>4</v>
      </c>
      <c r="G39">
        <v>1</v>
      </c>
      <c r="H39">
        <v>3</v>
      </c>
      <c r="I39">
        <v>4</v>
      </c>
      <c r="J39">
        <v>0</v>
      </c>
      <c r="K39">
        <v>2</v>
      </c>
      <c r="L39">
        <v>1</v>
      </c>
      <c r="M39">
        <v>0</v>
      </c>
      <c r="N39">
        <v>1</v>
      </c>
      <c r="O39">
        <v>1</v>
      </c>
      <c r="P39">
        <v>3</v>
      </c>
      <c r="Q39">
        <v>0</v>
      </c>
      <c r="R39">
        <v>0</v>
      </c>
      <c r="S39">
        <v>0</v>
      </c>
      <c r="T39">
        <v>0</v>
      </c>
      <c r="U39">
        <v>14</v>
      </c>
      <c r="V39">
        <v>7.1</v>
      </c>
      <c r="W39" t="s">
        <v>119</v>
      </c>
      <c r="X39">
        <v>54.7</v>
      </c>
    </row>
    <row r="40" spans="1:24" x14ac:dyDescent="0.35">
      <c r="A40" t="s">
        <v>120</v>
      </c>
      <c r="B40">
        <v>20192020</v>
      </c>
      <c r="C40" t="s">
        <v>35</v>
      </c>
      <c r="D40" t="s">
        <v>26</v>
      </c>
      <c r="E40" t="s">
        <v>56</v>
      </c>
      <c r="F40">
        <v>4</v>
      </c>
      <c r="G40">
        <v>1</v>
      </c>
      <c r="H40">
        <v>3</v>
      </c>
      <c r="I40">
        <v>4</v>
      </c>
      <c r="J40">
        <v>2</v>
      </c>
      <c r="K40">
        <v>2</v>
      </c>
      <c r="L40">
        <v>1</v>
      </c>
      <c r="M40">
        <v>1</v>
      </c>
      <c r="N40">
        <v>3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17</v>
      </c>
      <c r="V40">
        <v>5.9</v>
      </c>
      <c r="W40" t="s">
        <v>121</v>
      </c>
      <c r="X40" t="s">
        <v>41</v>
      </c>
    </row>
    <row r="41" spans="1:24" x14ac:dyDescent="0.35">
      <c r="A41" t="s">
        <v>122</v>
      </c>
      <c r="B41">
        <v>20192020</v>
      </c>
      <c r="C41" t="s">
        <v>59</v>
      </c>
      <c r="D41" t="s">
        <v>26</v>
      </c>
      <c r="E41" t="s">
        <v>56</v>
      </c>
      <c r="F41">
        <v>4</v>
      </c>
      <c r="G41">
        <v>0</v>
      </c>
      <c r="H41">
        <v>4</v>
      </c>
      <c r="I41">
        <v>4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3</v>
      </c>
      <c r="Q41">
        <v>0</v>
      </c>
      <c r="R41">
        <v>0</v>
      </c>
      <c r="S41">
        <v>0</v>
      </c>
      <c r="T41">
        <v>0</v>
      </c>
      <c r="U41">
        <v>5</v>
      </c>
      <c r="V41">
        <v>0</v>
      </c>
      <c r="W41" t="s">
        <v>123</v>
      </c>
      <c r="X41">
        <v>0</v>
      </c>
    </row>
    <row r="42" spans="1:24" x14ac:dyDescent="0.35">
      <c r="A42" t="s">
        <v>124</v>
      </c>
      <c r="B42">
        <v>20192020</v>
      </c>
      <c r="C42" t="s">
        <v>46</v>
      </c>
      <c r="D42" t="s">
        <v>56</v>
      </c>
      <c r="E42" t="s">
        <v>56</v>
      </c>
      <c r="F42">
        <v>5</v>
      </c>
      <c r="G42">
        <v>0</v>
      </c>
      <c r="H42">
        <v>4</v>
      </c>
      <c r="I42">
        <v>4</v>
      </c>
      <c r="J42">
        <v>-1</v>
      </c>
      <c r="K42">
        <v>2</v>
      </c>
      <c r="L42">
        <v>0.8</v>
      </c>
      <c r="M42">
        <v>0</v>
      </c>
      <c r="N42">
        <v>2</v>
      </c>
      <c r="O42">
        <v>0</v>
      </c>
      <c r="P42">
        <v>2</v>
      </c>
      <c r="Q42">
        <v>0</v>
      </c>
      <c r="R42">
        <v>0</v>
      </c>
      <c r="S42">
        <v>0</v>
      </c>
      <c r="T42">
        <v>0</v>
      </c>
      <c r="U42">
        <v>15</v>
      </c>
      <c r="V42">
        <v>0</v>
      </c>
      <c r="W42" t="s">
        <v>125</v>
      </c>
      <c r="X42" t="s">
        <v>41</v>
      </c>
    </row>
    <row r="43" spans="1:24" x14ac:dyDescent="0.35">
      <c r="A43" t="s">
        <v>126</v>
      </c>
      <c r="B43">
        <v>20192020</v>
      </c>
      <c r="C43" t="s">
        <v>35</v>
      </c>
      <c r="D43" t="s">
        <v>26</v>
      </c>
      <c r="E43" t="s">
        <v>50</v>
      </c>
      <c r="F43">
        <v>4</v>
      </c>
      <c r="G43">
        <v>0</v>
      </c>
      <c r="H43">
        <v>4</v>
      </c>
      <c r="I43">
        <v>4</v>
      </c>
      <c r="J43">
        <v>-1</v>
      </c>
      <c r="K43">
        <v>4</v>
      </c>
      <c r="L43">
        <v>1</v>
      </c>
      <c r="M43">
        <v>0</v>
      </c>
      <c r="N43">
        <v>2</v>
      </c>
      <c r="O43">
        <v>0</v>
      </c>
      <c r="P43">
        <v>2</v>
      </c>
      <c r="Q43">
        <v>0</v>
      </c>
      <c r="R43">
        <v>0</v>
      </c>
      <c r="S43">
        <v>0</v>
      </c>
      <c r="T43">
        <v>0</v>
      </c>
      <c r="U43">
        <v>5</v>
      </c>
      <c r="V43">
        <v>0</v>
      </c>
      <c r="W43" t="s">
        <v>127</v>
      </c>
      <c r="X43" t="s">
        <v>41</v>
      </c>
    </row>
    <row r="44" spans="1:24" x14ac:dyDescent="0.35">
      <c r="A44" t="s">
        <v>128</v>
      </c>
      <c r="B44">
        <v>20192020</v>
      </c>
      <c r="C44" t="s">
        <v>35</v>
      </c>
      <c r="D44" t="s">
        <v>56</v>
      </c>
      <c r="E44" t="s">
        <v>27</v>
      </c>
      <c r="F44">
        <v>4</v>
      </c>
      <c r="G44">
        <v>0</v>
      </c>
      <c r="H44">
        <v>4</v>
      </c>
      <c r="I44">
        <v>4</v>
      </c>
      <c r="J44">
        <v>3</v>
      </c>
      <c r="K44">
        <v>2</v>
      </c>
      <c r="L44">
        <v>1</v>
      </c>
      <c r="M44">
        <v>0</v>
      </c>
      <c r="N44">
        <v>2</v>
      </c>
      <c r="O44">
        <v>0</v>
      </c>
      <c r="P44">
        <v>2</v>
      </c>
      <c r="Q44">
        <v>0</v>
      </c>
      <c r="R44">
        <v>0</v>
      </c>
      <c r="S44">
        <v>0</v>
      </c>
      <c r="T44">
        <v>0</v>
      </c>
      <c r="U44">
        <v>6</v>
      </c>
      <c r="V44">
        <v>0</v>
      </c>
      <c r="W44" t="s">
        <v>129</v>
      </c>
      <c r="X44">
        <v>37.200000000000003</v>
      </c>
    </row>
    <row r="45" spans="1:24" x14ac:dyDescent="0.35">
      <c r="A45" t="s">
        <v>130</v>
      </c>
      <c r="B45">
        <v>20192020</v>
      </c>
      <c r="C45" t="s">
        <v>53</v>
      </c>
      <c r="D45" t="s">
        <v>26</v>
      </c>
      <c r="E45" t="s">
        <v>27</v>
      </c>
      <c r="F45">
        <v>3</v>
      </c>
      <c r="G45">
        <v>0</v>
      </c>
      <c r="H45">
        <v>4</v>
      </c>
      <c r="I45">
        <v>4</v>
      </c>
      <c r="J45">
        <v>4</v>
      </c>
      <c r="K45">
        <v>0</v>
      </c>
      <c r="L45">
        <v>1.33</v>
      </c>
      <c r="M45">
        <v>0</v>
      </c>
      <c r="N45">
        <v>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7</v>
      </c>
      <c r="V45">
        <v>0</v>
      </c>
      <c r="W45" t="s">
        <v>81</v>
      </c>
      <c r="X45">
        <v>59.6</v>
      </c>
    </row>
    <row r="46" spans="1:24" x14ac:dyDescent="0.35">
      <c r="A46" t="s">
        <v>131</v>
      </c>
      <c r="B46">
        <v>20192020</v>
      </c>
      <c r="C46" t="s">
        <v>132</v>
      </c>
      <c r="D46" t="s">
        <v>26</v>
      </c>
      <c r="E46" t="s">
        <v>50</v>
      </c>
      <c r="F46">
        <v>3</v>
      </c>
      <c r="G46">
        <v>0</v>
      </c>
      <c r="H46">
        <v>4</v>
      </c>
      <c r="I46">
        <v>4</v>
      </c>
      <c r="J46">
        <v>0</v>
      </c>
      <c r="K46">
        <v>2</v>
      </c>
      <c r="L46">
        <v>1.33</v>
      </c>
      <c r="M46">
        <v>0</v>
      </c>
      <c r="N46">
        <v>3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8</v>
      </c>
      <c r="V46">
        <v>0</v>
      </c>
      <c r="W46" t="s">
        <v>133</v>
      </c>
      <c r="X46" t="s">
        <v>41</v>
      </c>
    </row>
    <row r="47" spans="1:24" x14ac:dyDescent="0.35">
      <c r="A47" t="s">
        <v>134</v>
      </c>
      <c r="B47">
        <v>20192020</v>
      </c>
      <c r="C47" t="s">
        <v>59</v>
      </c>
      <c r="D47" t="s">
        <v>26</v>
      </c>
      <c r="E47" t="s">
        <v>50</v>
      </c>
      <c r="F47">
        <v>4</v>
      </c>
      <c r="G47">
        <v>0</v>
      </c>
      <c r="H47">
        <v>4</v>
      </c>
      <c r="I47">
        <v>4</v>
      </c>
      <c r="J47">
        <v>3</v>
      </c>
      <c r="K47">
        <v>0</v>
      </c>
      <c r="L47">
        <v>1</v>
      </c>
      <c r="M47">
        <v>0</v>
      </c>
      <c r="N47">
        <v>1</v>
      </c>
      <c r="O47">
        <v>0</v>
      </c>
      <c r="P47">
        <v>3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 t="s">
        <v>135</v>
      </c>
      <c r="X47" t="s">
        <v>41</v>
      </c>
    </row>
    <row r="48" spans="1:24" x14ac:dyDescent="0.35">
      <c r="A48" t="s">
        <v>136</v>
      </c>
      <c r="B48">
        <v>20192020</v>
      </c>
      <c r="C48" t="s">
        <v>109</v>
      </c>
      <c r="D48" t="s">
        <v>26</v>
      </c>
      <c r="E48" t="s">
        <v>56</v>
      </c>
      <c r="F48">
        <v>3</v>
      </c>
      <c r="G48">
        <v>0</v>
      </c>
      <c r="H48">
        <v>4</v>
      </c>
      <c r="I48">
        <v>4</v>
      </c>
      <c r="J48">
        <v>3</v>
      </c>
      <c r="K48">
        <v>0</v>
      </c>
      <c r="L48">
        <v>1.33</v>
      </c>
      <c r="M48">
        <v>0</v>
      </c>
      <c r="N48">
        <v>3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11</v>
      </c>
      <c r="V48">
        <v>0</v>
      </c>
      <c r="W48" t="s">
        <v>137</v>
      </c>
      <c r="X48">
        <v>50</v>
      </c>
    </row>
    <row r="49" spans="1:24" x14ac:dyDescent="0.35">
      <c r="A49" t="s">
        <v>138</v>
      </c>
      <c r="B49">
        <v>20192020</v>
      </c>
      <c r="C49" t="s">
        <v>65</v>
      </c>
      <c r="D49" t="s">
        <v>26</v>
      </c>
      <c r="E49" t="s">
        <v>50</v>
      </c>
      <c r="F49">
        <v>4</v>
      </c>
      <c r="G49">
        <v>0</v>
      </c>
      <c r="H49">
        <v>4</v>
      </c>
      <c r="I49">
        <v>4</v>
      </c>
      <c r="J49">
        <v>-2</v>
      </c>
      <c r="K49">
        <v>4</v>
      </c>
      <c r="L49">
        <v>1</v>
      </c>
      <c r="M49">
        <v>0</v>
      </c>
      <c r="N49">
        <v>2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21</v>
      </c>
      <c r="V49">
        <v>0</v>
      </c>
      <c r="W49" t="s">
        <v>139</v>
      </c>
      <c r="X49" t="s">
        <v>41</v>
      </c>
    </row>
    <row r="50" spans="1:24" x14ac:dyDescent="0.35">
      <c r="A50" t="s">
        <v>140</v>
      </c>
      <c r="B50">
        <v>20192020</v>
      </c>
      <c r="C50" t="s">
        <v>65</v>
      </c>
      <c r="D50" t="s">
        <v>56</v>
      </c>
      <c r="E50" t="s">
        <v>56</v>
      </c>
      <c r="F50">
        <v>4</v>
      </c>
      <c r="G50">
        <v>3</v>
      </c>
      <c r="H50">
        <v>0</v>
      </c>
      <c r="I50">
        <v>3</v>
      </c>
      <c r="J50">
        <v>0</v>
      </c>
      <c r="K50">
        <v>2</v>
      </c>
      <c r="L50">
        <v>0.75</v>
      </c>
      <c r="M50">
        <v>2</v>
      </c>
      <c r="N50">
        <v>2</v>
      </c>
      <c r="O50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16</v>
      </c>
      <c r="V50">
        <v>18.8</v>
      </c>
      <c r="W50" t="s">
        <v>141</v>
      </c>
      <c r="X50">
        <v>100</v>
      </c>
    </row>
    <row r="51" spans="1:24" x14ac:dyDescent="0.35">
      <c r="A51" t="s">
        <v>142</v>
      </c>
      <c r="B51">
        <v>20192020</v>
      </c>
      <c r="C51" t="s">
        <v>68</v>
      </c>
      <c r="D51" t="s">
        <v>56</v>
      </c>
      <c r="E51" t="s">
        <v>56</v>
      </c>
      <c r="F51">
        <v>3</v>
      </c>
      <c r="G51">
        <v>3</v>
      </c>
      <c r="H51">
        <v>0</v>
      </c>
      <c r="I51">
        <v>3</v>
      </c>
      <c r="J51">
        <v>0</v>
      </c>
      <c r="K51">
        <v>0</v>
      </c>
      <c r="L51">
        <v>1</v>
      </c>
      <c r="M51">
        <v>2</v>
      </c>
      <c r="N51">
        <v>2</v>
      </c>
      <c r="O51">
        <v>1</v>
      </c>
      <c r="P51">
        <v>1</v>
      </c>
      <c r="Q51">
        <v>0</v>
      </c>
      <c r="R51">
        <v>0</v>
      </c>
      <c r="S51">
        <v>1</v>
      </c>
      <c r="T51">
        <v>1</v>
      </c>
      <c r="U51">
        <v>8</v>
      </c>
      <c r="V51">
        <v>37.5</v>
      </c>
      <c r="W51" t="s">
        <v>143</v>
      </c>
      <c r="X51">
        <v>0</v>
      </c>
    </row>
    <row r="52" spans="1:24" x14ac:dyDescent="0.35">
      <c r="A52" t="s">
        <v>144</v>
      </c>
      <c r="B52">
        <v>20192020</v>
      </c>
      <c r="C52" t="s">
        <v>59</v>
      </c>
      <c r="D52" t="s">
        <v>56</v>
      </c>
      <c r="E52" t="s">
        <v>27</v>
      </c>
      <c r="F52">
        <v>4</v>
      </c>
      <c r="G52">
        <v>3</v>
      </c>
      <c r="H52">
        <v>0</v>
      </c>
      <c r="I52">
        <v>3</v>
      </c>
      <c r="J52">
        <v>3</v>
      </c>
      <c r="K52">
        <v>0</v>
      </c>
      <c r="L52">
        <v>0.75</v>
      </c>
      <c r="M52">
        <v>3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9</v>
      </c>
      <c r="V52">
        <v>33.299999999999997</v>
      </c>
      <c r="W52" t="s">
        <v>145</v>
      </c>
      <c r="X52">
        <v>52.9</v>
      </c>
    </row>
    <row r="53" spans="1:24" x14ac:dyDescent="0.35">
      <c r="A53" t="s">
        <v>146</v>
      </c>
      <c r="B53">
        <v>20192020</v>
      </c>
      <c r="C53" t="s">
        <v>49</v>
      </c>
      <c r="D53" t="s">
        <v>56</v>
      </c>
      <c r="E53" t="s">
        <v>56</v>
      </c>
      <c r="F53">
        <v>4</v>
      </c>
      <c r="G53">
        <v>2</v>
      </c>
      <c r="H53">
        <v>1</v>
      </c>
      <c r="I53">
        <v>3</v>
      </c>
      <c r="J53">
        <v>2</v>
      </c>
      <c r="K53">
        <v>6</v>
      </c>
      <c r="L53">
        <v>0.75</v>
      </c>
      <c r="M53">
        <v>1</v>
      </c>
      <c r="N53">
        <v>1</v>
      </c>
      <c r="O53">
        <v>1</v>
      </c>
      <c r="P53">
        <v>2</v>
      </c>
      <c r="Q53">
        <v>0</v>
      </c>
      <c r="R53">
        <v>0</v>
      </c>
      <c r="S53">
        <v>0</v>
      </c>
      <c r="T53">
        <v>1</v>
      </c>
      <c r="U53">
        <v>9</v>
      </c>
      <c r="V53">
        <v>22.2</v>
      </c>
      <c r="W53" t="s">
        <v>147</v>
      </c>
      <c r="X53">
        <v>100</v>
      </c>
    </row>
    <row r="54" spans="1:24" x14ac:dyDescent="0.35">
      <c r="A54" t="s">
        <v>148</v>
      </c>
      <c r="B54">
        <v>20192020</v>
      </c>
      <c r="C54" t="s">
        <v>43</v>
      </c>
      <c r="D54" t="s">
        <v>26</v>
      </c>
      <c r="E54" t="s">
        <v>27</v>
      </c>
      <c r="F54">
        <v>4</v>
      </c>
      <c r="G54">
        <v>2</v>
      </c>
      <c r="H54">
        <v>1</v>
      </c>
      <c r="I54">
        <v>3</v>
      </c>
      <c r="J54">
        <v>2</v>
      </c>
      <c r="K54">
        <v>4</v>
      </c>
      <c r="L54">
        <v>0.75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12</v>
      </c>
      <c r="V54">
        <v>16.7</v>
      </c>
      <c r="W54" t="s">
        <v>149</v>
      </c>
      <c r="X54">
        <v>43.1</v>
      </c>
    </row>
    <row r="55" spans="1:24" x14ac:dyDescent="0.35">
      <c r="A55" t="s">
        <v>150</v>
      </c>
      <c r="B55">
        <v>20192020</v>
      </c>
      <c r="C55" t="s">
        <v>49</v>
      </c>
      <c r="D55" t="s">
        <v>26</v>
      </c>
      <c r="E55" t="s">
        <v>26</v>
      </c>
      <c r="F55">
        <v>4</v>
      </c>
      <c r="G55">
        <v>2</v>
      </c>
      <c r="H55">
        <v>1</v>
      </c>
      <c r="I55">
        <v>3</v>
      </c>
      <c r="J55">
        <v>-1</v>
      </c>
      <c r="K55">
        <v>4</v>
      </c>
      <c r="L55">
        <v>0.75</v>
      </c>
      <c r="M55">
        <v>2</v>
      </c>
      <c r="N55">
        <v>3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</v>
      </c>
      <c r="V55">
        <v>40</v>
      </c>
      <c r="W55" t="s">
        <v>151</v>
      </c>
      <c r="X55" t="s">
        <v>41</v>
      </c>
    </row>
    <row r="56" spans="1:24" x14ac:dyDescent="0.35">
      <c r="A56" t="s">
        <v>152</v>
      </c>
      <c r="B56">
        <v>20192020</v>
      </c>
      <c r="C56" t="s">
        <v>59</v>
      </c>
      <c r="D56" t="s">
        <v>26</v>
      </c>
      <c r="E56" t="s">
        <v>27</v>
      </c>
      <c r="F56">
        <v>4</v>
      </c>
      <c r="G56">
        <v>2</v>
      </c>
      <c r="H56">
        <v>1</v>
      </c>
      <c r="I56">
        <v>3</v>
      </c>
      <c r="J56">
        <v>1</v>
      </c>
      <c r="K56">
        <v>6</v>
      </c>
      <c r="L56">
        <v>0.75</v>
      </c>
      <c r="M56">
        <v>1</v>
      </c>
      <c r="N56">
        <v>2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14</v>
      </c>
      <c r="V56">
        <v>14.3</v>
      </c>
      <c r="W56" t="s">
        <v>153</v>
      </c>
      <c r="X56">
        <v>43.1</v>
      </c>
    </row>
    <row r="57" spans="1:24" x14ac:dyDescent="0.35">
      <c r="A57" t="s">
        <v>154</v>
      </c>
      <c r="B57">
        <v>20192020</v>
      </c>
      <c r="C57" t="s">
        <v>46</v>
      </c>
      <c r="D57" t="s">
        <v>26</v>
      </c>
      <c r="E57" t="s">
        <v>27</v>
      </c>
      <c r="F57">
        <v>5</v>
      </c>
      <c r="G57">
        <v>2</v>
      </c>
      <c r="H57">
        <v>1</v>
      </c>
      <c r="I57">
        <v>3</v>
      </c>
      <c r="J57">
        <v>-3</v>
      </c>
      <c r="K57">
        <v>0</v>
      </c>
      <c r="L57">
        <v>0.6</v>
      </c>
      <c r="M57">
        <v>2</v>
      </c>
      <c r="N57">
        <v>2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24</v>
      </c>
      <c r="V57">
        <v>8.3000000000000007</v>
      </c>
      <c r="W57" t="s">
        <v>155</v>
      </c>
      <c r="X57">
        <v>57.6</v>
      </c>
    </row>
    <row r="58" spans="1:24" x14ac:dyDescent="0.35">
      <c r="A58" t="s">
        <v>156</v>
      </c>
      <c r="B58">
        <v>20192020</v>
      </c>
      <c r="C58" t="s">
        <v>43</v>
      </c>
      <c r="D58" t="s">
        <v>56</v>
      </c>
      <c r="E58" t="s">
        <v>27</v>
      </c>
      <c r="F58">
        <v>4</v>
      </c>
      <c r="G58">
        <v>2</v>
      </c>
      <c r="H58">
        <v>1</v>
      </c>
      <c r="I58">
        <v>3</v>
      </c>
      <c r="J58">
        <v>2</v>
      </c>
      <c r="K58">
        <v>0</v>
      </c>
      <c r="L58">
        <v>0.75</v>
      </c>
      <c r="M58">
        <v>1</v>
      </c>
      <c r="N58">
        <v>1</v>
      </c>
      <c r="O58">
        <v>1</v>
      </c>
      <c r="P58">
        <v>2</v>
      </c>
      <c r="Q58">
        <v>0</v>
      </c>
      <c r="R58">
        <v>0</v>
      </c>
      <c r="S58">
        <v>0</v>
      </c>
      <c r="T58">
        <v>0</v>
      </c>
      <c r="U58">
        <v>7</v>
      </c>
      <c r="V58">
        <v>28.6</v>
      </c>
      <c r="W58" t="s">
        <v>157</v>
      </c>
      <c r="X58">
        <v>53.3</v>
      </c>
    </row>
    <row r="59" spans="1:24" x14ac:dyDescent="0.35">
      <c r="A59" t="s">
        <v>158</v>
      </c>
      <c r="B59">
        <v>20192020</v>
      </c>
      <c r="C59" t="s">
        <v>89</v>
      </c>
      <c r="D59" t="s">
        <v>56</v>
      </c>
      <c r="E59" t="s">
        <v>50</v>
      </c>
      <c r="F59">
        <v>4</v>
      </c>
      <c r="G59">
        <v>2</v>
      </c>
      <c r="H59">
        <v>1</v>
      </c>
      <c r="I59">
        <v>3</v>
      </c>
      <c r="J59">
        <v>1</v>
      </c>
      <c r="K59">
        <v>0</v>
      </c>
      <c r="L59">
        <v>0.75</v>
      </c>
      <c r="M59">
        <v>2</v>
      </c>
      <c r="N59">
        <v>3</v>
      </c>
      <c r="O59">
        <v>0</v>
      </c>
      <c r="P59">
        <v>0</v>
      </c>
      <c r="Q59">
        <v>0</v>
      </c>
      <c r="R59">
        <v>0</v>
      </c>
      <c r="S59">
        <v>1</v>
      </c>
      <c r="T59">
        <v>2</v>
      </c>
      <c r="U59">
        <v>5</v>
      </c>
      <c r="V59">
        <v>40</v>
      </c>
      <c r="W59" t="s">
        <v>159</v>
      </c>
      <c r="X59" t="s">
        <v>41</v>
      </c>
    </row>
    <row r="60" spans="1:24" x14ac:dyDescent="0.35">
      <c r="A60" t="s">
        <v>160</v>
      </c>
      <c r="B60">
        <v>20192020</v>
      </c>
      <c r="C60" t="s">
        <v>161</v>
      </c>
      <c r="D60" t="s">
        <v>26</v>
      </c>
      <c r="E60" t="s">
        <v>27</v>
      </c>
      <c r="F60">
        <v>4</v>
      </c>
      <c r="G60">
        <v>2</v>
      </c>
      <c r="H60">
        <v>1</v>
      </c>
      <c r="I60">
        <v>3</v>
      </c>
      <c r="J60">
        <v>0</v>
      </c>
      <c r="K60">
        <v>0</v>
      </c>
      <c r="L60">
        <v>0.75</v>
      </c>
      <c r="M60">
        <v>2</v>
      </c>
      <c r="N60">
        <v>2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13</v>
      </c>
      <c r="V60">
        <v>15.4</v>
      </c>
      <c r="W60" t="s">
        <v>162</v>
      </c>
      <c r="X60">
        <v>50.5</v>
      </c>
    </row>
    <row r="61" spans="1:24" x14ac:dyDescent="0.35">
      <c r="A61" t="s">
        <v>163</v>
      </c>
      <c r="B61">
        <v>20192020</v>
      </c>
      <c r="C61" t="s">
        <v>59</v>
      </c>
      <c r="D61" t="s">
        <v>56</v>
      </c>
      <c r="E61" t="s">
        <v>56</v>
      </c>
      <c r="F61">
        <v>4</v>
      </c>
      <c r="G61">
        <v>2</v>
      </c>
      <c r="H61">
        <v>1</v>
      </c>
      <c r="I61">
        <v>3</v>
      </c>
      <c r="J61">
        <v>3</v>
      </c>
      <c r="K61">
        <v>2</v>
      </c>
      <c r="L61">
        <v>0.75</v>
      </c>
      <c r="M61">
        <v>1</v>
      </c>
      <c r="N61">
        <v>2</v>
      </c>
      <c r="O61">
        <v>1</v>
      </c>
      <c r="P61">
        <v>1</v>
      </c>
      <c r="Q61">
        <v>0</v>
      </c>
      <c r="R61">
        <v>0</v>
      </c>
      <c r="S61">
        <v>0</v>
      </c>
      <c r="T61">
        <v>1</v>
      </c>
      <c r="U61">
        <v>10</v>
      </c>
      <c r="V61">
        <v>20</v>
      </c>
      <c r="W61" t="s">
        <v>164</v>
      </c>
      <c r="X61">
        <v>0</v>
      </c>
    </row>
    <row r="62" spans="1:24" x14ac:dyDescent="0.35">
      <c r="A62" t="s">
        <v>165</v>
      </c>
      <c r="B62">
        <v>20192020</v>
      </c>
      <c r="C62" t="s">
        <v>43</v>
      </c>
      <c r="D62" t="s">
        <v>26</v>
      </c>
      <c r="E62" t="s">
        <v>27</v>
      </c>
      <c r="F62">
        <v>4</v>
      </c>
      <c r="G62">
        <v>2</v>
      </c>
      <c r="H62">
        <v>1</v>
      </c>
      <c r="I62">
        <v>3</v>
      </c>
      <c r="J62">
        <v>3</v>
      </c>
      <c r="K62">
        <v>4</v>
      </c>
      <c r="L62">
        <v>0.75</v>
      </c>
      <c r="M62">
        <v>2</v>
      </c>
      <c r="N62">
        <v>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22.2</v>
      </c>
      <c r="W62" t="s">
        <v>166</v>
      </c>
      <c r="X62">
        <v>41.9</v>
      </c>
    </row>
    <row r="63" spans="1:24" x14ac:dyDescent="0.35">
      <c r="A63" t="s">
        <v>167</v>
      </c>
      <c r="B63">
        <v>20192020</v>
      </c>
      <c r="C63" t="s">
        <v>109</v>
      </c>
      <c r="D63" t="s">
        <v>56</v>
      </c>
      <c r="E63" t="s">
        <v>56</v>
      </c>
      <c r="F63">
        <v>3</v>
      </c>
      <c r="G63">
        <v>2</v>
      </c>
      <c r="H63">
        <v>1</v>
      </c>
      <c r="I63">
        <v>3</v>
      </c>
      <c r="J63">
        <v>2</v>
      </c>
      <c r="K63">
        <v>2</v>
      </c>
      <c r="L63">
        <v>1</v>
      </c>
      <c r="M63">
        <v>2</v>
      </c>
      <c r="N63">
        <v>2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5</v>
      </c>
      <c r="V63">
        <v>40</v>
      </c>
      <c r="W63" t="s">
        <v>168</v>
      </c>
      <c r="X63">
        <v>33.299999999999997</v>
      </c>
    </row>
    <row r="64" spans="1:24" x14ac:dyDescent="0.35">
      <c r="A64" t="s">
        <v>169</v>
      </c>
      <c r="B64">
        <v>20192020</v>
      </c>
      <c r="C64" t="s">
        <v>92</v>
      </c>
      <c r="D64" t="s">
        <v>26</v>
      </c>
      <c r="E64" t="s">
        <v>27</v>
      </c>
      <c r="F64">
        <v>4</v>
      </c>
      <c r="G64">
        <v>2</v>
      </c>
      <c r="H64">
        <v>1</v>
      </c>
      <c r="I64">
        <v>3</v>
      </c>
      <c r="J64">
        <v>2</v>
      </c>
      <c r="K64">
        <v>0</v>
      </c>
      <c r="L64">
        <v>0.75</v>
      </c>
      <c r="M64">
        <v>2</v>
      </c>
      <c r="N64">
        <v>2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8</v>
      </c>
      <c r="V64">
        <v>25</v>
      </c>
      <c r="W64" t="s">
        <v>170</v>
      </c>
      <c r="X64">
        <v>33.299999999999997</v>
      </c>
    </row>
    <row r="65" spans="1:24" x14ac:dyDescent="0.35">
      <c r="A65" t="s">
        <v>171</v>
      </c>
      <c r="B65">
        <v>20192020</v>
      </c>
      <c r="C65" t="s">
        <v>172</v>
      </c>
      <c r="D65" t="s">
        <v>56</v>
      </c>
      <c r="E65" t="s">
        <v>27</v>
      </c>
      <c r="F65">
        <v>3</v>
      </c>
      <c r="G65">
        <v>2</v>
      </c>
      <c r="H65">
        <v>1</v>
      </c>
      <c r="I65">
        <v>3</v>
      </c>
      <c r="J65">
        <v>-1</v>
      </c>
      <c r="K65">
        <v>2</v>
      </c>
      <c r="L65">
        <v>1</v>
      </c>
      <c r="M65">
        <v>1</v>
      </c>
      <c r="N65">
        <v>1</v>
      </c>
      <c r="O65">
        <v>1</v>
      </c>
      <c r="P65">
        <v>2</v>
      </c>
      <c r="Q65">
        <v>0</v>
      </c>
      <c r="R65">
        <v>0</v>
      </c>
      <c r="S65">
        <v>0</v>
      </c>
      <c r="T65">
        <v>1</v>
      </c>
      <c r="U65">
        <v>5</v>
      </c>
      <c r="V65">
        <v>40</v>
      </c>
      <c r="W65" t="s">
        <v>173</v>
      </c>
      <c r="X65">
        <v>30.8</v>
      </c>
    </row>
    <row r="66" spans="1:24" x14ac:dyDescent="0.35">
      <c r="A66" t="s">
        <v>174</v>
      </c>
      <c r="B66">
        <v>20192020</v>
      </c>
      <c r="C66" t="s">
        <v>35</v>
      </c>
      <c r="D66" t="s">
        <v>26</v>
      </c>
      <c r="E66" t="s">
        <v>26</v>
      </c>
      <c r="F66">
        <v>4</v>
      </c>
      <c r="G66">
        <v>2</v>
      </c>
      <c r="H66">
        <v>1</v>
      </c>
      <c r="I66">
        <v>3</v>
      </c>
      <c r="J66">
        <v>2</v>
      </c>
      <c r="K66">
        <v>0</v>
      </c>
      <c r="L66">
        <v>0.75</v>
      </c>
      <c r="M66">
        <v>2</v>
      </c>
      <c r="N66">
        <v>3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8</v>
      </c>
      <c r="V66">
        <v>25</v>
      </c>
      <c r="W66" t="s">
        <v>175</v>
      </c>
      <c r="X66">
        <v>33.299999999999997</v>
      </c>
    </row>
    <row r="67" spans="1:24" x14ac:dyDescent="0.35">
      <c r="A67" t="s">
        <v>176</v>
      </c>
      <c r="B67">
        <v>20192020</v>
      </c>
      <c r="C67" t="s">
        <v>35</v>
      </c>
      <c r="D67" t="s">
        <v>26</v>
      </c>
      <c r="E67" t="s">
        <v>27</v>
      </c>
      <c r="F67">
        <v>4</v>
      </c>
      <c r="G67">
        <v>2</v>
      </c>
      <c r="H67">
        <v>1</v>
      </c>
      <c r="I67">
        <v>3</v>
      </c>
      <c r="J67">
        <v>-1</v>
      </c>
      <c r="K67">
        <v>2</v>
      </c>
      <c r="L67">
        <v>0.75</v>
      </c>
      <c r="M67">
        <v>2</v>
      </c>
      <c r="N67">
        <v>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</v>
      </c>
      <c r="V67">
        <v>50</v>
      </c>
      <c r="W67" t="s">
        <v>177</v>
      </c>
      <c r="X67" t="s">
        <v>41</v>
      </c>
    </row>
    <row r="68" spans="1:24" x14ac:dyDescent="0.35">
      <c r="A68" t="s">
        <v>178</v>
      </c>
      <c r="B68">
        <v>20192020</v>
      </c>
      <c r="C68" t="s">
        <v>43</v>
      </c>
      <c r="D68" t="s">
        <v>26</v>
      </c>
      <c r="E68" t="s">
        <v>26</v>
      </c>
      <c r="F68">
        <v>4</v>
      </c>
      <c r="G68">
        <v>2</v>
      </c>
      <c r="H68">
        <v>1</v>
      </c>
      <c r="I68">
        <v>3</v>
      </c>
      <c r="J68">
        <v>2</v>
      </c>
      <c r="K68">
        <v>0</v>
      </c>
      <c r="L68">
        <v>0.75</v>
      </c>
      <c r="M68">
        <v>1</v>
      </c>
      <c r="N68">
        <v>1</v>
      </c>
      <c r="O68">
        <v>1</v>
      </c>
      <c r="P68">
        <v>2</v>
      </c>
      <c r="Q68">
        <v>0</v>
      </c>
      <c r="R68">
        <v>0</v>
      </c>
      <c r="S68">
        <v>0</v>
      </c>
      <c r="T68">
        <v>0</v>
      </c>
      <c r="U68">
        <v>9</v>
      </c>
      <c r="V68">
        <v>22.2</v>
      </c>
      <c r="W68" t="s">
        <v>153</v>
      </c>
      <c r="X68" t="s">
        <v>41</v>
      </c>
    </row>
    <row r="69" spans="1:24" x14ac:dyDescent="0.35">
      <c r="A69" t="s">
        <v>179</v>
      </c>
      <c r="B69">
        <v>20192020</v>
      </c>
      <c r="C69" t="s">
        <v>25</v>
      </c>
      <c r="D69" t="s">
        <v>26</v>
      </c>
      <c r="E69" t="s">
        <v>26</v>
      </c>
      <c r="F69">
        <v>4</v>
      </c>
      <c r="G69">
        <v>2</v>
      </c>
      <c r="H69">
        <v>1</v>
      </c>
      <c r="I69">
        <v>3</v>
      </c>
      <c r="J69">
        <v>3</v>
      </c>
      <c r="K69">
        <v>0</v>
      </c>
      <c r="L69">
        <v>0.75</v>
      </c>
      <c r="M69">
        <v>1</v>
      </c>
      <c r="N69">
        <v>2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11</v>
      </c>
      <c r="V69">
        <v>18.2</v>
      </c>
      <c r="W69" t="s">
        <v>180</v>
      </c>
      <c r="X69">
        <v>50</v>
      </c>
    </row>
    <row r="70" spans="1:24" x14ac:dyDescent="0.35">
      <c r="A70" t="s">
        <v>181</v>
      </c>
      <c r="B70">
        <v>20192020</v>
      </c>
      <c r="C70" t="s">
        <v>68</v>
      </c>
      <c r="D70" t="s">
        <v>26</v>
      </c>
      <c r="E70" t="s">
        <v>50</v>
      </c>
      <c r="F70">
        <v>3</v>
      </c>
      <c r="G70">
        <v>1</v>
      </c>
      <c r="H70">
        <v>2</v>
      </c>
      <c r="I70">
        <v>3</v>
      </c>
      <c r="J70">
        <v>1</v>
      </c>
      <c r="K70">
        <v>4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</v>
      </c>
      <c r="V70">
        <v>10</v>
      </c>
      <c r="W70" t="s">
        <v>182</v>
      </c>
      <c r="X70" t="s">
        <v>41</v>
      </c>
    </row>
    <row r="71" spans="1:24" x14ac:dyDescent="0.35">
      <c r="A71" t="s">
        <v>183</v>
      </c>
      <c r="B71">
        <v>20192020</v>
      </c>
      <c r="C71" t="s">
        <v>62</v>
      </c>
      <c r="D71" t="s">
        <v>26</v>
      </c>
      <c r="E71" t="s">
        <v>26</v>
      </c>
      <c r="F71">
        <v>4</v>
      </c>
      <c r="G71">
        <v>1</v>
      </c>
      <c r="H71">
        <v>2</v>
      </c>
      <c r="I71">
        <v>3</v>
      </c>
      <c r="J71">
        <v>0</v>
      </c>
      <c r="K71">
        <v>2</v>
      </c>
      <c r="L71">
        <v>0.75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12</v>
      </c>
      <c r="V71">
        <v>8.3000000000000007</v>
      </c>
      <c r="W71" t="s">
        <v>184</v>
      </c>
      <c r="X71">
        <v>100</v>
      </c>
    </row>
    <row r="72" spans="1:24" x14ac:dyDescent="0.35">
      <c r="A72" t="s">
        <v>185</v>
      </c>
      <c r="B72">
        <v>20192020</v>
      </c>
      <c r="C72" t="s">
        <v>161</v>
      </c>
      <c r="D72" t="s">
        <v>26</v>
      </c>
      <c r="E72" t="s">
        <v>26</v>
      </c>
      <c r="F72">
        <v>4</v>
      </c>
      <c r="G72">
        <v>1</v>
      </c>
      <c r="H72">
        <v>2</v>
      </c>
      <c r="I72">
        <v>3</v>
      </c>
      <c r="J72">
        <v>1</v>
      </c>
      <c r="K72">
        <v>0</v>
      </c>
      <c r="L72">
        <v>0.75</v>
      </c>
      <c r="M72">
        <v>1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13</v>
      </c>
      <c r="V72">
        <v>7.7</v>
      </c>
      <c r="W72" t="s">
        <v>119</v>
      </c>
      <c r="X72" t="s">
        <v>41</v>
      </c>
    </row>
    <row r="73" spans="1:24" x14ac:dyDescent="0.35">
      <c r="A73" t="s">
        <v>186</v>
      </c>
      <c r="B73">
        <v>20192020</v>
      </c>
      <c r="C73" t="s">
        <v>49</v>
      </c>
      <c r="D73" t="s">
        <v>26</v>
      </c>
      <c r="E73" t="s">
        <v>27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0.75</v>
      </c>
      <c r="M73">
        <v>1</v>
      </c>
      <c r="N73">
        <v>1</v>
      </c>
      <c r="O73">
        <v>0</v>
      </c>
      <c r="P73">
        <v>2</v>
      </c>
      <c r="Q73">
        <v>0</v>
      </c>
      <c r="R73">
        <v>0</v>
      </c>
      <c r="S73">
        <v>0</v>
      </c>
      <c r="T73">
        <v>0</v>
      </c>
      <c r="U73">
        <v>8</v>
      </c>
      <c r="V73">
        <v>12.5</v>
      </c>
      <c r="W73" t="s">
        <v>187</v>
      </c>
      <c r="X73">
        <v>54.6</v>
      </c>
    </row>
    <row r="74" spans="1:24" x14ac:dyDescent="0.35">
      <c r="A74" t="s">
        <v>188</v>
      </c>
      <c r="B74">
        <v>20192020</v>
      </c>
      <c r="C74" t="s">
        <v>65</v>
      </c>
      <c r="D74" t="s">
        <v>56</v>
      </c>
      <c r="E74" t="s">
        <v>50</v>
      </c>
      <c r="F74">
        <v>4</v>
      </c>
      <c r="G74">
        <v>1</v>
      </c>
      <c r="H74">
        <v>2</v>
      </c>
      <c r="I74">
        <v>3</v>
      </c>
      <c r="J74">
        <v>0</v>
      </c>
      <c r="K74">
        <v>2</v>
      </c>
      <c r="L74">
        <v>0.75</v>
      </c>
      <c r="M74">
        <v>1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13</v>
      </c>
      <c r="V74">
        <v>7.7</v>
      </c>
      <c r="W74" t="s">
        <v>189</v>
      </c>
      <c r="X74" t="s">
        <v>41</v>
      </c>
    </row>
    <row r="75" spans="1:24" x14ac:dyDescent="0.35">
      <c r="A75" t="s">
        <v>190</v>
      </c>
      <c r="B75">
        <v>20192020</v>
      </c>
      <c r="C75" t="s">
        <v>161</v>
      </c>
      <c r="D75" t="s">
        <v>56</v>
      </c>
      <c r="E75" t="s">
        <v>56</v>
      </c>
      <c r="F75">
        <v>4</v>
      </c>
      <c r="G75">
        <v>1</v>
      </c>
      <c r="H75">
        <v>2</v>
      </c>
      <c r="I75">
        <v>3</v>
      </c>
      <c r="J75">
        <v>-2</v>
      </c>
      <c r="K75">
        <v>2</v>
      </c>
      <c r="L75">
        <v>0.75</v>
      </c>
      <c r="M75">
        <v>0</v>
      </c>
      <c r="N75">
        <v>1</v>
      </c>
      <c r="O75">
        <v>1</v>
      </c>
      <c r="P75">
        <v>2</v>
      </c>
      <c r="Q75">
        <v>0</v>
      </c>
      <c r="R75">
        <v>0</v>
      </c>
      <c r="S75">
        <v>0</v>
      </c>
      <c r="T75">
        <v>0</v>
      </c>
      <c r="U75">
        <v>6</v>
      </c>
      <c r="V75">
        <v>16.7</v>
      </c>
      <c r="W75" t="s">
        <v>191</v>
      </c>
      <c r="X75">
        <v>66.7</v>
      </c>
    </row>
    <row r="76" spans="1:24" x14ac:dyDescent="0.35">
      <c r="A76" t="s">
        <v>192</v>
      </c>
      <c r="B76">
        <v>20192020</v>
      </c>
      <c r="C76" t="s">
        <v>71</v>
      </c>
      <c r="D76" t="s">
        <v>26</v>
      </c>
      <c r="E76" t="s">
        <v>26</v>
      </c>
      <c r="F76">
        <v>5</v>
      </c>
      <c r="G76">
        <v>1</v>
      </c>
      <c r="H76">
        <v>2</v>
      </c>
      <c r="I76">
        <v>3</v>
      </c>
      <c r="J76">
        <v>4</v>
      </c>
      <c r="K76">
        <v>8</v>
      </c>
      <c r="L76">
        <v>0.6</v>
      </c>
      <c r="M76">
        <v>1</v>
      </c>
      <c r="N76">
        <v>3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12.5</v>
      </c>
      <c r="W76" t="s">
        <v>193</v>
      </c>
      <c r="X76">
        <v>55.6</v>
      </c>
    </row>
    <row r="77" spans="1:24" x14ac:dyDescent="0.35">
      <c r="A77" t="s">
        <v>194</v>
      </c>
      <c r="B77">
        <v>20192020</v>
      </c>
      <c r="C77" t="s">
        <v>68</v>
      </c>
      <c r="D77" t="s">
        <v>26</v>
      </c>
      <c r="E77" t="s">
        <v>27</v>
      </c>
      <c r="F77">
        <v>3</v>
      </c>
      <c r="G77">
        <v>1</v>
      </c>
      <c r="H77">
        <v>2</v>
      </c>
      <c r="I77">
        <v>3</v>
      </c>
      <c r="J77">
        <v>3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8</v>
      </c>
      <c r="V77">
        <v>12.5</v>
      </c>
      <c r="W77" t="s">
        <v>195</v>
      </c>
      <c r="X77">
        <v>32.5</v>
      </c>
    </row>
    <row r="78" spans="1:24" x14ac:dyDescent="0.35">
      <c r="A78" t="s">
        <v>196</v>
      </c>
      <c r="B78">
        <v>20192020</v>
      </c>
      <c r="C78" t="s">
        <v>68</v>
      </c>
      <c r="D78" t="s">
        <v>56</v>
      </c>
      <c r="E78" t="s">
        <v>27</v>
      </c>
      <c r="F78">
        <v>3</v>
      </c>
      <c r="G78">
        <v>1</v>
      </c>
      <c r="H78">
        <v>2</v>
      </c>
      <c r="I78">
        <v>3</v>
      </c>
      <c r="J78">
        <v>-1</v>
      </c>
      <c r="K78">
        <v>2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2</v>
      </c>
      <c r="V78">
        <v>50</v>
      </c>
      <c r="W78" t="s">
        <v>197</v>
      </c>
      <c r="X78">
        <v>50</v>
      </c>
    </row>
    <row r="79" spans="1:24" x14ac:dyDescent="0.35">
      <c r="A79" t="s">
        <v>198</v>
      </c>
      <c r="B79">
        <v>20192020</v>
      </c>
      <c r="C79" t="s">
        <v>109</v>
      </c>
      <c r="D79" t="s">
        <v>56</v>
      </c>
      <c r="E79" t="s">
        <v>27</v>
      </c>
      <c r="F79">
        <v>3</v>
      </c>
      <c r="G79">
        <v>1</v>
      </c>
      <c r="H79">
        <v>2</v>
      </c>
      <c r="I79">
        <v>3</v>
      </c>
      <c r="J79">
        <v>2</v>
      </c>
      <c r="K79">
        <v>4</v>
      </c>
      <c r="L79">
        <v>1</v>
      </c>
      <c r="M79">
        <v>0</v>
      </c>
      <c r="N79">
        <v>1</v>
      </c>
      <c r="O79">
        <v>1</v>
      </c>
      <c r="P79">
        <v>2</v>
      </c>
      <c r="Q79">
        <v>0</v>
      </c>
      <c r="R79">
        <v>0</v>
      </c>
      <c r="S79">
        <v>0</v>
      </c>
      <c r="T79">
        <v>0</v>
      </c>
      <c r="U79">
        <v>15</v>
      </c>
      <c r="V79">
        <v>6.7</v>
      </c>
      <c r="W79" t="s">
        <v>199</v>
      </c>
      <c r="X79">
        <v>47.5</v>
      </c>
    </row>
    <row r="80" spans="1:24" x14ac:dyDescent="0.35">
      <c r="A80" t="s">
        <v>200</v>
      </c>
      <c r="B80">
        <v>20192020</v>
      </c>
      <c r="C80" t="s">
        <v>46</v>
      </c>
      <c r="D80" t="s">
        <v>56</v>
      </c>
      <c r="E80" t="s">
        <v>26</v>
      </c>
      <c r="F80">
        <v>5</v>
      </c>
      <c r="G80">
        <v>1</v>
      </c>
      <c r="H80">
        <v>2</v>
      </c>
      <c r="I80">
        <v>3</v>
      </c>
      <c r="J80">
        <v>0</v>
      </c>
      <c r="K80">
        <v>0</v>
      </c>
      <c r="L80">
        <v>0.6</v>
      </c>
      <c r="M80">
        <v>1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13</v>
      </c>
      <c r="V80">
        <v>7.7</v>
      </c>
      <c r="W80" t="s">
        <v>201</v>
      </c>
      <c r="X80">
        <v>55</v>
      </c>
    </row>
    <row r="81" spans="1:24" x14ac:dyDescent="0.35">
      <c r="A81" t="s">
        <v>202</v>
      </c>
      <c r="B81">
        <v>20192020</v>
      </c>
      <c r="C81" t="s">
        <v>109</v>
      </c>
      <c r="D81" t="s">
        <v>26</v>
      </c>
      <c r="E81" t="s">
        <v>26</v>
      </c>
      <c r="F81">
        <v>3</v>
      </c>
      <c r="G81">
        <v>1</v>
      </c>
      <c r="H81">
        <v>2</v>
      </c>
      <c r="I81">
        <v>3</v>
      </c>
      <c r="J81">
        <v>2</v>
      </c>
      <c r="K81">
        <v>0</v>
      </c>
      <c r="L81">
        <v>1</v>
      </c>
      <c r="M81">
        <v>0</v>
      </c>
      <c r="N81">
        <v>2</v>
      </c>
      <c r="O81">
        <v>1</v>
      </c>
      <c r="P81">
        <v>1</v>
      </c>
      <c r="Q81">
        <v>0</v>
      </c>
      <c r="R81">
        <v>0</v>
      </c>
      <c r="S81">
        <v>0</v>
      </c>
      <c r="T81">
        <v>0</v>
      </c>
      <c r="U81">
        <v>2</v>
      </c>
      <c r="V81">
        <v>50</v>
      </c>
      <c r="W81" t="s">
        <v>203</v>
      </c>
      <c r="X81" t="s">
        <v>41</v>
      </c>
    </row>
    <row r="82" spans="1:24" x14ac:dyDescent="0.35">
      <c r="A82" t="s">
        <v>204</v>
      </c>
      <c r="B82">
        <v>20192020</v>
      </c>
      <c r="C82" t="s">
        <v>35</v>
      </c>
      <c r="D82" t="s">
        <v>26</v>
      </c>
      <c r="E82" t="s">
        <v>50</v>
      </c>
      <c r="F82">
        <v>4</v>
      </c>
      <c r="G82">
        <v>1</v>
      </c>
      <c r="H82">
        <v>2</v>
      </c>
      <c r="I82">
        <v>3</v>
      </c>
      <c r="J82">
        <v>4</v>
      </c>
      <c r="K82">
        <v>0</v>
      </c>
      <c r="L82">
        <v>0.75</v>
      </c>
      <c r="M82">
        <v>1</v>
      </c>
      <c r="N82">
        <v>3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3</v>
      </c>
      <c r="V82">
        <v>33.299999999999997</v>
      </c>
      <c r="W82" t="s">
        <v>205</v>
      </c>
      <c r="X82" t="s">
        <v>41</v>
      </c>
    </row>
    <row r="83" spans="1:24" x14ac:dyDescent="0.35">
      <c r="A83" t="s">
        <v>206</v>
      </c>
      <c r="B83">
        <v>20192020</v>
      </c>
      <c r="C83" t="s">
        <v>172</v>
      </c>
      <c r="D83" t="s">
        <v>26</v>
      </c>
      <c r="E83" t="s">
        <v>26</v>
      </c>
      <c r="F83">
        <v>3</v>
      </c>
      <c r="G83">
        <v>1</v>
      </c>
      <c r="H83">
        <v>2</v>
      </c>
      <c r="I83">
        <v>3</v>
      </c>
      <c r="J83">
        <v>-2</v>
      </c>
      <c r="K83">
        <v>2</v>
      </c>
      <c r="L83">
        <v>1</v>
      </c>
      <c r="M83">
        <v>0</v>
      </c>
      <c r="N83">
        <v>1</v>
      </c>
      <c r="O83">
        <v>1</v>
      </c>
      <c r="P83">
        <v>2</v>
      </c>
      <c r="Q83">
        <v>0</v>
      </c>
      <c r="R83">
        <v>0</v>
      </c>
      <c r="S83">
        <v>0</v>
      </c>
      <c r="T83">
        <v>0</v>
      </c>
      <c r="U83">
        <v>3</v>
      </c>
      <c r="V83">
        <v>33.299999999999997</v>
      </c>
      <c r="W83" t="s">
        <v>207</v>
      </c>
      <c r="X83" t="s">
        <v>41</v>
      </c>
    </row>
    <row r="84" spans="1:24" x14ac:dyDescent="0.35">
      <c r="A84" t="s">
        <v>208</v>
      </c>
      <c r="B84">
        <v>20192020</v>
      </c>
      <c r="C84" t="s">
        <v>59</v>
      </c>
      <c r="D84" t="s">
        <v>56</v>
      </c>
      <c r="E84" t="s">
        <v>27</v>
      </c>
      <c r="F84">
        <v>4</v>
      </c>
      <c r="G84">
        <v>1</v>
      </c>
      <c r="H84">
        <v>2</v>
      </c>
      <c r="I84">
        <v>3</v>
      </c>
      <c r="J84">
        <v>4</v>
      </c>
      <c r="K84">
        <v>2</v>
      </c>
      <c r="L84">
        <v>0.75</v>
      </c>
      <c r="M84">
        <v>1</v>
      </c>
      <c r="N84">
        <v>3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11</v>
      </c>
      <c r="V84">
        <v>9.1</v>
      </c>
      <c r="W84" t="s">
        <v>209</v>
      </c>
      <c r="X84">
        <v>55.9</v>
      </c>
    </row>
    <row r="85" spans="1:24" x14ac:dyDescent="0.35">
      <c r="A85" t="s">
        <v>210</v>
      </c>
      <c r="B85">
        <v>20192020</v>
      </c>
      <c r="C85" t="s">
        <v>172</v>
      </c>
      <c r="D85" t="s">
        <v>56</v>
      </c>
      <c r="E85" t="s">
        <v>27</v>
      </c>
      <c r="F85">
        <v>3</v>
      </c>
      <c r="G85">
        <v>1</v>
      </c>
      <c r="H85">
        <v>2</v>
      </c>
      <c r="I85">
        <v>3</v>
      </c>
      <c r="J85">
        <v>-2</v>
      </c>
      <c r="K85">
        <v>6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7</v>
      </c>
      <c r="V85">
        <v>14.3</v>
      </c>
      <c r="W85" t="s">
        <v>211</v>
      </c>
      <c r="X85">
        <v>65.900000000000006</v>
      </c>
    </row>
    <row r="86" spans="1:24" x14ac:dyDescent="0.35">
      <c r="A86" t="s">
        <v>212</v>
      </c>
      <c r="B86">
        <v>20192020</v>
      </c>
      <c r="C86" t="s">
        <v>213</v>
      </c>
      <c r="D86" t="s">
        <v>26</v>
      </c>
      <c r="E86" t="s">
        <v>27</v>
      </c>
      <c r="F86">
        <v>4</v>
      </c>
      <c r="G86">
        <v>1</v>
      </c>
      <c r="H86">
        <v>2</v>
      </c>
      <c r="I86">
        <v>3</v>
      </c>
      <c r="J86">
        <v>0</v>
      </c>
      <c r="K86">
        <v>2</v>
      </c>
      <c r="L86">
        <v>0.75</v>
      </c>
      <c r="M86">
        <v>1</v>
      </c>
      <c r="N86">
        <v>3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9</v>
      </c>
      <c r="V86">
        <v>11.1</v>
      </c>
      <c r="W86" t="s">
        <v>85</v>
      </c>
      <c r="X86">
        <v>52.2</v>
      </c>
    </row>
    <row r="87" spans="1:24" x14ac:dyDescent="0.35">
      <c r="A87" t="s">
        <v>214</v>
      </c>
      <c r="B87">
        <v>20192020</v>
      </c>
      <c r="C87" t="s">
        <v>89</v>
      </c>
      <c r="D87" t="s">
        <v>26</v>
      </c>
      <c r="E87" t="s">
        <v>26</v>
      </c>
      <c r="F87">
        <v>4</v>
      </c>
      <c r="G87">
        <v>1</v>
      </c>
      <c r="H87">
        <v>2</v>
      </c>
      <c r="I87">
        <v>3</v>
      </c>
      <c r="J87">
        <v>6</v>
      </c>
      <c r="K87">
        <v>0</v>
      </c>
      <c r="L87">
        <v>0.75</v>
      </c>
      <c r="M87">
        <v>1</v>
      </c>
      <c r="N87">
        <v>3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8</v>
      </c>
      <c r="V87">
        <v>12.5</v>
      </c>
      <c r="W87" t="s">
        <v>215</v>
      </c>
      <c r="X87" t="s">
        <v>41</v>
      </c>
    </row>
    <row r="88" spans="1:24" x14ac:dyDescent="0.35">
      <c r="A88" t="s">
        <v>216</v>
      </c>
      <c r="B88">
        <v>20192020</v>
      </c>
      <c r="C88" t="s">
        <v>217</v>
      </c>
      <c r="D88" t="s">
        <v>26</v>
      </c>
      <c r="E88" t="s">
        <v>27</v>
      </c>
      <c r="F88">
        <v>3</v>
      </c>
      <c r="G88">
        <v>0</v>
      </c>
      <c r="H88">
        <v>3</v>
      </c>
      <c r="I88">
        <v>3</v>
      </c>
      <c r="J88">
        <v>1</v>
      </c>
      <c r="K88">
        <v>0</v>
      </c>
      <c r="L88">
        <v>1</v>
      </c>
      <c r="M88">
        <v>0</v>
      </c>
      <c r="N88">
        <v>2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4</v>
      </c>
      <c r="V88">
        <v>0</v>
      </c>
      <c r="W88" t="s">
        <v>218</v>
      </c>
      <c r="X88">
        <v>72.900000000000006</v>
      </c>
    </row>
    <row r="89" spans="1:24" x14ac:dyDescent="0.35">
      <c r="A89" t="s">
        <v>219</v>
      </c>
      <c r="B89">
        <v>20192020</v>
      </c>
      <c r="C89" t="s">
        <v>46</v>
      </c>
      <c r="D89" t="s">
        <v>26</v>
      </c>
      <c r="E89" t="s">
        <v>27</v>
      </c>
      <c r="F89">
        <v>5</v>
      </c>
      <c r="G89">
        <v>0</v>
      </c>
      <c r="H89">
        <v>3</v>
      </c>
      <c r="I89">
        <v>3</v>
      </c>
      <c r="J89">
        <v>0</v>
      </c>
      <c r="K89">
        <v>2</v>
      </c>
      <c r="L89">
        <v>0.6</v>
      </c>
      <c r="M89">
        <v>0</v>
      </c>
      <c r="N89">
        <v>2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5</v>
      </c>
      <c r="V89">
        <v>0</v>
      </c>
      <c r="W89" t="s">
        <v>220</v>
      </c>
      <c r="X89">
        <v>32.6</v>
      </c>
    </row>
    <row r="90" spans="1:24" x14ac:dyDescent="0.35">
      <c r="A90" t="s">
        <v>221</v>
      </c>
      <c r="B90">
        <v>20192020</v>
      </c>
      <c r="C90" t="s">
        <v>43</v>
      </c>
      <c r="D90" t="s">
        <v>26</v>
      </c>
      <c r="E90" t="s">
        <v>50</v>
      </c>
      <c r="F90">
        <v>4</v>
      </c>
      <c r="G90">
        <v>0</v>
      </c>
      <c r="H90">
        <v>3</v>
      </c>
      <c r="I90">
        <v>3</v>
      </c>
      <c r="J90">
        <v>2</v>
      </c>
      <c r="K90">
        <v>2</v>
      </c>
      <c r="L90">
        <v>0.75</v>
      </c>
      <c r="M90">
        <v>0</v>
      </c>
      <c r="N90">
        <v>1</v>
      </c>
      <c r="O90">
        <v>0</v>
      </c>
      <c r="P90">
        <v>2</v>
      </c>
      <c r="Q90">
        <v>0</v>
      </c>
      <c r="R90">
        <v>0</v>
      </c>
      <c r="S90">
        <v>0</v>
      </c>
      <c r="T90">
        <v>0</v>
      </c>
      <c r="U90">
        <v>9</v>
      </c>
      <c r="V90">
        <v>0</v>
      </c>
      <c r="W90" t="s">
        <v>222</v>
      </c>
      <c r="X90" t="s">
        <v>41</v>
      </c>
    </row>
    <row r="91" spans="1:24" x14ac:dyDescent="0.35">
      <c r="A91" t="s">
        <v>223</v>
      </c>
      <c r="B91">
        <v>20192020</v>
      </c>
      <c r="C91" t="s">
        <v>68</v>
      </c>
      <c r="D91" t="s">
        <v>26</v>
      </c>
      <c r="E91" t="s">
        <v>27</v>
      </c>
      <c r="F91">
        <v>3</v>
      </c>
      <c r="G91">
        <v>0</v>
      </c>
      <c r="H91">
        <v>3</v>
      </c>
      <c r="I91">
        <v>3</v>
      </c>
      <c r="J91">
        <v>-1</v>
      </c>
      <c r="K91">
        <v>0</v>
      </c>
      <c r="L91">
        <v>1</v>
      </c>
      <c r="M91">
        <v>0</v>
      </c>
      <c r="N91">
        <v>2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3</v>
      </c>
      <c r="V91">
        <v>0</v>
      </c>
      <c r="W91" t="s">
        <v>224</v>
      </c>
      <c r="X91">
        <v>11.1</v>
      </c>
    </row>
    <row r="92" spans="1:24" x14ac:dyDescent="0.35">
      <c r="A92" t="s">
        <v>225</v>
      </c>
      <c r="B92">
        <v>20192020</v>
      </c>
      <c r="C92" t="s">
        <v>35</v>
      </c>
      <c r="D92" t="s">
        <v>56</v>
      </c>
      <c r="E92" t="s">
        <v>26</v>
      </c>
      <c r="F92">
        <v>4</v>
      </c>
      <c r="G92">
        <v>0</v>
      </c>
      <c r="H92">
        <v>3</v>
      </c>
      <c r="I92">
        <v>3</v>
      </c>
      <c r="J92">
        <v>3</v>
      </c>
      <c r="K92">
        <v>9</v>
      </c>
      <c r="L92">
        <v>0.75</v>
      </c>
      <c r="M92">
        <v>0</v>
      </c>
      <c r="N92">
        <v>2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9</v>
      </c>
      <c r="V92">
        <v>0</v>
      </c>
      <c r="W92" t="s">
        <v>143</v>
      </c>
      <c r="X92" t="s">
        <v>41</v>
      </c>
    </row>
    <row r="93" spans="1:24" x14ac:dyDescent="0.35">
      <c r="A93" t="s">
        <v>226</v>
      </c>
      <c r="B93">
        <v>20192020</v>
      </c>
      <c r="C93" t="s">
        <v>62</v>
      </c>
      <c r="D93" t="s">
        <v>26</v>
      </c>
      <c r="E93" t="s">
        <v>50</v>
      </c>
      <c r="F93">
        <v>4</v>
      </c>
      <c r="G93">
        <v>0</v>
      </c>
      <c r="H93">
        <v>3</v>
      </c>
      <c r="I93">
        <v>3</v>
      </c>
      <c r="J93">
        <v>-2</v>
      </c>
      <c r="K93">
        <v>0</v>
      </c>
      <c r="L93">
        <v>0.75</v>
      </c>
      <c r="M93">
        <v>0</v>
      </c>
      <c r="N93">
        <v>1</v>
      </c>
      <c r="O93">
        <v>0</v>
      </c>
      <c r="P93">
        <v>2</v>
      </c>
      <c r="Q93">
        <v>0</v>
      </c>
      <c r="R93">
        <v>0</v>
      </c>
      <c r="S93">
        <v>0</v>
      </c>
      <c r="T93">
        <v>0</v>
      </c>
      <c r="U93">
        <v>6</v>
      </c>
      <c r="V93">
        <v>0</v>
      </c>
      <c r="W93" t="s">
        <v>227</v>
      </c>
      <c r="X93" t="s">
        <v>41</v>
      </c>
    </row>
    <row r="94" spans="1:24" x14ac:dyDescent="0.35">
      <c r="A94" t="s">
        <v>228</v>
      </c>
      <c r="B94">
        <v>20192020</v>
      </c>
      <c r="C94" t="s">
        <v>92</v>
      </c>
      <c r="D94" t="s">
        <v>56</v>
      </c>
      <c r="E94" t="s">
        <v>27</v>
      </c>
      <c r="F94">
        <v>4</v>
      </c>
      <c r="G94">
        <v>0</v>
      </c>
      <c r="H94">
        <v>3</v>
      </c>
      <c r="I94">
        <v>3</v>
      </c>
      <c r="J94">
        <v>1</v>
      </c>
      <c r="K94">
        <v>4</v>
      </c>
      <c r="L94">
        <v>0.75</v>
      </c>
      <c r="M94">
        <v>0</v>
      </c>
      <c r="N94">
        <v>3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5</v>
      </c>
      <c r="V94">
        <v>0</v>
      </c>
      <c r="W94" t="s">
        <v>229</v>
      </c>
      <c r="X94">
        <v>41.2</v>
      </c>
    </row>
    <row r="95" spans="1:24" x14ac:dyDescent="0.35">
      <c r="A95" t="s">
        <v>230</v>
      </c>
      <c r="B95">
        <v>20192020</v>
      </c>
      <c r="C95" t="s">
        <v>74</v>
      </c>
      <c r="D95" t="s">
        <v>26</v>
      </c>
      <c r="E95" t="s">
        <v>26</v>
      </c>
      <c r="F95">
        <v>4</v>
      </c>
      <c r="G95">
        <v>0</v>
      </c>
      <c r="H95">
        <v>3</v>
      </c>
      <c r="I95">
        <v>3</v>
      </c>
      <c r="J95">
        <v>2</v>
      </c>
      <c r="K95">
        <v>2</v>
      </c>
      <c r="L95">
        <v>0.75</v>
      </c>
      <c r="M95">
        <v>0</v>
      </c>
      <c r="N95">
        <v>2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6</v>
      </c>
      <c r="V95">
        <v>0</v>
      </c>
      <c r="W95" t="s">
        <v>231</v>
      </c>
      <c r="X95">
        <v>40</v>
      </c>
    </row>
    <row r="96" spans="1:24" x14ac:dyDescent="0.35">
      <c r="A96" t="s">
        <v>232</v>
      </c>
      <c r="B96">
        <v>20192020</v>
      </c>
      <c r="C96" t="s">
        <v>71</v>
      </c>
      <c r="D96" t="s">
        <v>56</v>
      </c>
      <c r="E96" t="s">
        <v>50</v>
      </c>
      <c r="F96">
        <v>5</v>
      </c>
      <c r="G96">
        <v>0</v>
      </c>
      <c r="H96">
        <v>3</v>
      </c>
      <c r="I96">
        <v>3</v>
      </c>
      <c r="J96">
        <v>4</v>
      </c>
      <c r="K96">
        <v>2</v>
      </c>
      <c r="L96">
        <v>0.6</v>
      </c>
      <c r="M96">
        <v>0</v>
      </c>
      <c r="N96">
        <v>3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10</v>
      </c>
      <c r="V96">
        <v>0</v>
      </c>
      <c r="W96" t="s">
        <v>233</v>
      </c>
      <c r="X96" t="s">
        <v>41</v>
      </c>
    </row>
    <row r="97" spans="1:24" x14ac:dyDescent="0.35">
      <c r="A97" t="s">
        <v>234</v>
      </c>
      <c r="B97">
        <v>20192020</v>
      </c>
      <c r="C97" t="s">
        <v>30</v>
      </c>
      <c r="D97" t="s">
        <v>56</v>
      </c>
      <c r="E97" t="s">
        <v>50</v>
      </c>
      <c r="F97">
        <v>3</v>
      </c>
      <c r="G97">
        <v>0</v>
      </c>
      <c r="H97">
        <v>3</v>
      </c>
      <c r="I97">
        <v>3</v>
      </c>
      <c r="J97">
        <v>1</v>
      </c>
      <c r="K97">
        <v>6</v>
      </c>
      <c r="L97">
        <v>1</v>
      </c>
      <c r="M97">
        <v>0</v>
      </c>
      <c r="N97">
        <v>1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5</v>
      </c>
      <c r="V97">
        <v>0</v>
      </c>
      <c r="W97" t="s">
        <v>235</v>
      </c>
      <c r="X97" t="s">
        <v>41</v>
      </c>
    </row>
    <row r="98" spans="1:24" x14ac:dyDescent="0.35">
      <c r="A98" t="s">
        <v>236</v>
      </c>
      <c r="B98">
        <v>20192020</v>
      </c>
      <c r="C98" t="s">
        <v>217</v>
      </c>
      <c r="D98" t="s">
        <v>56</v>
      </c>
      <c r="E98" t="s">
        <v>50</v>
      </c>
      <c r="F98">
        <v>3</v>
      </c>
      <c r="G98">
        <v>2</v>
      </c>
      <c r="H98">
        <v>0</v>
      </c>
      <c r="I98">
        <v>2</v>
      </c>
      <c r="J98">
        <v>0</v>
      </c>
      <c r="K98">
        <v>0</v>
      </c>
      <c r="L98">
        <v>0.67</v>
      </c>
      <c r="M98">
        <v>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11</v>
      </c>
      <c r="V98">
        <v>18.2</v>
      </c>
      <c r="W98" t="s">
        <v>237</v>
      </c>
      <c r="X98" t="s">
        <v>41</v>
      </c>
    </row>
    <row r="99" spans="1:24" x14ac:dyDescent="0.35">
      <c r="A99" t="s">
        <v>238</v>
      </c>
      <c r="B99">
        <v>20192020</v>
      </c>
      <c r="C99" t="s">
        <v>161</v>
      </c>
      <c r="D99" t="s">
        <v>26</v>
      </c>
      <c r="E99" t="s">
        <v>26</v>
      </c>
      <c r="F99">
        <v>4</v>
      </c>
      <c r="G99">
        <v>2</v>
      </c>
      <c r="H99">
        <v>0</v>
      </c>
      <c r="I99">
        <v>2</v>
      </c>
      <c r="J99">
        <v>0</v>
      </c>
      <c r="K99">
        <v>0</v>
      </c>
      <c r="L99">
        <v>0.5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1</v>
      </c>
      <c r="U99">
        <v>12</v>
      </c>
      <c r="V99">
        <v>16.7</v>
      </c>
      <c r="W99" t="s">
        <v>239</v>
      </c>
      <c r="X99" t="s">
        <v>41</v>
      </c>
    </row>
    <row r="100" spans="1:24" x14ac:dyDescent="0.35">
      <c r="A100" t="s">
        <v>240</v>
      </c>
      <c r="B100">
        <v>20192020</v>
      </c>
      <c r="C100" t="s">
        <v>89</v>
      </c>
      <c r="D100" t="s">
        <v>26</v>
      </c>
      <c r="E100" t="s">
        <v>27</v>
      </c>
      <c r="F100">
        <v>4</v>
      </c>
      <c r="G100">
        <v>2</v>
      </c>
      <c r="H100">
        <v>0</v>
      </c>
      <c r="I100">
        <v>2</v>
      </c>
      <c r="J100">
        <v>4</v>
      </c>
      <c r="K100">
        <v>0</v>
      </c>
      <c r="L100">
        <v>0.5</v>
      </c>
      <c r="M100">
        <v>2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5</v>
      </c>
      <c r="V100">
        <v>40</v>
      </c>
      <c r="W100" t="s">
        <v>241</v>
      </c>
      <c r="X100">
        <v>43.8</v>
      </c>
    </row>
    <row r="101" spans="1:24" x14ac:dyDescent="0.35">
      <c r="A101" t="s">
        <v>242</v>
      </c>
      <c r="B101">
        <v>20192020</v>
      </c>
      <c r="C101" t="s">
        <v>132</v>
      </c>
      <c r="D101" t="s">
        <v>56</v>
      </c>
      <c r="E101" t="s">
        <v>27</v>
      </c>
      <c r="F101">
        <v>3</v>
      </c>
      <c r="G101">
        <v>2</v>
      </c>
      <c r="H101">
        <v>0</v>
      </c>
      <c r="I101">
        <v>2</v>
      </c>
      <c r="J101">
        <v>-1</v>
      </c>
      <c r="K101">
        <v>0</v>
      </c>
      <c r="L101">
        <v>0.67</v>
      </c>
      <c r="M101">
        <v>2</v>
      </c>
      <c r="N101">
        <v>2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5</v>
      </c>
      <c r="V101">
        <v>40</v>
      </c>
      <c r="W101" t="s">
        <v>243</v>
      </c>
      <c r="X101">
        <v>53.9</v>
      </c>
    </row>
    <row r="102" spans="1:24" x14ac:dyDescent="0.35">
      <c r="A102" t="s">
        <v>244</v>
      </c>
      <c r="B102">
        <v>20192020</v>
      </c>
      <c r="C102" t="s">
        <v>68</v>
      </c>
      <c r="D102" t="s">
        <v>56</v>
      </c>
      <c r="E102" t="s">
        <v>27</v>
      </c>
      <c r="F102">
        <v>3</v>
      </c>
      <c r="G102">
        <v>2</v>
      </c>
      <c r="H102">
        <v>0</v>
      </c>
      <c r="I102">
        <v>2</v>
      </c>
      <c r="J102">
        <v>3</v>
      </c>
      <c r="K102">
        <v>4</v>
      </c>
      <c r="L102">
        <v>0.67</v>
      </c>
      <c r="M102">
        <v>1</v>
      </c>
      <c r="N102">
        <v>1</v>
      </c>
      <c r="O102">
        <v>1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7</v>
      </c>
      <c r="V102">
        <v>28.6</v>
      </c>
      <c r="W102" t="s">
        <v>60</v>
      </c>
      <c r="X102">
        <v>50</v>
      </c>
    </row>
    <row r="103" spans="1:24" x14ac:dyDescent="0.35">
      <c r="A103" t="s">
        <v>245</v>
      </c>
      <c r="B103">
        <v>20192020</v>
      </c>
      <c r="C103" t="s">
        <v>213</v>
      </c>
      <c r="D103" t="s">
        <v>26</v>
      </c>
      <c r="E103" t="s">
        <v>27</v>
      </c>
      <c r="F103">
        <v>4</v>
      </c>
      <c r="G103">
        <v>2</v>
      </c>
      <c r="H103">
        <v>0</v>
      </c>
      <c r="I103">
        <v>2</v>
      </c>
      <c r="J103">
        <v>-2</v>
      </c>
      <c r="K103">
        <v>4</v>
      </c>
      <c r="L103">
        <v>0.5</v>
      </c>
      <c r="M103">
        <v>1</v>
      </c>
      <c r="N103">
        <v>1</v>
      </c>
      <c r="O103">
        <v>1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7</v>
      </c>
      <c r="V103">
        <v>28.6</v>
      </c>
      <c r="W103" t="s">
        <v>246</v>
      </c>
      <c r="X103">
        <v>52</v>
      </c>
    </row>
    <row r="104" spans="1:24" x14ac:dyDescent="0.35">
      <c r="A104" t="s">
        <v>247</v>
      </c>
      <c r="B104">
        <v>20192020</v>
      </c>
      <c r="C104" t="s">
        <v>248</v>
      </c>
      <c r="D104" t="s">
        <v>56</v>
      </c>
      <c r="E104" t="s">
        <v>56</v>
      </c>
      <c r="F104">
        <v>3</v>
      </c>
      <c r="G104">
        <v>2</v>
      </c>
      <c r="H104">
        <v>0</v>
      </c>
      <c r="I104">
        <v>2</v>
      </c>
      <c r="J104">
        <v>0</v>
      </c>
      <c r="K104">
        <v>0</v>
      </c>
      <c r="L104">
        <v>0.67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6</v>
      </c>
      <c r="V104">
        <v>33.299999999999997</v>
      </c>
      <c r="W104" t="s">
        <v>249</v>
      </c>
      <c r="X104">
        <v>66.7</v>
      </c>
    </row>
    <row r="105" spans="1:24" x14ac:dyDescent="0.35">
      <c r="A105" t="s">
        <v>250</v>
      </c>
      <c r="B105">
        <v>20192020</v>
      </c>
      <c r="C105" t="s">
        <v>53</v>
      </c>
      <c r="D105" t="s">
        <v>56</v>
      </c>
      <c r="E105" t="s">
        <v>56</v>
      </c>
      <c r="F105">
        <v>3</v>
      </c>
      <c r="G105">
        <v>2</v>
      </c>
      <c r="H105">
        <v>0</v>
      </c>
      <c r="I105">
        <v>2</v>
      </c>
      <c r="J105">
        <v>1</v>
      </c>
      <c r="K105">
        <v>2</v>
      </c>
      <c r="L105">
        <v>0.67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7</v>
      </c>
      <c r="V105">
        <v>28.6</v>
      </c>
      <c r="W105" t="s">
        <v>251</v>
      </c>
      <c r="X105" t="s">
        <v>41</v>
      </c>
    </row>
    <row r="106" spans="1:24" x14ac:dyDescent="0.35">
      <c r="A106" t="s">
        <v>252</v>
      </c>
      <c r="B106">
        <v>20192020</v>
      </c>
      <c r="C106" t="s">
        <v>213</v>
      </c>
      <c r="D106" t="s">
        <v>26</v>
      </c>
      <c r="E106" t="s">
        <v>26</v>
      </c>
      <c r="F106">
        <v>4</v>
      </c>
      <c r="G106">
        <v>2</v>
      </c>
      <c r="H106">
        <v>0</v>
      </c>
      <c r="I106">
        <v>2</v>
      </c>
      <c r="J106">
        <v>-2</v>
      </c>
      <c r="K106">
        <v>2</v>
      </c>
      <c r="L106">
        <v>0.5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1</v>
      </c>
      <c r="U106">
        <v>14</v>
      </c>
      <c r="V106">
        <v>14.3</v>
      </c>
      <c r="W106" t="s">
        <v>253</v>
      </c>
      <c r="X106">
        <v>66.7</v>
      </c>
    </row>
    <row r="107" spans="1:24" x14ac:dyDescent="0.35">
      <c r="A107" t="s">
        <v>254</v>
      </c>
      <c r="B107">
        <v>20192020</v>
      </c>
      <c r="C107" t="s">
        <v>217</v>
      </c>
      <c r="D107" t="s">
        <v>56</v>
      </c>
      <c r="E107" t="s">
        <v>26</v>
      </c>
      <c r="F107">
        <v>3</v>
      </c>
      <c r="G107">
        <v>2</v>
      </c>
      <c r="H107">
        <v>0</v>
      </c>
      <c r="I107">
        <v>2</v>
      </c>
      <c r="J107">
        <v>0</v>
      </c>
      <c r="K107">
        <v>2</v>
      </c>
      <c r="L107">
        <v>0.67</v>
      </c>
      <c r="M107">
        <v>1</v>
      </c>
      <c r="N107">
        <v>1</v>
      </c>
      <c r="O107">
        <v>1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6</v>
      </c>
      <c r="V107">
        <v>33.299999999999997</v>
      </c>
      <c r="W107" t="s">
        <v>255</v>
      </c>
      <c r="X107" t="s">
        <v>41</v>
      </c>
    </row>
    <row r="108" spans="1:24" x14ac:dyDescent="0.35">
      <c r="A108" t="s">
        <v>256</v>
      </c>
      <c r="B108">
        <v>20192020</v>
      </c>
      <c r="C108" t="s">
        <v>74</v>
      </c>
      <c r="D108" t="s">
        <v>56</v>
      </c>
      <c r="E108" t="s">
        <v>27</v>
      </c>
      <c r="F108">
        <v>4</v>
      </c>
      <c r="G108">
        <v>2</v>
      </c>
      <c r="H108">
        <v>0</v>
      </c>
      <c r="I108">
        <v>2</v>
      </c>
      <c r="J108">
        <v>0</v>
      </c>
      <c r="K108">
        <v>2</v>
      </c>
      <c r="L108">
        <v>0.5</v>
      </c>
      <c r="M108">
        <v>0</v>
      </c>
      <c r="N108">
        <v>0</v>
      </c>
      <c r="O108">
        <v>1</v>
      </c>
      <c r="P108">
        <v>1</v>
      </c>
      <c r="Q108">
        <v>1</v>
      </c>
      <c r="R108">
        <v>1</v>
      </c>
      <c r="S108">
        <v>0</v>
      </c>
      <c r="T108">
        <v>0</v>
      </c>
      <c r="U108">
        <v>6</v>
      </c>
      <c r="V108">
        <v>33.299999999999997</v>
      </c>
      <c r="W108" t="s">
        <v>257</v>
      </c>
      <c r="X108">
        <v>57.1</v>
      </c>
    </row>
    <row r="109" spans="1:24" x14ac:dyDescent="0.35">
      <c r="A109" t="s">
        <v>258</v>
      </c>
      <c r="B109">
        <v>20192020</v>
      </c>
      <c r="C109" t="s">
        <v>92</v>
      </c>
      <c r="D109" t="s">
        <v>26</v>
      </c>
      <c r="E109" t="s">
        <v>26</v>
      </c>
      <c r="F109">
        <v>4</v>
      </c>
      <c r="G109">
        <v>2</v>
      </c>
      <c r="H109">
        <v>0</v>
      </c>
      <c r="I109">
        <v>2</v>
      </c>
      <c r="J109">
        <v>1</v>
      </c>
      <c r="K109">
        <v>2</v>
      </c>
      <c r="L109">
        <v>0.5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1</v>
      </c>
      <c r="S109">
        <v>0</v>
      </c>
      <c r="T109">
        <v>1</v>
      </c>
      <c r="U109">
        <v>9</v>
      </c>
      <c r="V109">
        <v>22.2</v>
      </c>
      <c r="W109" t="s">
        <v>259</v>
      </c>
      <c r="X109" t="s">
        <v>41</v>
      </c>
    </row>
    <row r="110" spans="1:24" x14ac:dyDescent="0.35">
      <c r="A110" t="s">
        <v>260</v>
      </c>
      <c r="B110">
        <v>20192020</v>
      </c>
      <c r="C110" t="s">
        <v>89</v>
      </c>
      <c r="D110" t="s">
        <v>56</v>
      </c>
      <c r="E110" t="s">
        <v>27</v>
      </c>
      <c r="F110">
        <v>4</v>
      </c>
      <c r="G110">
        <v>1</v>
      </c>
      <c r="H110">
        <v>1</v>
      </c>
      <c r="I110">
        <v>2</v>
      </c>
      <c r="J110">
        <v>1</v>
      </c>
      <c r="K110">
        <v>0</v>
      </c>
      <c r="L110">
        <v>0.5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6</v>
      </c>
      <c r="V110">
        <v>16.7</v>
      </c>
      <c r="W110" t="s">
        <v>193</v>
      </c>
      <c r="X110">
        <v>44.7</v>
      </c>
    </row>
    <row r="111" spans="1:24" x14ac:dyDescent="0.35">
      <c r="A111" t="s">
        <v>261</v>
      </c>
      <c r="B111">
        <v>20192020</v>
      </c>
      <c r="C111" t="s">
        <v>262</v>
      </c>
      <c r="D111" t="s">
        <v>56</v>
      </c>
      <c r="E111" t="s">
        <v>27</v>
      </c>
      <c r="F111">
        <v>3</v>
      </c>
      <c r="G111">
        <v>1</v>
      </c>
      <c r="H111">
        <v>1</v>
      </c>
      <c r="I111">
        <v>2</v>
      </c>
      <c r="J111">
        <v>-1</v>
      </c>
      <c r="K111">
        <v>0</v>
      </c>
      <c r="L111">
        <v>0.67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9</v>
      </c>
      <c r="V111">
        <v>11.1</v>
      </c>
      <c r="W111" t="s">
        <v>263</v>
      </c>
      <c r="X111">
        <v>52.5</v>
      </c>
    </row>
    <row r="112" spans="1:24" x14ac:dyDescent="0.35">
      <c r="A112" t="s">
        <v>264</v>
      </c>
      <c r="B112">
        <v>20192020</v>
      </c>
      <c r="C112" t="s">
        <v>71</v>
      </c>
      <c r="D112" t="s">
        <v>56</v>
      </c>
      <c r="E112" t="s">
        <v>50</v>
      </c>
      <c r="F112">
        <v>5</v>
      </c>
      <c r="G112">
        <v>1</v>
      </c>
      <c r="H112">
        <v>1</v>
      </c>
      <c r="I112">
        <v>2</v>
      </c>
      <c r="J112">
        <v>2</v>
      </c>
      <c r="K112">
        <v>0</v>
      </c>
      <c r="L112">
        <v>0.4</v>
      </c>
      <c r="M112">
        <v>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7</v>
      </c>
      <c r="V112">
        <v>14.3</v>
      </c>
      <c r="W112" t="s">
        <v>265</v>
      </c>
      <c r="X112" t="s">
        <v>41</v>
      </c>
    </row>
    <row r="113" spans="1:24" x14ac:dyDescent="0.35">
      <c r="A113" t="s">
        <v>266</v>
      </c>
      <c r="B113">
        <v>20192020</v>
      </c>
      <c r="C113" t="s">
        <v>262</v>
      </c>
      <c r="D113" t="s">
        <v>56</v>
      </c>
      <c r="E113" t="s">
        <v>26</v>
      </c>
      <c r="F113">
        <v>3</v>
      </c>
      <c r="G113">
        <v>1</v>
      </c>
      <c r="H113">
        <v>1</v>
      </c>
      <c r="I113">
        <v>2</v>
      </c>
      <c r="J113">
        <v>-3</v>
      </c>
      <c r="K113">
        <v>0</v>
      </c>
      <c r="L113">
        <v>0.67</v>
      </c>
      <c r="M113">
        <v>0</v>
      </c>
      <c r="N113">
        <v>0</v>
      </c>
      <c r="O113">
        <v>1</v>
      </c>
      <c r="P113">
        <v>1</v>
      </c>
      <c r="Q113">
        <v>0</v>
      </c>
      <c r="R113">
        <v>1</v>
      </c>
      <c r="S113">
        <v>0</v>
      </c>
      <c r="T113">
        <v>0</v>
      </c>
      <c r="U113">
        <v>10</v>
      </c>
      <c r="V113">
        <v>10</v>
      </c>
      <c r="W113" t="s">
        <v>267</v>
      </c>
      <c r="X113" t="s">
        <v>41</v>
      </c>
    </row>
    <row r="114" spans="1:24" x14ac:dyDescent="0.35">
      <c r="A114" t="s">
        <v>268</v>
      </c>
      <c r="B114">
        <v>20192020</v>
      </c>
      <c r="C114" t="s">
        <v>25</v>
      </c>
      <c r="D114" t="s">
        <v>26</v>
      </c>
      <c r="E114" t="s">
        <v>27</v>
      </c>
      <c r="F114">
        <v>3</v>
      </c>
      <c r="G114">
        <v>1</v>
      </c>
      <c r="H114">
        <v>1</v>
      </c>
      <c r="I114">
        <v>2</v>
      </c>
      <c r="J114">
        <v>0</v>
      </c>
      <c r="K114">
        <v>4</v>
      </c>
      <c r="L114">
        <v>0.67</v>
      </c>
      <c r="M114">
        <v>1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25</v>
      </c>
      <c r="W114" t="s">
        <v>269</v>
      </c>
      <c r="X114">
        <v>33.299999999999997</v>
      </c>
    </row>
    <row r="115" spans="1:24" x14ac:dyDescent="0.35">
      <c r="A115" t="s">
        <v>270</v>
      </c>
      <c r="B115">
        <v>20192020</v>
      </c>
      <c r="C115" t="s">
        <v>43</v>
      </c>
      <c r="D115" t="s">
        <v>26</v>
      </c>
      <c r="E115" t="s">
        <v>27</v>
      </c>
      <c r="F115">
        <v>4</v>
      </c>
      <c r="G115">
        <v>1</v>
      </c>
      <c r="H115">
        <v>1</v>
      </c>
      <c r="I115">
        <v>2</v>
      </c>
      <c r="J115">
        <v>2</v>
      </c>
      <c r="K115">
        <v>0</v>
      </c>
      <c r="L115">
        <v>0.5</v>
      </c>
      <c r="M115">
        <v>1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1</v>
      </c>
      <c r="U115">
        <v>12</v>
      </c>
      <c r="V115">
        <v>8.3000000000000007</v>
      </c>
      <c r="W115" t="s">
        <v>271</v>
      </c>
      <c r="X115">
        <v>0</v>
      </c>
    </row>
    <row r="116" spans="1:24" x14ac:dyDescent="0.35">
      <c r="A116" t="s">
        <v>272</v>
      </c>
      <c r="B116">
        <v>20192020</v>
      </c>
      <c r="C116" t="s">
        <v>53</v>
      </c>
      <c r="D116" t="s">
        <v>26</v>
      </c>
      <c r="E116" t="s">
        <v>26</v>
      </c>
      <c r="F116">
        <v>1</v>
      </c>
      <c r="G116">
        <v>1</v>
      </c>
      <c r="H116">
        <v>1</v>
      </c>
      <c r="I116">
        <v>2</v>
      </c>
      <c r="J116">
        <v>2</v>
      </c>
      <c r="K116">
        <v>2</v>
      </c>
      <c r="L116">
        <v>2</v>
      </c>
      <c r="M116">
        <v>1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</v>
      </c>
      <c r="V116">
        <v>50</v>
      </c>
      <c r="W116" t="s">
        <v>273</v>
      </c>
      <c r="X116">
        <v>50</v>
      </c>
    </row>
    <row r="117" spans="1:24" x14ac:dyDescent="0.35">
      <c r="A117" t="s">
        <v>274</v>
      </c>
      <c r="B117">
        <v>20192020</v>
      </c>
      <c r="C117" t="s">
        <v>43</v>
      </c>
      <c r="D117" t="s">
        <v>26</v>
      </c>
      <c r="E117" t="s">
        <v>27</v>
      </c>
      <c r="F117">
        <v>4</v>
      </c>
      <c r="G117">
        <v>1</v>
      </c>
      <c r="H117">
        <v>1</v>
      </c>
      <c r="I117">
        <v>2</v>
      </c>
      <c r="J117">
        <v>0</v>
      </c>
      <c r="K117">
        <v>0</v>
      </c>
      <c r="L117">
        <v>0.5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1</v>
      </c>
      <c r="S117">
        <v>0</v>
      </c>
      <c r="T117">
        <v>1</v>
      </c>
      <c r="U117">
        <v>3</v>
      </c>
      <c r="V117">
        <v>33.299999999999997</v>
      </c>
      <c r="W117" t="s">
        <v>275</v>
      </c>
      <c r="X117">
        <v>0</v>
      </c>
    </row>
    <row r="118" spans="1:24" x14ac:dyDescent="0.35">
      <c r="A118" t="s">
        <v>276</v>
      </c>
      <c r="B118">
        <v>20192020</v>
      </c>
      <c r="C118" t="s">
        <v>109</v>
      </c>
      <c r="D118" t="s">
        <v>56</v>
      </c>
      <c r="E118" t="s">
        <v>26</v>
      </c>
      <c r="F118">
        <v>3</v>
      </c>
      <c r="G118">
        <v>1</v>
      </c>
      <c r="H118">
        <v>1</v>
      </c>
      <c r="I118">
        <v>2</v>
      </c>
      <c r="J118">
        <v>3</v>
      </c>
      <c r="K118">
        <v>0</v>
      </c>
      <c r="L118">
        <v>0.67</v>
      </c>
      <c r="M118">
        <v>1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6</v>
      </c>
      <c r="V118">
        <v>16.7</v>
      </c>
      <c r="W118" t="s">
        <v>277</v>
      </c>
      <c r="X118">
        <v>56.3</v>
      </c>
    </row>
    <row r="119" spans="1:24" x14ac:dyDescent="0.35">
      <c r="A119" t="s">
        <v>278</v>
      </c>
      <c r="B119">
        <v>20192020</v>
      </c>
      <c r="C119" t="s">
        <v>25</v>
      </c>
      <c r="D119" t="s">
        <v>56</v>
      </c>
      <c r="E119" t="s">
        <v>56</v>
      </c>
      <c r="F119">
        <v>4</v>
      </c>
      <c r="G119">
        <v>1</v>
      </c>
      <c r="H119">
        <v>1</v>
      </c>
      <c r="I119">
        <v>2</v>
      </c>
      <c r="J119">
        <v>1</v>
      </c>
      <c r="K119">
        <v>0</v>
      </c>
      <c r="L119">
        <v>0.5</v>
      </c>
      <c r="M119">
        <v>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7</v>
      </c>
      <c r="V119">
        <v>14.3</v>
      </c>
      <c r="W119" t="s">
        <v>279</v>
      </c>
      <c r="X119">
        <v>0</v>
      </c>
    </row>
    <row r="120" spans="1:24" x14ac:dyDescent="0.35">
      <c r="A120" t="s">
        <v>280</v>
      </c>
      <c r="B120">
        <v>20192020</v>
      </c>
      <c r="C120" t="s">
        <v>43</v>
      </c>
      <c r="D120" t="s">
        <v>26</v>
      </c>
      <c r="E120" t="s">
        <v>26</v>
      </c>
      <c r="F120">
        <v>4</v>
      </c>
      <c r="G120">
        <v>1</v>
      </c>
      <c r="H120">
        <v>1</v>
      </c>
      <c r="I120">
        <v>2</v>
      </c>
      <c r="J120">
        <v>3</v>
      </c>
      <c r="K120">
        <v>5</v>
      </c>
      <c r="L120">
        <v>0.5</v>
      </c>
      <c r="M120">
        <v>1</v>
      </c>
      <c r="N120">
        <v>2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9</v>
      </c>
      <c r="V120">
        <v>11.1</v>
      </c>
      <c r="W120" t="s">
        <v>63</v>
      </c>
      <c r="X120" t="s">
        <v>41</v>
      </c>
    </row>
    <row r="121" spans="1:24" x14ac:dyDescent="0.35">
      <c r="A121" t="s">
        <v>281</v>
      </c>
      <c r="B121">
        <v>20192020</v>
      </c>
      <c r="C121" t="s">
        <v>53</v>
      </c>
      <c r="D121" t="s">
        <v>26</v>
      </c>
      <c r="E121" t="s">
        <v>50</v>
      </c>
      <c r="F121">
        <v>3</v>
      </c>
      <c r="G121">
        <v>1</v>
      </c>
      <c r="H121">
        <v>1</v>
      </c>
      <c r="I121">
        <v>2</v>
      </c>
      <c r="J121">
        <v>5</v>
      </c>
      <c r="K121">
        <v>2</v>
      </c>
      <c r="L121">
        <v>0.67</v>
      </c>
      <c r="M121">
        <v>1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6</v>
      </c>
      <c r="V121">
        <v>16.7</v>
      </c>
      <c r="W121" t="s">
        <v>282</v>
      </c>
      <c r="X121" t="s">
        <v>41</v>
      </c>
    </row>
    <row r="122" spans="1:24" x14ac:dyDescent="0.35">
      <c r="A122" t="s">
        <v>283</v>
      </c>
      <c r="B122">
        <v>20192020</v>
      </c>
      <c r="C122" t="s">
        <v>30</v>
      </c>
      <c r="D122" t="s">
        <v>56</v>
      </c>
      <c r="E122" t="s">
        <v>27</v>
      </c>
      <c r="F122">
        <v>3</v>
      </c>
      <c r="G122">
        <v>1</v>
      </c>
      <c r="H122">
        <v>1</v>
      </c>
      <c r="I122">
        <v>2</v>
      </c>
      <c r="J122">
        <v>1</v>
      </c>
      <c r="K122">
        <v>0</v>
      </c>
      <c r="L122">
        <v>0.67</v>
      </c>
      <c r="M122">
        <v>1</v>
      </c>
      <c r="N122">
        <v>2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5</v>
      </c>
      <c r="V122">
        <v>20</v>
      </c>
      <c r="W122" t="s">
        <v>284</v>
      </c>
      <c r="X122">
        <v>50</v>
      </c>
    </row>
    <row r="123" spans="1:24" x14ac:dyDescent="0.35">
      <c r="A123" t="s">
        <v>285</v>
      </c>
      <c r="B123">
        <v>20192020</v>
      </c>
      <c r="C123" t="s">
        <v>172</v>
      </c>
      <c r="D123" t="s">
        <v>26</v>
      </c>
      <c r="E123" t="s">
        <v>56</v>
      </c>
      <c r="F123">
        <v>3</v>
      </c>
      <c r="G123">
        <v>1</v>
      </c>
      <c r="H123">
        <v>1</v>
      </c>
      <c r="I123">
        <v>2</v>
      </c>
      <c r="J123">
        <v>-2</v>
      </c>
      <c r="K123">
        <v>4</v>
      </c>
      <c r="L123">
        <v>0.67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10</v>
      </c>
      <c r="V123">
        <v>10</v>
      </c>
      <c r="W123" t="s">
        <v>286</v>
      </c>
      <c r="X123" t="s">
        <v>41</v>
      </c>
    </row>
    <row r="124" spans="1:24" x14ac:dyDescent="0.35">
      <c r="A124" t="s">
        <v>287</v>
      </c>
      <c r="B124">
        <v>20192020</v>
      </c>
      <c r="C124" t="s">
        <v>92</v>
      </c>
      <c r="D124" t="s">
        <v>26</v>
      </c>
      <c r="E124" t="s">
        <v>50</v>
      </c>
      <c r="F124">
        <v>4</v>
      </c>
      <c r="G124">
        <v>1</v>
      </c>
      <c r="H124">
        <v>1</v>
      </c>
      <c r="I124">
        <v>2</v>
      </c>
      <c r="J124">
        <v>3</v>
      </c>
      <c r="K124">
        <v>0</v>
      </c>
      <c r="L124">
        <v>0.5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6</v>
      </c>
      <c r="V124">
        <v>16.7</v>
      </c>
      <c r="W124" t="s">
        <v>288</v>
      </c>
      <c r="X124" t="s">
        <v>41</v>
      </c>
    </row>
    <row r="125" spans="1:24" x14ac:dyDescent="0.35">
      <c r="A125" t="s">
        <v>289</v>
      </c>
      <c r="B125">
        <v>20192020</v>
      </c>
      <c r="C125" t="s">
        <v>30</v>
      </c>
      <c r="D125" t="s">
        <v>26</v>
      </c>
      <c r="E125" t="s">
        <v>26</v>
      </c>
      <c r="F125">
        <v>3</v>
      </c>
      <c r="G125">
        <v>1</v>
      </c>
      <c r="H125">
        <v>1</v>
      </c>
      <c r="I125">
        <v>2</v>
      </c>
      <c r="J125">
        <v>5</v>
      </c>
      <c r="K125">
        <v>0</v>
      </c>
      <c r="L125">
        <v>0.67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5</v>
      </c>
      <c r="V125">
        <v>20</v>
      </c>
      <c r="W125" t="s">
        <v>290</v>
      </c>
      <c r="X125">
        <v>50</v>
      </c>
    </row>
    <row r="126" spans="1:24" x14ac:dyDescent="0.35">
      <c r="A126" t="s">
        <v>291</v>
      </c>
      <c r="B126">
        <v>20192020</v>
      </c>
      <c r="C126" t="s">
        <v>30</v>
      </c>
      <c r="D126" t="s">
        <v>26</v>
      </c>
      <c r="E126" t="s">
        <v>50</v>
      </c>
      <c r="F126">
        <v>3</v>
      </c>
      <c r="G126">
        <v>1</v>
      </c>
      <c r="H126">
        <v>1</v>
      </c>
      <c r="I126">
        <v>2</v>
      </c>
      <c r="J126">
        <v>2</v>
      </c>
      <c r="K126">
        <v>0</v>
      </c>
      <c r="L126">
        <v>0.67</v>
      </c>
      <c r="M126">
        <v>1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</v>
      </c>
      <c r="V126">
        <v>16.7</v>
      </c>
      <c r="W126" t="s">
        <v>97</v>
      </c>
      <c r="X126" t="s">
        <v>41</v>
      </c>
    </row>
    <row r="127" spans="1:24" x14ac:dyDescent="0.35">
      <c r="A127" t="s">
        <v>292</v>
      </c>
      <c r="B127">
        <v>20192020</v>
      </c>
      <c r="C127" t="s">
        <v>248</v>
      </c>
      <c r="D127" t="s">
        <v>56</v>
      </c>
      <c r="E127" t="s">
        <v>50</v>
      </c>
      <c r="F127">
        <v>3</v>
      </c>
      <c r="G127">
        <v>1</v>
      </c>
      <c r="H127">
        <v>1</v>
      </c>
      <c r="I127">
        <v>2</v>
      </c>
      <c r="J127">
        <v>-1</v>
      </c>
      <c r="K127">
        <v>4</v>
      </c>
      <c r="L127">
        <v>0.67</v>
      </c>
      <c r="M127">
        <v>1</v>
      </c>
      <c r="N127">
        <v>2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</v>
      </c>
      <c r="V127">
        <v>11.1</v>
      </c>
      <c r="W127" t="s">
        <v>293</v>
      </c>
      <c r="X127" t="s">
        <v>41</v>
      </c>
    </row>
    <row r="128" spans="1:24" x14ac:dyDescent="0.35">
      <c r="A128" t="s">
        <v>294</v>
      </c>
      <c r="B128">
        <v>20192020</v>
      </c>
      <c r="C128" t="s">
        <v>161</v>
      </c>
      <c r="D128" t="s">
        <v>56</v>
      </c>
      <c r="E128" t="s">
        <v>56</v>
      </c>
      <c r="F128">
        <v>4</v>
      </c>
      <c r="G128">
        <v>1</v>
      </c>
      <c r="H128">
        <v>1</v>
      </c>
      <c r="I128">
        <v>2</v>
      </c>
      <c r="J128">
        <v>-3</v>
      </c>
      <c r="K128">
        <v>0</v>
      </c>
      <c r="L128">
        <v>0.5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8</v>
      </c>
      <c r="V128">
        <v>12.5</v>
      </c>
      <c r="W128" t="s">
        <v>295</v>
      </c>
      <c r="X128">
        <v>100</v>
      </c>
    </row>
    <row r="129" spans="1:24" x14ac:dyDescent="0.35">
      <c r="A129" t="s">
        <v>296</v>
      </c>
      <c r="B129">
        <v>20192020</v>
      </c>
      <c r="C129" t="s">
        <v>71</v>
      </c>
      <c r="D129" t="s">
        <v>26</v>
      </c>
      <c r="E129" t="s">
        <v>50</v>
      </c>
      <c r="F129">
        <v>5</v>
      </c>
      <c r="G129">
        <v>1</v>
      </c>
      <c r="H129">
        <v>1</v>
      </c>
      <c r="I129">
        <v>2</v>
      </c>
      <c r="J129">
        <v>2</v>
      </c>
      <c r="K129">
        <v>4</v>
      </c>
      <c r="L129">
        <v>0.4</v>
      </c>
      <c r="M129">
        <v>1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16</v>
      </c>
      <c r="V129">
        <v>6.3</v>
      </c>
      <c r="W129" t="s">
        <v>297</v>
      </c>
      <c r="X129" t="s">
        <v>41</v>
      </c>
    </row>
    <row r="130" spans="1:24" x14ac:dyDescent="0.35">
      <c r="A130" t="s">
        <v>298</v>
      </c>
      <c r="B130">
        <v>20192020</v>
      </c>
      <c r="C130" t="s">
        <v>262</v>
      </c>
      <c r="D130" t="s">
        <v>26</v>
      </c>
      <c r="E130" t="s">
        <v>26</v>
      </c>
      <c r="F130">
        <v>3</v>
      </c>
      <c r="G130">
        <v>1</v>
      </c>
      <c r="H130">
        <v>1</v>
      </c>
      <c r="I130">
        <v>2</v>
      </c>
      <c r="J130">
        <v>0</v>
      </c>
      <c r="K130">
        <v>6</v>
      </c>
      <c r="L130">
        <v>0.67</v>
      </c>
      <c r="M130">
        <v>1</v>
      </c>
      <c r="N130">
        <v>2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</v>
      </c>
      <c r="V130">
        <v>11.1</v>
      </c>
      <c r="W130" t="s">
        <v>299</v>
      </c>
      <c r="X130">
        <v>50</v>
      </c>
    </row>
    <row r="131" spans="1:24" x14ac:dyDescent="0.35">
      <c r="A131" t="s">
        <v>300</v>
      </c>
      <c r="B131">
        <v>20192020</v>
      </c>
      <c r="C131" t="s">
        <v>49</v>
      </c>
      <c r="D131" t="s">
        <v>26</v>
      </c>
      <c r="E131" t="s">
        <v>26</v>
      </c>
      <c r="F131">
        <v>4</v>
      </c>
      <c r="G131">
        <v>1</v>
      </c>
      <c r="H131">
        <v>1</v>
      </c>
      <c r="I131">
        <v>2</v>
      </c>
      <c r="J131">
        <v>0</v>
      </c>
      <c r="K131">
        <v>14</v>
      </c>
      <c r="L131">
        <v>0.5</v>
      </c>
      <c r="M131">
        <v>1</v>
      </c>
      <c r="N131">
        <v>2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3</v>
      </c>
      <c r="V131">
        <v>33.299999999999997</v>
      </c>
      <c r="W131" t="s">
        <v>301</v>
      </c>
      <c r="X131">
        <v>0</v>
      </c>
    </row>
    <row r="132" spans="1:24" x14ac:dyDescent="0.35">
      <c r="A132" t="s">
        <v>302</v>
      </c>
      <c r="B132">
        <v>20192020</v>
      </c>
      <c r="C132" t="s">
        <v>68</v>
      </c>
      <c r="D132" t="s">
        <v>56</v>
      </c>
      <c r="E132" t="s">
        <v>50</v>
      </c>
      <c r="F132">
        <v>3</v>
      </c>
      <c r="G132">
        <v>1</v>
      </c>
      <c r="H132">
        <v>1</v>
      </c>
      <c r="I132">
        <v>2</v>
      </c>
      <c r="J132">
        <v>0</v>
      </c>
      <c r="K132">
        <v>0</v>
      </c>
      <c r="L132">
        <v>0.67</v>
      </c>
      <c r="M132">
        <v>1</v>
      </c>
      <c r="N132">
        <v>2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</v>
      </c>
      <c r="V132">
        <v>50</v>
      </c>
      <c r="W132" t="s">
        <v>303</v>
      </c>
      <c r="X132" t="s">
        <v>41</v>
      </c>
    </row>
    <row r="133" spans="1:24" x14ac:dyDescent="0.35">
      <c r="A133" t="s">
        <v>304</v>
      </c>
      <c r="B133">
        <v>20192020</v>
      </c>
      <c r="C133" t="s">
        <v>65</v>
      </c>
      <c r="D133" t="s">
        <v>26</v>
      </c>
      <c r="E133" t="s">
        <v>27</v>
      </c>
      <c r="F133">
        <v>4</v>
      </c>
      <c r="G133">
        <v>1</v>
      </c>
      <c r="H133">
        <v>1</v>
      </c>
      <c r="I133">
        <v>2</v>
      </c>
      <c r="J133">
        <v>-4</v>
      </c>
      <c r="K133">
        <v>2</v>
      </c>
      <c r="L133">
        <v>0.5</v>
      </c>
      <c r="M133">
        <v>0</v>
      </c>
      <c r="N133">
        <v>0</v>
      </c>
      <c r="O133">
        <v>1</v>
      </c>
      <c r="P133">
        <v>2</v>
      </c>
      <c r="Q133">
        <v>0</v>
      </c>
      <c r="R133">
        <v>0</v>
      </c>
      <c r="S133">
        <v>0</v>
      </c>
      <c r="T133">
        <v>0</v>
      </c>
      <c r="U133">
        <v>11</v>
      </c>
      <c r="V133">
        <v>9.1</v>
      </c>
      <c r="W133" t="s">
        <v>305</v>
      </c>
      <c r="X133">
        <v>64.3</v>
      </c>
    </row>
    <row r="134" spans="1:24" x14ac:dyDescent="0.35">
      <c r="A134" t="s">
        <v>306</v>
      </c>
      <c r="B134">
        <v>20192020</v>
      </c>
      <c r="C134" t="s">
        <v>53</v>
      </c>
      <c r="D134" t="s">
        <v>26</v>
      </c>
      <c r="E134" t="s">
        <v>26</v>
      </c>
      <c r="F134">
        <v>2</v>
      </c>
      <c r="G134">
        <v>1</v>
      </c>
      <c r="H134">
        <v>1</v>
      </c>
      <c r="I134">
        <v>2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4</v>
      </c>
      <c r="V134">
        <v>25</v>
      </c>
      <c r="W134" t="s">
        <v>307</v>
      </c>
      <c r="X134">
        <v>0</v>
      </c>
    </row>
    <row r="135" spans="1:24" x14ac:dyDescent="0.35">
      <c r="A135" t="s">
        <v>308</v>
      </c>
      <c r="B135">
        <v>20192020</v>
      </c>
      <c r="C135" t="s">
        <v>213</v>
      </c>
      <c r="D135" t="s">
        <v>26</v>
      </c>
      <c r="E135" t="s">
        <v>50</v>
      </c>
      <c r="F135">
        <v>4</v>
      </c>
      <c r="G135">
        <v>0</v>
      </c>
      <c r="H135">
        <v>2</v>
      </c>
      <c r="I135">
        <v>2</v>
      </c>
      <c r="J135">
        <v>-1</v>
      </c>
      <c r="K135">
        <v>4</v>
      </c>
      <c r="L135">
        <v>0.5</v>
      </c>
      <c r="M135">
        <v>0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5</v>
      </c>
      <c r="V135">
        <v>0</v>
      </c>
      <c r="W135" t="s">
        <v>309</v>
      </c>
      <c r="X135" t="s">
        <v>41</v>
      </c>
    </row>
    <row r="136" spans="1:24" x14ac:dyDescent="0.35">
      <c r="A136" t="s">
        <v>310</v>
      </c>
      <c r="B136">
        <v>20192020</v>
      </c>
      <c r="C136" t="s">
        <v>213</v>
      </c>
      <c r="D136" t="s">
        <v>56</v>
      </c>
      <c r="E136" t="s">
        <v>27</v>
      </c>
      <c r="F136">
        <v>4</v>
      </c>
      <c r="G136">
        <v>0</v>
      </c>
      <c r="H136">
        <v>2</v>
      </c>
      <c r="I136">
        <v>2</v>
      </c>
      <c r="J136">
        <v>-1</v>
      </c>
      <c r="K136">
        <v>0</v>
      </c>
      <c r="L136">
        <v>0.5</v>
      </c>
      <c r="M136">
        <v>0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10</v>
      </c>
      <c r="V136">
        <v>0</v>
      </c>
      <c r="W136" t="s">
        <v>311</v>
      </c>
      <c r="X136">
        <v>60</v>
      </c>
    </row>
    <row r="137" spans="1:24" x14ac:dyDescent="0.35">
      <c r="A137" t="s">
        <v>312</v>
      </c>
      <c r="B137">
        <v>20192020</v>
      </c>
      <c r="C137" t="s">
        <v>53</v>
      </c>
      <c r="D137" t="s">
        <v>26</v>
      </c>
      <c r="E137" t="s">
        <v>27</v>
      </c>
      <c r="F137">
        <v>3</v>
      </c>
      <c r="G137">
        <v>0</v>
      </c>
      <c r="H137">
        <v>2</v>
      </c>
      <c r="I137">
        <v>2</v>
      </c>
      <c r="J137">
        <v>3</v>
      </c>
      <c r="K137">
        <v>2</v>
      </c>
      <c r="L137">
        <v>0.67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5</v>
      </c>
      <c r="V137">
        <v>0</v>
      </c>
      <c r="W137" t="s">
        <v>313</v>
      </c>
      <c r="X137">
        <v>46</v>
      </c>
    </row>
    <row r="138" spans="1:24" x14ac:dyDescent="0.35">
      <c r="A138" t="s">
        <v>314</v>
      </c>
      <c r="B138">
        <v>20192020</v>
      </c>
      <c r="C138" t="s">
        <v>315</v>
      </c>
      <c r="D138" t="s">
        <v>56</v>
      </c>
      <c r="E138" t="s">
        <v>50</v>
      </c>
      <c r="F138">
        <v>2</v>
      </c>
      <c r="G138">
        <v>0</v>
      </c>
      <c r="H138">
        <v>2</v>
      </c>
      <c r="I138">
        <v>2</v>
      </c>
      <c r="J138">
        <v>0</v>
      </c>
      <c r="K138">
        <v>0</v>
      </c>
      <c r="L138">
        <v>1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</v>
      </c>
      <c r="W138" t="s">
        <v>316</v>
      </c>
      <c r="X138" t="s">
        <v>41</v>
      </c>
    </row>
    <row r="139" spans="1:24" x14ac:dyDescent="0.35">
      <c r="A139" t="s">
        <v>317</v>
      </c>
      <c r="B139">
        <v>20192020</v>
      </c>
      <c r="C139" t="s">
        <v>217</v>
      </c>
      <c r="D139" t="s">
        <v>26</v>
      </c>
      <c r="E139" t="s">
        <v>27</v>
      </c>
      <c r="F139">
        <v>3</v>
      </c>
      <c r="G139">
        <v>0</v>
      </c>
      <c r="H139">
        <v>2</v>
      </c>
      <c r="I139">
        <v>2</v>
      </c>
      <c r="J139">
        <v>-2</v>
      </c>
      <c r="K139">
        <v>0</v>
      </c>
      <c r="L139">
        <v>0.67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3</v>
      </c>
      <c r="V139">
        <v>0</v>
      </c>
      <c r="W139" t="s">
        <v>318</v>
      </c>
      <c r="X139">
        <v>33.299999999999997</v>
      </c>
    </row>
    <row r="140" spans="1:24" x14ac:dyDescent="0.35">
      <c r="A140" t="s">
        <v>319</v>
      </c>
      <c r="B140">
        <v>20192020</v>
      </c>
      <c r="C140" t="s">
        <v>53</v>
      </c>
      <c r="D140" t="s">
        <v>56</v>
      </c>
      <c r="E140" t="s">
        <v>56</v>
      </c>
      <c r="F140">
        <v>3</v>
      </c>
      <c r="G140">
        <v>0</v>
      </c>
      <c r="H140">
        <v>2</v>
      </c>
      <c r="I140">
        <v>2</v>
      </c>
      <c r="J140">
        <v>3</v>
      </c>
      <c r="K140">
        <v>2</v>
      </c>
      <c r="L140">
        <v>0.67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4</v>
      </c>
      <c r="V140">
        <v>0</v>
      </c>
      <c r="W140" t="s">
        <v>320</v>
      </c>
      <c r="X140">
        <v>50</v>
      </c>
    </row>
    <row r="141" spans="1:24" x14ac:dyDescent="0.35">
      <c r="A141" t="s">
        <v>321</v>
      </c>
      <c r="B141">
        <v>20192020</v>
      </c>
      <c r="C141" t="s">
        <v>46</v>
      </c>
      <c r="D141" t="s">
        <v>56</v>
      </c>
      <c r="E141" t="s">
        <v>56</v>
      </c>
      <c r="F141">
        <v>5</v>
      </c>
      <c r="G141">
        <v>0</v>
      </c>
      <c r="H141">
        <v>2</v>
      </c>
      <c r="I141">
        <v>2</v>
      </c>
      <c r="J141">
        <v>-2</v>
      </c>
      <c r="K141">
        <v>14</v>
      </c>
      <c r="L141">
        <v>0.4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0</v>
      </c>
      <c r="U141">
        <v>9</v>
      </c>
      <c r="V141">
        <v>0</v>
      </c>
      <c r="W141" t="s">
        <v>322</v>
      </c>
      <c r="X141">
        <v>0</v>
      </c>
    </row>
    <row r="142" spans="1:24" x14ac:dyDescent="0.35">
      <c r="A142" t="s">
        <v>323</v>
      </c>
      <c r="B142">
        <v>20192020</v>
      </c>
      <c r="C142" t="s">
        <v>43</v>
      </c>
      <c r="D142" t="s">
        <v>26</v>
      </c>
      <c r="E142" t="s">
        <v>50</v>
      </c>
      <c r="F142">
        <v>4</v>
      </c>
      <c r="G142">
        <v>0</v>
      </c>
      <c r="H142">
        <v>2</v>
      </c>
      <c r="I142">
        <v>2</v>
      </c>
      <c r="J142">
        <v>4</v>
      </c>
      <c r="K142">
        <v>0</v>
      </c>
      <c r="L142">
        <v>0.5</v>
      </c>
      <c r="M142">
        <v>0</v>
      </c>
      <c r="N142">
        <v>2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12</v>
      </c>
      <c r="V142">
        <v>0</v>
      </c>
      <c r="W142" t="s">
        <v>324</v>
      </c>
      <c r="X142" t="s">
        <v>41</v>
      </c>
    </row>
    <row r="143" spans="1:24" x14ac:dyDescent="0.35">
      <c r="A143" t="s">
        <v>325</v>
      </c>
      <c r="B143">
        <v>20192020</v>
      </c>
      <c r="C143" t="s">
        <v>109</v>
      </c>
      <c r="D143" t="s">
        <v>26</v>
      </c>
      <c r="E143" t="s">
        <v>26</v>
      </c>
      <c r="F143">
        <v>3</v>
      </c>
      <c r="G143">
        <v>0</v>
      </c>
      <c r="H143">
        <v>2</v>
      </c>
      <c r="I143">
        <v>2</v>
      </c>
      <c r="J143">
        <v>1</v>
      </c>
      <c r="K143">
        <v>6</v>
      </c>
      <c r="L143">
        <v>0.67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8</v>
      </c>
      <c r="V143">
        <v>0</v>
      </c>
      <c r="W143" t="s">
        <v>326</v>
      </c>
      <c r="X143">
        <v>45.5</v>
      </c>
    </row>
    <row r="144" spans="1:24" x14ac:dyDescent="0.35">
      <c r="A144" t="s">
        <v>327</v>
      </c>
      <c r="B144">
        <v>20192020</v>
      </c>
      <c r="C144" t="s">
        <v>25</v>
      </c>
      <c r="D144" t="s">
        <v>26</v>
      </c>
      <c r="E144" t="s">
        <v>50</v>
      </c>
      <c r="F144">
        <v>4</v>
      </c>
      <c r="G144">
        <v>0</v>
      </c>
      <c r="H144">
        <v>2</v>
      </c>
      <c r="I144">
        <v>2</v>
      </c>
      <c r="J144">
        <v>-3</v>
      </c>
      <c r="K144">
        <v>6</v>
      </c>
      <c r="L144">
        <v>0.5</v>
      </c>
      <c r="M144">
        <v>0</v>
      </c>
      <c r="N144">
        <v>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9</v>
      </c>
      <c r="V144">
        <v>0</v>
      </c>
      <c r="W144" t="s">
        <v>97</v>
      </c>
      <c r="X144" t="s">
        <v>41</v>
      </c>
    </row>
    <row r="145" spans="1:24" x14ac:dyDescent="0.35">
      <c r="A145" t="s">
        <v>328</v>
      </c>
      <c r="B145">
        <v>20192020</v>
      </c>
      <c r="C145" t="s">
        <v>35</v>
      </c>
      <c r="D145" t="s">
        <v>56</v>
      </c>
      <c r="E145" t="s">
        <v>50</v>
      </c>
      <c r="F145">
        <v>4</v>
      </c>
      <c r="G145">
        <v>0</v>
      </c>
      <c r="H145">
        <v>2</v>
      </c>
      <c r="I145">
        <v>2</v>
      </c>
      <c r="J145">
        <v>-1</v>
      </c>
      <c r="K145">
        <v>2</v>
      </c>
      <c r="L145">
        <v>0.5</v>
      </c>
      <c r="M145">
        <v>0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8</v>
      </c>
      <c r="V145">
        <v>0</v>
      </c>
      <c r="W145" t="s">
        <v>329</v>
      </c>
      <c r="X145" t="s">
        <v>41</v>
      </c>
    </row>
    <row r="146" spans="1:24" x14ac:dyDescent="0.35">
      <c r="A146" t="s">
        <v>330</v>
      </c>
      <c r="B146">
        <v>20192020</v>
      </c>
      <c r="C146" t="s">
        <v>217</v>
      </c>
      <c r="D146" t="s">
        <v>26</v>
      </c>
      <c r="E146" t="s">
        <v>26</v>
      </c>
      <c r="F146">
        <v>3</v>
      </c>
      <c r="G146">
        <v>0</v>
      </c>
      <c r="H146">
        <v>2</v>
      </c>
      <c r="I146">
        <v>2</v>
      </c>
      <c r="J146">
        <v>1</v>
      </c>
      <c r="K146">
        <v>2</v>
      </c>
      <c r="L146">
        <v>0.67</v>
      </c>
      <c r="M146">
        <v>0</v>
      </c>
      <c r="N146">
        <v>2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3</v>
      </c>
      <c r="V146">
        <v>0</v>
      </c>
      <c r="W146" t="s">
        <v>331</v>
      </c>
      <c r="X146">
        <v>100</v>
      </c>
    </row>
    <row r="147" spans="1:24" x14ac:dyDescent="0.35">
      <c r="A147" t="s">
        <v>332</v>
      </c>
      <c r="B147">
        <v>20192020</v>
      </c>
      <c r="C147" t="s">
        <v>213</v>
      </c>
      <c r="D147" t="s">
        <v>56</v>
      </c>
      <c r="E147" t="s">
        <v>50</v>
      </c>
      <c r="F147">
        <v>4</v>
      </c>
      <c r="G147">
        <v>0</v>
      </c>
      <c r="H147">
        <v>2</v>
      </c>
      <c r="I147">
        <v>2</v>
      </c>
      <c r="J147">
        <v>-6</v>
      </c>
      <c r="K147">
        <v>0</v>
      </c>
      <c r="L147">
        <v>0.5</v>
      </c>
      <c r="M147">
        <v>0</v>
      </c>
      <c r="N147">
        <v>0</v>
      </c>
      <c r="O147">
        <v>0</v>
      </c>
      <c r="P147">
        <v>2</v>
      </c>
      <c r="Q147">
        <v>0</v>
      </c>
      <c r="R147">
        <v>0</v>
      </c>
      <c r="S147">
        <v>0</v>
      </c>
      <c r="T147">
        <v>0</v>
      </c>
      <c r="U147">
        <v>10</v>
      </c>
      <c r="V147">
        <v>0</v>
      </c>
      <c r="W147" t="s">
        <v>333</v>
      </c>
      <c r="X147" t="s">
        <v>41</v>
      </c>
    </row>
    <row r="148" spans="1:24" x14ac:dyDescent="0.35">
      <c r="A148" t="s">
        <v>334</v>
      </c>
      <c r="B148">
        <v>20192020</v>
      </c>
      <c r="C148" t="s">
        <v>53</v>
      </c>
      <c r="D148" t="s">
        <v>26</v>
      </c>
      <c r="E148" t="s">
        <v>50</v>
      </c>
      <c r="F148">
        <v>1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2</v>
      </c>
      <c r="M148">
        <v>0</v>
      </c>
      <c r="N148">
        <v>2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</v>
      </c>
      <c r="V148">
        <v>0</v>
      </c>
      <c r="W148" t="s">
        <v>335</v>
      </c>
      <c r="X148" t="s">
        <v>41</v>
      </c>
    </row>
    <row r="149" spans="1:24" x14ac:dyDescent="0.35">
      <c r="A149" t="s">
        <v>336</v>
      </c>
      <c r="B149">
        <v>20192020</v>
      </c>
      <c r="C149" t="s">
        <v>161</v>
      </c>
      <c r="D149" t="s">
        <v>26</v>
      </c>
      <c r="E149" t="s">
        <v>26</v>
      </c>
      <c r="F149">
        <v>4</v>
      </c>
      <c r="G149">
        <v>0</v>
      </c>
      <c r="H149">
        <v>2</v>
      </c>
      <c r="I149">
        <v>2</v>
      </c>
      <c r="J149">
        <v>3</v>
      </c>
      <c r="K149">
        <v>2</v>
      </c>
      <c r="L149">
        <v>0.5</v>
      </c>
      <c r="M149">
        <v>0</v>
      </c>
      <c r="N149">
        <v>2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6</v>
      </c>
      <c r="V149">
        <v>0</v>
      </c>
      <c r="W149" t="s">
        <v>271</v>
      </c>
      <c r="X149" t="s">
        <v>41</v>
      </c>
    </row>
    <row r="150" spans="1:24" x14ac:dyDescent="0.35">
      <c r="A150" t="s">
        <v>337</v>
      </c>
      <c r="B150">
        <v>20192020</v>
      </c>
      <c r="C150" t="s">
        <v>89</v>
      </c>
      <c r="D150" t="s">
        <v>26</v>
      </c>
      <c r="E150" t="s">
        <v>27</v>
      </c>
      <c r="F150">
        <v>4</v>
      </c>
      <c r="G150">
        <v>0</v>
      </c>
      <c r="H150">
        <v>2</v>
      </c>
      <c r="I150">
        <v>2</v>
      </c>
      <c r="J150">
        <v>2</v>
      </c>
      <c r="K150">
        <v>6</v>
      </c>
      <c r="L150">
        <v>0.5</v>
      </c>
      <c r="M150">
        <v>0</v>
      </c>
      <c r="N150">
        <v>2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14</v>
      </c>
      <c r="V150">
        <v>0</v>
      </c>
      <c r="W150" t="s">
        <v>338</v>
      </c>
      <c r="X150">
        <v>56.5</v>
      </c>
    </row>
    <row r="151" spans="1:24" x14ac:dyDescent="0.35">
      <c r="A151" t="s">
        <v>339</v>
      </c>
      <c r="B151">
        <v>20192020</v>
      </c>
      <c r="C151" t="s">
        <v>262</v>
      </c>
      <c r="D151" t="s">
        <v>56</v>
      </c>
      <c r="E151" t="s">
        <v>27</v>
      </c>
      <c r="F151">
        <v>3</v>
      </c>
      <c r="G151">
        <v>0</v>
      </c>
      <c r="H151">
        <v>2</v>
      </c>
      <c r="I151">
        <v>2</v>
      </c>
      <c r="J151">
        <v>-3</v>
      </c>
      <c r="K151">
        <v>7</v>
      </c>
      <c r="L151">
        <v>0.67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6</v>
      </c>
      <c r="V151">
        <v>0</v>
      </c>
      <c r="W151" t="s">
        <v>340</v>
      </c>
      <c r="X151">
        <v>46.7</v>
      </c>
    </row>
    <row r="152" spans="1:24" x14ac:dyDescent="0.35">
      <c r="A152" t="s">
        <v>341</v>
      </c>
      <c r="B152">
        <v>20192020</v>
      </c>
      <c r="C152" t="s">
        <v>68</v>
      </c>
      <c r="D152" t="s">
        <v>56</v>
      </c>
      <c r="E152" t="s">
        <v>56</v>
      </c>
      <c r="F152">
        <v>3</v>
      </c>
      <c r="G152">
        <v>0</v>
      </c>
      <c r="H152">
        <v>2</v>
      </c>
      <c r="I152">
        <v>2</v>
      </c>
      <c r="J152">
        <v>0</v>
      </c>
      <c r="K152">
        <v>2</v>
      </c>
      <c r="L152">
        <v>0.67</v>
      </c>
      <c r="M152">
        <v>0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 t="s">
        <v>342</v>
      </c>
      <c r="X152">
        <v>0</v>
      </c>
    </row>
    <row r="153" spans="1:24" x14ac:dyDescent="0.35">
      <c r="A153" t="s">
        <v>343</v>
      </c>
      <c r="B153">
        <v>20192020</v>
      </c>
      <c r="C153" t="s">
        <v>71</v>
      </c>
      <c r="D153" t="s">
        <v>26</v>
      </c>
      <c r="E153" t="s">
        <v>27</v>
      </c>
      <c r="F153">
        <v>5</v>
      </c>
      <c r="G153">
        <v>0</v>
      </c>
      <c r="H153">
        <v>2</v>
      </c>
      <c r="I153">
        <v>2</v>
      </c>
      <c r="J153">
        <v>2</v>
      </c>
      <c r="K153">
        <v>0</v>
      </c>
      <c r="L153">
        <v>0.4</v>
      </c>
      <c r="M153">
        <v>0</v>
      </c>
      <c r="N153">
        <v>2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14</v>
      </c>
      <c r="V153">
        <v>0</v>
      </c>
      <c r="W153" t="s">
        <v>344</v>
      </c>
      <c r="X153">
        <v>0</v>
      </c>
    </row>
    <row r="154" spans="1:24" x14ac:dyDescent="0.35">
      <c r="A154" t="s">
        <v>345</v>
      </c>
      <c r="B154">
        <v>20192020</v>
      </c>
      <c r="C154" t="s">
        <v>49</v>
      </c>
      <c r="D154" t="s">
        <v>26</v>
      </c>
      <c r="E154" t="s">
        <v>50</v>
      </c>
      <c r="F154">
        <v>4</v>
      </c>
      <c r="G154">
        <v>0</v>
      </c>
      <c r="H154">
        <v>2</v>
      </c>
      <c r="I154">
        <v>2</v>
      </c>
      <c r="J154">
        <v>-2</v>
      </c>
      <c r="K154">
        <v>2</v>
      </c>
      <c r="L154">
        <v>0.5</v>
      </c>
      <c r="M154">
        <v>0</v>
      </c>
      <c r="N154">
        <v>2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10</v>
      </c>
      <c r="V154">
        <v>0</v>
      </c>
      <c r="W154" t="s">
        <v>346</v>
      </c>
      <c r="X154" t="s">
        <v>41</v>
      </c>
    </row>
    <row r="155" spans="1:24" x14ac:dyDescent="0.35">
      <c r="A155" t="s">
        <v>347</v>
      </c>
      <c r="B155">
        <v>20192020</v>
      </c>
      <c r="C155" t="s">
        <v>109</v>
      </c>
      <c r="D155" t="s">
        <v>26</v>
      </c>
      <c r="E155" t="s">
        <v>50</v>
      </c>
      <c r="F155">
        <v>3</v>
      </c>
      <c r="G155">
        <v>0</v>
      </c>
      <c r="H155">
        <v>2</v>
      </c>
      <c r="I155">
        <v>2</v>
      </c>
      <c r="J155">
        <v>0</v>
      </c>
      <c r="K155">
        <v>2</v>
      </c>
      <c r="L155">
        <v>0.67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4</v>
      </c>
      <c r="V155">
        <v>0</v>
      </c>
      <c r="W155" t="s">
        <v>348</v>
      </c>
      <c r="X155" t="s">
        <v>41</v>
      </c>
    </row>
    <row r="156" spans="1:24" x14ac:dyDescent="0.35">
      <c r="A156" t="s">
        <v>349</v>
      </c>
      <c r="B156">
        <v>20192020</v>
      </c>
      <c r="C156" t="s">
        <v>25</v>
      </c>
      <c r="D156" t="s">
        <v>26</v>
      </c>
      <c r="E156" t="s">
        <v>50</v>
      </c>
      <c r="F156">
        <v>4</v>
      </c>
      <c r="G156">
        <v>0</v>
      </c>
      <c r="H156">
        <v>2</v>
      </c>
      <c r="I156">
        <v>2</v>
      </c>
      <c r="J156">
        <v>0</v>
      </c>
      <c r="K156">
        <v>0</v>
      </c>
      <c r="L156">
        <v>0.5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11</v>
      </c>
      <c r="V156">
        <v>0</v>
      </c>
      <c r="W156" t="s">
        <v>350</v>
      </c>
      <c r="X156" t="s">
        <v>41</v>
      </c>
    </row>
    <row r="157" spans="1:24" x14ac:dyDescent="0.35">
      <c r="A157" t="s">
        <v>351</v>
      </c>
      <c r="B157">
        <v>20192020</v>
      </c>
      <c r="C157" t="s">
        <v>89</v>
      </c>
      <c r="D157" t="s">
        <v>26</v>
      </c>
      <c r="E157" t="s">
        <v>50</v>
      </c>
      <c r="F157">
        <v>4</v>
      </c>
      <c r="G157">
        <v>0</v>
      </c>
      <c r="H157">
        <v>2</v>
      </c>
      <c r="I157">
        <v>2</v>
      </c>
      <c r="J157">
        <v>6</v>
      </c>
      <c r="K157">
        <v>4</v>
      </c>
      <c r="L157">
        <v>0.5</v>
      </c>
      <c r="M157">
        <v>0</v>
      </c>
      <c r="N157">
        <v>2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9</v>
      </c>
      <c r="V157">
        <v>0</v>
      </c>
      <c r="W157" t="s">
        <v>352</v>
      </c>
      <c r="X157" t="s">
        <v>41</v>
      </c>
    </row>
    <row r="158" spans="1:24" x14ac:dyDescent="0.35">
      <c r="A158" t="s">
        <v>353</v>
      </c>
      <c r="B158">
        <v>20192020</v>
      </c>
      <c r="C158" t="s">
        <v>59</v>
      </c>
      <c r="D158" t="s">
        <v>26</v>
      </c>
      <c r="E158" t="s">
        <v>27</v>
      </c>
      <c r="F158">
        <v>4</v>
      </c>
      <c r="G158">
        <v>0</v>
      </c>
      <c r="H158">
        <v>2</v>
      </c>
      <c r="I158">
        <v>2</v>
      </c>
      <c r="J158">
        <v>0</v>
      </c>
      <c r="K158">
        <v>2</v>
      </c>
      <c r="L158">
        <v>0.5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>
        <v>9</v>
      </c>
      <c r="V158">
        <v>0</v>
      </c>
      <c r="W158" t="s">
        <v>354</v>
      </c>
      <c r="X158">
        <v>47.6</v>
      </c>
    </row>
    <row r="159" spans="1:24" x14ac:dyDescent="0.35">
      <c r="A159" t="s">
        <v>355</v>
      </c>
      <c r="B159">
        <v>20192020</v>
      </c>
      <c r="C159" t="s">
        <v>74</v>
      </c>
      <c r="D159" t="s">
        <v>26</v>
      </c>
      <c r="E159" t="s">
        <v>50</v>
      </c>
      <c r="F159">
        <v>4</v>
      </c>
      <c r="G159">
        <v>0</v>
      </c>
      <c r="H159">
        <v>2</v>
      </c>
      <c r="I159">
        <v>2</v>
      </c>
      <c r="J159">
        <v>1</v>
      </c>
      <c r="K159">
        <v>0</v>
      </c>
      <c r="L159">
        <v>0.5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8</v>
      </c>
      <c r="V159">
        <v>0</v>
      </c>
      <c r="W159" t="s">
        <v>356</v>
      </c>
      <c r="X159" t="s">
        <v>41</v>
      </c>
    </row>
    <row r="160" spans="1:24" x14ac:dyDescent="0.35">
      <c r="A160" t="s">
        <v>357</v>
      </c>
      <c r="B160">
        <v>20192020</v>
      </c>
      <c r="C160" t="s">
        <v>68</v>
      </c>
      <c r="D160" t="s">
        <v>26</v>
      </c>
      <c r="E160" t="s">
        <v>56</v>
      </c>
      <c r="F160">
        <v>3</v>
      </c>
      <c r="G160">
        <v>0</v>
      </c>
      <c r="H160">
        <v>2</v>
      </c>
      <c r="I160">
        <v>2</v>
      </c>
      <c r="J160">
        <v>3</v>
      </c>
      <c r="K160">
        <v>0</v>
      </c>
      <c r="L160">
        <v>0.67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0</v>
      </c>
      <c r="U160">
        <v>4</v>
      </c>
      <c r="V160">
        <v>0</v>
      </c>
      <c r="W160" t="s">
        <v>123</v>
      </c>
      <c r="X160" t="s">
        <v>41</v>
      </c>
    </row>
    <row r="161" spans="1:24" x14ac:dyDescent="0.35">
      <c r="A161" t="s">
        <v>358</v>
      </c>
      <c r="B161">
        <v>20192020</v>
      </c>
      <c r="C161" t="s">
        <v>248</v>
      </c>
      <c r="D161" t="s">
        <v>26</v>
      </c>
      <c r="E161" t="s">
        <v>26</v>
      </c>
      <c r="F161">
        <v>3</v>
      </c>
      <c r="G161">
        <v>1</v>
      </c>
      <c r="H161">
        <v>0</v>
      </c>
      <c r="I161">
        <v>1</v>
      </c>
      <c r="J161">
        <v>1</v>
      </c>
      <c r="K161">
        <v>2</v>
      </c>
      <c r="L161">
        <v>0.33</v>
      </c>
      <c r="M161">
        <v>1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4</v>
      </c>
      <c r="V161">
        <v>25</v>
      </c>
      <c r="W161" t="s">
        <v>359</v>
      </c>
      <c r="X161">
        <v>0</v>
      </c>
    </row>
    <row r="162" spans="1:24" x14ac:dyDescent="0.35">
      <c r="A162" t="s">
        <v>360</v>
      </c>
      <c r="B162">
        <v>20192020</v>
      </c>
      <c r="C162" t="s">
        <v>30</v>
      </c>
      <c r="D162" t="s">
        <v>26</v>
      </c>
      <c r="E162" t="s">
        <v>26</v>
      </c>
      <c r="F162">
        <v>3</v>
      </c>
      <c r="G162">
        <v>1</v>
      </c>
      <c r="H162">
        <v>0</v>
      </c>
      <c r="I162">
        <v>1</v>
      </c>
      <c r="J162">
        <v>0</v>
      </c>
      <c r="K162">
        <v>0</v>
      </c>
      <c r="L162">
        <v>0.33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7</v>
      </c>
      <c r="V162">
        <v>14.3</v>
      </c>
      <c r="W162" t="s">
        <v>361</v>
      </c>
      <c r="X162">
        <v>0</v>
      </c>
    </row>
    <row r="163" spans="1:24" x14ac:dyDescent="0.35">
      <c r="A163" t="s">
        <v>362</v>
      </c>
      <c r="B163">
        <v>20192020</v>
      </c>
      <c r="C163" t="s">
        <v>109</v>
      </c>
      <c r="D163" t="s">
        <v>26</v>
      </c>
      <c r="E163" t="s">
        <v>27</v>
      </c>
      <c r="F163">
        <v>3</v>
      </c>
      <c r="G163">
        <v>1</v>
      </c>
      <c r="H163">
        <v>0</v>
      </c>
      <c r="I163">
        <v>1</v>
      </c>
      <c r="J163">
        <v>1</v>
      </c>
      <c r="K163">
        <v>0</v>
      </c>
      <c r="L163">
        <v>0.33</v>
      </c>
      <c r="M163">
        <v>1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20</v>
      </c>
      <c r="W163" t="s">
        <v>363</v>
      </c>
      <c r="X163" t="s">
        <v>41</v>
      </c>
    </row>
    <row r="164" spans="1:24" x14ac:dyDescent="0.35">
      <c r="A164" t="s">
        <v>364</v>
      </c>
      <c r="B164">
        <v>20192020</v>
      </c>
      <c r="C164" t="s">
        <v>65</v>
      </c>
      <c r="D164" t="s">
        <v>56</v>
      </c>
      <c r="E164" t="s">
        <v>27</v>
      </c>
      <c r="F164">
        <v>4</v>
      </c>
      <c r="G164">
        <v>1</v>
      </c>
      <c r="H164">
        <v>0</v>
      </c>
      <c r="I164">
        <v>1</v>
      </c>
      <c r="J164">
        <v>0</v>
      </c>
      <c r="K164">
        <v>0</v>
      </c>
      <c r="L164">
        <v>0.25</v>
      </c>
      <c r="M164">
        <v>1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6</v>
      </c>
      <c r="V164">
        <v>16.7</v>
      </c>
      <c r="W164" t="s">
        <v>365</v>
      </c>
      <c r="X164">
        <v>50</v>
      </c>
    </row>
    <row r="165" spans="1:24" x14ac:dyDescent="0.35">
      <c r="A165" t="s">
        <v>366</v>
      </c>
      <c r="B165">
        <v>20192020</v>
      </c>
      <c r="C165" t="s">
        <v>109</v>
      </c>
      <c r="D165" t="s">
        <v>26</v>
      </c>
      <c r="E165" t="s">
        <v>50</v>
      </c>
      <c r="F165">
        <v>3</v>
      </c>
      <c r="G165">
        <v>1</v>
      </c>
      <c r="H165">
        <v>0</v>
      </c>
      <c r="I165">
        <v>1</v>
      </c>
      <c r="J165">
        <v>3</v>
      </c>
      <c r="K165">
        <v>0</v>
      </c>
      <c r="L165">
        <v>0.33</v>
      </c>
      <c r="M165">
        <v>1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4</v>
      </c>
      <c r="V165">
        <v>25</v>
      </c>
      <c r="W165" t="s">
        <v>367</v>
      </c>
      <c r="X165" t="s">
        <v>41</v>
      </c>
    </row>
    <row r="166" spans="1:24" x14ac:dyDescent="0.35">
      <c r="A166" t="s">
        <v>368</v>
      </c>
      <c r="B166">
        <v>20192020</v>
      </c>
      <c r="C166" t="s">
        <v>65</v>
      </c>
      <c r="D166" t="s">
        <v>26</v>
      </c>
      <c r="E166" t="s">
        <v>27</v>
      </c>
      <c r="F166">
        <v>4</v>
      </c>
      <c r="G166">
        <v>1</v>
      </c>
      <c r="H166">
        <v>0</v>
      </c>
      <c r="I166">
        <v>1</v>
      </c>
      <c r="J166">
        <v>-2</v>
      </c>
      <c r="K166">
        <v>2</v>
      </c>
      <c r="L166">
        <v>0.25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7</v>
      </c>
      <c r="V166">
        <v>14.3</v>
      </c>
      <c r="W166" t="s">
        <v>369</v>
      </c>
      <c r="X166">
        <v>58.2</v>
      </c>
    </row>
    <row r="167" spans="1:24" x14ac:dyDescent="0.35">
      <c r="A167" t="s">
        <v>370</v>
      </c>
      <c r="B167">
        <v>20192020</v>
      </c>
      <c r="C167" t="s">
        <v>68</v>
      </c>
      <c r="D167" t="s">
        <v>26</v>
      </c>
      <c r="E167" t="s">
        <v>26</v>
      </c>
      <c r="F167">
        <v>3</v>
      </c>
      <c r="G167">
        <v>1</v>
      </c>
      <c r="H167">
        <v>0</v>
      </c>
      <c r="I167">
        <v>1</v>
      </c>
      <c r="J167">
        <v>1</v>
      </c>
      <c r="K167">
        <v>2</v>
      </c>
      <c r="L167">
        <v>0.33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7</v>
      </c>
      <c r="V167">
        <v>14.3</v>
      </c>
      <c r="W167" t="s">
        <v>371</v>
      </c>
      <c r="X167" t="s">
        <v>41</v>
      </c>
    </row>
    <row r="168" spans="1:24" x14ac:dyDescent="0.35">
      <c r="A168" t="s">
        <v>372</v>
      </c>
      <c r="B168">
        <v>20192020</v>
      </c>
      <c r="C168" t="s">
        <v>217</v>
      </c>
      <c r="D168" t="s">
        <v>56</v>
      </c>
      <c r="E168" t="s">
        <v>27</v>
      </c>
      <c r="F168">
        <v>2</v>
      </c>
      <c r="G168">
        <v>1</v>
      </c>
      <c r="H168">
        <v>0</v>
      </c>
      <c r="I168">
        <v>1</v>
      </c>
      <c r="J168">
        <v>1</v>
      </c>
      <c r="K168">
        <v>2</v>
      </c>
      <c r="L168">
        <v>0.5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</v>
      </c>
      <c r="V168">
        <v>33.299999999999997</v>
      </c>
      <c r="W168" t="s">
        <v>373</v>
      </c>
      <c r="X168">
        <v>42.9</v>
      </c>
    </row>
    <row r="169" spans="1:24" x14ac:dyDescent="0.35">
      <c r="A169" t="s">
        <v>374</v>
      </c>
      <c r="B169">
        <v>20192020</v>
      </c>
      <c r="C169" t="s">
        <v>213</v>
      </c>
      <c r="D169" t="s">
        <v>26</v>
      </c>
      <c r="E169" t="s">
        <v>27</v>
      </c>
      <c r="F169">
        <v>3</v>
      </c>
      <c r="G169">
        <v>1</v>
      </c>
      <c r="H169">
        <v>0</v>
      </c>
      <c r="I169">
        <v>1</v>
      </c>
      <c r="J169">
        <v>-2</v>
      </c>
      <c r="K169">
        <v>4</v>
      </c>
      <c r="L169">
        <v>0.33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</v>
      </c>
      <c r="V169">
        <v>33.299999999999997</v>
      </c>
      <c r="W169" t="s">
        <v>375</v>
      </c>
      <c r="X169">
        <v>100</v>
      </c>
    </row>
    <row r="170" spans="1:24" x14ac:dyDescent="0.35">
      <c r="A170" t="s">
        <v>376</v>
      </c>
      <c r="B170">
        <v>20192020</v>
      </c>
      <c r="C170" t="s">
        <v>68</v>
      </c>
      <c r="D170" t="s">
        <v>26</v>
      </c>
      <c r="E170" t="s">
        <v>27</v>
      </c>
      <c r="F170">
        <v>3</v>
      </c>
      <c r="G170">
        <v>1</v>
      </c>
      <c r="H170">
        <v>0</v>
      </c>
      <c r="I170">
        <v>1</v>
      </c>
      <c r="J170">
        <v>1</v>
      </c>
      <c r="K170">
        <v>0</v>
      </c>
      <c r="L170">
        <v>0.33</v>
      </c>
      <c r="M170">
        <v>1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5</v>
      </c>
      <c r="V170">
        <v>20</v>
      </c>
      <c r="W170" t="s">
        <v>377</v>
      </c>
      <c r="X170">
        <v>41.7</v>
      </c>
    </row>
    <row r="171" spans="1:24" x14ac:dyDescent="0.35">
      <c r="A171" t="s">
        <v>378</v>
      </c>
      <c r="B171">
        <v>20192020</v>
      </c>
      <c r="C171" t="s">
        <v>92</v>
      </c>
      <c r="D171" t="s">
        <v>26</v>
      </c>
      <c r="E171" t="s">
        <v>26</v>
      </c>
      <c r="F171">
        <v>4</v>
      </c>
      <c r="G171">
        <v>1</v>
      </c>
      <c r="H171">
        <v>0</v>
      </c>
      <c r="I171">
        <v>1</v>
      </c>
      <c r="J171">
        <v>1</v>
      </c>
      <c r="K171">
        <v>0</v>
      </c>
      <c r="L171">
        <v>0.25</v>
      </c>
      <c r="M171">
        <v>1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8</v>
      </c>
      <c r="V171">
        <v>12.5</v>
      </c>
      <c r="W171" t="s">
        <v>379</v>
      </c>
      <c r="X171">
        <v>100</v>
      </c>
    </row>
    <row r="172" spans="1:24" x14ac:dyDescent="0.35">
      <c r="A172" t="s">
        <v>380</v>
      </c>
      <c r="B172">
        <v>20192020</v>
      </c>
      <c r="C172" t="s">
        <v>53</v>
      </c>
      <c r="D172" t="s">
        <v>56</v>
      </c>
      <c r="E172" t="s">
        <v>27</v>
      </c>
      <c r="F172">
        <v>3</v>
      </c>
      <c r="G172">
        <v>1</v>
      </c>
      <c r="H172">
        <v>0</v>
      </c>
      <c r="I172">
        <v>1</v>
      </c>
      <c r="J172">
        <v>2</v>
      </c>
      <c r="K172">
        <v>0</v>
      </c>
      <c r="L172">
        <v>0.33</v>
      </c>
      <c r="M172">
        <v>1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4</v>
      </c>
      <c r="V172">
        <v>25</v>
      </c>
      <c r="W172" t="s">
        <v>381</v>
      </c>
      <c r="X172" t="s">
        <v>41</v>
      </c>
    </row>
    <row r="173" spans="1:24" x14ac:dyDescent="0.35">
      <c r="A173" t="s">
        <v>382</v>
      </c>
      <c r="B173">
        <v>20192020</v>
      </c>
      <c r="C173" t="s">
        <v>53</v>
      </c>
      <c r="D173" t="s">
        <v>56</v>
      </c>
      <c r="E173" t="s">
        <v>50</v>
      </c>
      <c r="F173">
        <v>3</v>
      </c>
      <c r="G173">
        <v>1</v>
      </c>
      <c r="H173">
        <v>0</v>
      </c>
      <c r="I173">
        <v>1</v>
      </c>
      <c r="J173">
        <v>6</v>
      </c>
      <c r="K173">
        <v>0</v>
      </c>
      <c r="L173">
        <v>0.33</v>
      </c>
      <c r="M173">
        <v>1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7</v>
      </c>
      <c r="V173">
        <v>14.3</v>
      </c>
      <c r="W173" t="s">
        <v>383</v>
      </c>
      <c r="X173" t="s">
        <v>41</v>
      </c>
    </row>
    <row r="174" spans="1:24" x14ac:dyDescent="0.35">
      <c r="A174" t="s">
        <v>384</v>
      </c>
      <c r="B174">
        <v>20192020</v>
      </c>
      <c r="C174" t="s">
        <v>30</v>
      </c>
      <c r="D174" t="s">
        <v>26</v>
      </c>
      <c r="E174" t="s">
        <v>26</v>
      </c>
      <c r="F174">
        <v>3</v>
      </c>
      <c r="G174">
        <v>1</v>
      </c>
      <c r="H174">
        <v>0</v>
      </c>
      <c r="I174">
        <v>1</v>
      </c>
      <c r="J174">
        <v>1</v>
      </c>
      <c r="K174">
        <v>6</v>
      </c>
      <c r="L174">
        <v>0.33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4</v>
      </c>
      <c r="V174">
        <v>25</v>
      </c>
      <c r="W174" t="s">
        <v>385</v>
      </c>
      <c r="X174">
        <v>20</v>
      </c>
    </row>
    <row r="175" spans="1:24" x14ac:dyDescent="0.35">
      <c r="A175" t="s">
        <v>386</v>
      </c>
      <c r="B175">
        <v>20192020</v>
      </c>
      <c r="C175" t="s">
        <v>109</v>
      </c>
      <c r="D175" t="s">
        <v>56</v>
      </c>
      <c r="E175" t="s">
        <v>50</v>
      </c>
      <c r="F175">
        <v>3</v>
      </c>
      <c r="G175">
        <v>1</v>
      </c>
      <c r="H175">
        <v>0</v>
      </c>
      <c r="I175">
        <v>1</v>
      </c>
      <c r="J175">
        <v>3</v>
      </c>
      <c r="K175">
        <v>0</v>
      </c>
      <c r="L175">
        <v>0.33</v>
      </c>
      <c r="M175">
        <v>0</v>
      </c>
      <c r="N175">
        <v>0</v>
      </c>
      <c r="O175">
        <v>1</v>
      </c>
      <c r="P175">
        <v>1</v>
      </c>
      <c r="Q175">
        <v>0</v>
      </c>
      <c r="R175">
        <v>0</v>
      </c>
      <c r="S175">
        <v>0</v>
      </c>
      <c r="T175">
        <v>1</v>
      </c>
      <c r="U175">
        <v>8</v>
      </c>
      <c r="V175">
        <v>12.5</v>
      </c>
      <c r="W175" t="s">
        <v>387</v>
      </c>
      <c r="X175" t="s">
        <v>41</v>
      </c>
    </row>
    <row r="176" spans="1:24" x14ac:dyDescent="0.35">
      <c r="A176" t="s">
        <v>388</v>
      </c>
      <c r="B176">
        <v>20192020</v>
      </c>
      <c r="C176" t="s">
        <v>53</v>
      </c>
      <c r="D176" t="s">
        <v>26</v>
      </c>
      <c r="E176" t="s">
        <v>27</v>
      </c>
      <c r="F176">
        <v>3</v>
      </c>
      <c r="G176">
        <v>1</v>
      </c>
      <c r="H176">
        <v>0</v>
      </c>
      <c r="I176">
        <v>1</v>
      </c>
      <c r="J176">
        <v>1</v>
      </c>
      <c r="K176">
        <v>0</v>
      </c>
      <c r="L176">
        <v>0.33</v>
      </c>
      <c r="M176">
        <v>1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3</v>
      </c>
      <c r="V176">
        <v>33.299999999999997</v>
      </c>
      <c r="W176" t="s">
        <v>389</v>
      </c>
      <c r="X176">
        <v>70.400000000000006</v>
      </c>
    </row>
    <row r="177" spans="1:24" x14ac:dyDescent="0.35">
      <c r="A177" t="s">
        <v>390</v>
      </c>
      <c r="B177">
        <v>20192020</v>
      </c>
      <c r="C177" t="s">
        <v>262</v>
      </c>
      <c r="D177" t="s">
        <v>26</v>
      </c>
      <c r="E177" t="s">
        <v>50</v>
      </c>
      <c r="F177">
        <v>3</v>
      </c>
      <c r="G177">
        <v>1</v>
      </c>
      <c r="H177">
        <v>0</v>
      </c>
      <c r="I177">
        <v>1</v>
      </c>
      <c r="J177">
        <v>-4</v>
      </c>
      <c r="K177">
        <v>0</v>
      </c>
      <c r="L177">
        <v>0.33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1</v>
      </c>
      <c r="S177">
        <v>0</v>
      </c>
      <c r="T177">
        <v>0</v>
      </c>
      <c r="U177">
        <v>3</v>
      </c>
      <c r="V177">
        <v>33.299999999999997</v>
      </c>
      <c r="W177" t="s">
        <v>391</v>
      </c>
      <c r="X177" t="s">
        <v>41</v>
      </c>
    </row>
    <row r="178" spans="1:24" x14ac:dyDescent="0.35">
      <c r="A178" t="s">
        <v>392</v>
      </c>
      <c r="B178">
        <v>20192020</v>
      </c>
      <c r="C178" t="s">
        <v>132</v>
      </c>
      <c r="D178" t="s">
        <v>56</v>
      </c>
      <c r="E178" t="s">
        <v>56</v>
      </c>
      <c r="F178">
        <v>3</v>
      </c>
      <c r="G178">
        <v>1</v>
      </c>
      <c r="H178">
        <v>0</v>
      </c>
      <c r="I178">
        <v>1</v>
      </c>
      <c r="J178">
        <v>-2</v>
      </c>
      <c r="K178">
        <v>4</v>
      </c>
      <c r="L178">
        <v>0.33</v>
      </c>
      <c r="M178">
        <v>0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6</v>
      </c>
      <c r="V178">
        <v>16.7</v>
      </c>
      <c r="W178" t="s">
        <v>393</v>
      </c>
      <c r="X178" t="s">
        <v>41</v>
      </c>
    </row>
    <row r="179" spans="1:24" x14ac:dyDescent="0.35">
      <c r="A179" t="s">
        <v>394</v>
      </c>
      <c r="B179">
        <v>20192020</v>
      </c>
      <c r="C179" t="s">
        <v>71</v>
      </c>
      <c r="D179" t="s">
        <v>26</v>
      </c>
      <c r="E179" t="s">
        <v>50</v>
      </c>
      <c r="F179">
        <v>5</v>
      </c>
      <c r="G179">
        <v>1</v>
      </c>
      <c r="H179">
        <v>0</v>
      </c>
      <c r="I179">
        <v>1</v>
      </c>
      <c r="J179">
        <v>4</v>
      </c>
      <c r="K179">
        <v>4</v>
      </c>
      <c r="L179">
        <v>0.2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9</v>
      </c>
      <c r="V179">
        <v>11.1</v>
      </c>
      <c r="W179" t="s">
        <v>395</v>
      </c>
      <c r="X179" t="s">
        <v>41</v>
      </c>
    </row>
    <row r="180" spans="1:24" x14ac:dyDescent="0.35">
      <c r="A180" t="s">
        <v>396</v>
      </c>
      <c r="B180">
        <v>20192020</v>
      </c>
      <c r="C180" t="s">
        <v>89</v>
      </c>
      <c r="D180" t="s">
        <v>26</v>
      </c>
      <c r="E180" t="s">
        <v>26</v>
      </c>
      <c r="F180">
        <v>4</v>
      </c>
      <c r="G180">
        <v>1</v>
      </c>
      <c r="H180">
        <v>0</v>
      </c>
      <c r="I180">
        <v>1</v>
      </c>
      <c r="J180">
        <v>0</v>
      </c>
      <c r="K180">
        <v>4</v>
      </c>
      <c r="L180">
        <v>0.25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8</v>
      </c>
      <c r="V180">
        <v>12.5</v>
      </c>
      <c r="W180" t="s">
        <v>397</v>
      </c>
      <c r="X180">
        <v>25</v>
      </c>
    </row>
    <row r="181" spans="1:24" x14ac:dyDescent="0.35">
      <c r="A181" t="s">
        <v>398</v>
      </c>
      <c r="B181">
        <v>20192020</v>
      </c>
      <c r="C181" t="s">
        <v>172</v>
      </c>
      <c r="D181" t="s">
        <v>56</v>
      </c>
      <c r="E181" t="s">
        <v>27</v>
      </c>
      <c r="F181">
        <v>3</v>
      </c>
      <c r="G181">
        <v>1</v>
      </c>
      <c r="H181">
        <v>0</v>
      </c>
      <c r="I181">
        <v>1</v>
      </c>
      <c r="J181">
        <v>0</v>
      </c>
      <c r="K181">
        <v>0</v>
      </c>
      <c r="L181">
        <v>0.33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4</v>
      </c>
      <c r="V181">
        <v>25</v>
      </c>
      <c r="W181" t="s">
        <v>399</v>
      </c>
      <c r="X181">
        <v>41.9</v>
      </c>
    </row>
    <row r="182" spans="1:24" x14ac:dyDescent="0.35">
      <c r="A182" t="s">
        <v>400</v>
      </c>
      <c r="B182">
        <v>20192020</v>
      </c>
      <c r="C182" t="s">
        <v>315</v>
      </c>
      <c r="D182" t="s">
        <v>56</v>
      </c>
      <c r="E182" t="s">
        <v>27</v>
      </c>
      <c r="F182">
        <v>2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0.5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2</v>
      </c>
      <c r="V182">
        <v>50</v>
      </c>
      <c r="W182" t="s">
        <v>269</v>
      </c>
      <c r="X182">
        <v>31.6</v>
      </c>
    </row>
    <row r="183" spans="1:24" x14ac:dyDescent="0.35">
      <c r="A183" t="s">
        <v>401</v>
      </c>
      <c r="B183">
        <v>20192020</v>
      </c>
      <c r="C183" t="s">
        <v>71</v>
      </c>
      <c r="D183" t="s">
        <v>26</v>
      </c>
      <c r="E183" t="s">
        <v>27</v>
      </c>
      <c r="F183">
        <v>5</v>
      </c>
      <c r="G183">
        <v>1</v>
      </c>
      <c r="H183">
        <v>0</v>
      </c>
      <c r="I183">
        <v>1</v>
      </c>
      <c r="J183">
        <v>0</v>
      </c>
      <c r="K183">
        <v>0</v>
      </c>
      <c r="L183">
        <v>0.2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10</v>
      </c>
      <c r="V183">
        <v>10</v>
      </c>
      <c r="W183" t="s">
        <v>402</v>
      </c>
      <c r="X183">
        <v>0</v>
      </c>
    </row>
    <row r="184" spans="1:24" x14ac:dyDescent="0.35">
      <c r="A184" t="s">
        <v>403</v>
      </c>
      <c r="B184">
        <v>20192020</v>
      </c>
      <c r="C184" t="s">
        <v>59</v>
      </c>
      <c r="D184" t="s">
        <v>26</v>
      </c>
      <c r="E184" t="s">
        <v>26</v>
      </c>
      <c r="F184">
        <v>4</v>
      </c>
      <c r="G184">
        <v>1</v>
      </c>
      <c r="H184">
        <v>0</v>
      </c>
      <c r="I184">
        <v>1</v>
      </c>
      <c r="J184">
        <v>1</v>
      </c>
      <c r="K184">
        <v>0</v>
      </c>
      <c r="L184">
        <v>0.25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6</v>
      </c>
      <c r="V184">
        <v>16.7</v>
      </c>
      <c r="W184" t="s">
        <v>404</v>
      </c>
      <c r="X184" t="s">
        <v>41</v>
      </c>
    </row>
    <row r="185" spans="1:24" x14ac:dyDescent="0.35">
      <c r="A185" t="s">
        <v>405</v>
      </c>
      <c r="B185">
        <v>20192020</v>
      </c>
      <c r="C185" t="s">
        <v>92</v>
      </c>
      <c r="D185" t="s">
        <v>26</v>
      </c>
      <c r="E185" t="s">
        <v>27</v>
      </c>
      <c r="F185">
        <v>4</v>
      </c>
      <c r="G185">
        <v>1</v>
      </c>
      <c r="H185">
        <v>0</v>
      </c>
      <c r="I185">
        <v>1</v>
      </c>
      <c r="J185">
        <v>2</v>
      </c>
      <c r="K185">
        <v>0</v>
      </c>
      <c r="L185">
        <v>0.25</v>
      </c>
      <c r="M185">
        <v>1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8</v>
      </c>
      <c r="V185">
        <v>12.5</v>
      </c>
      <c r="W185" t="s">
        <v>406</v>
      </c>
      <c r="X185">
        <v>44.7</v>
      </c>
    </row>
    <row r="186" spans="1:24" x14ac:dyDescent="0.35">
      <c r="A186" t="s">
        <v>407</v>
      </c>
      <c r="B186">
        <v>20192020</v>
      </c>
      <c r="C186" t="s">
        <v>71</v>
      </c>
      <c r="D186" t="s">
        <v>26</v>
      </c>
      <c r="E186" t="s">
        <v>27</v>
      </c>
      <c r="F186">
        <v>5</v>
      </c>
      <c r="G186">
        <v>1</v>
      </c>
      <c r="H186">
        <v>0</v>
      </c>
      <c r="I186">
        <v>1</v>
      </c>
      <c r="J186">
        <v>2</v>
      </c>
      <c r="K186">
        <v>0</v>
      </c>
      <c r="L186">
        <v>0.2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5</v>
      </c>
      <c r="V186">
        <v>20</v>
      </c>
      <c r="W186" t="s">
        <v>408</v>
      </c>
      <c r="X186">
        <v>48.8</v>
      </c>
    </row>
    <row r="187" spans="1:24" x14ac:dyDescent="0.35">
      <c r="A187" t="s">
        <v>409</v>
      </c>
      <c r="B187">
        <v>20192020</v>
      </c>
      <c r="C187" t="s">
        <v>92</v>
      </c>
      <c r="D187" t="s">
        <v>26</v>
      </c>
      <c r="E187" t="s">
        <v>27</v>
      </c>
      <c r="F187">
        <v>4</v>
      </c>
      <c r="G187">
        <v>1</v>
      </c>
      <c r="H187">
        <v>0</v>
      </c>
      <c r="I187">
        <v>1</v>
      </c>
      <c r="J187">
        <v>1</v>
      </c>
      <c r="K187">
        <v>0</v>
      </c>
      <c r="L187">
        <v>0.25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1</v>
      </c>
      <c r="U187">
        <v>9</v>
      </c>
      <c r="V187">
        <v>11.1</v>
      </c>
      <c r="W187" t="s">
        <v>410</v>
      </c>
      <c r="X187">
        <v>58.8</v>
      </c>
    </row>
    <row r="188" spans="1:24" x14ac:dyDescent="0.35">
      <c r="A188" t="s">
        <v>411</v>
      </c>
      <c r="B188">
        <v>20192020</v>
      </c>
      <c r="C188" t="s">
        <v>161</v>
      </c>
      <c r="D188" t="s">
        <v>26</v>
      </c>
      <c r="E188" t="s">
        <v>27</v>
      </c>
      <c r="F188">
        <v>4</v>
      </c>
      <c r="G188">
        <v>1</v>
      </c>
      <c r="H188">
        <v>0</v>
      </c>
      <c r="I188">
        <v>1</v>
      </c>
      <c r="J188">
        <v>-1</v>
      </c>
      <c r="K188">
        <v>0</v>
      </c>
      <c r="L188">
        <v>0.25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4</v>
      </c>
      <c r="V188">
        <v>25</v>
      </c>
      <c r="W188" t="s">
        <v>412</v>
      </c>
      <c r="X188">
        <v>48.9</v>
      </c>
    </row>
    <row r="189" spans="1:24" x14ac:dyDescent="0.35">
      <c r="A189" t="s">
        <v>413</v>
      </c>
      <c r="B189">
        <v>20192020</v>
      </c>
      <c r="C189" t="s">
        <v>315</v>
      </c>
      <c r="D189" t="s">
        <v>26</v>
      </c>
      <c r="E189" t="s">
        <v>56</v>
      </c>
      <c r="F189">
        <v>3</v>
      </c>
      <c r="G189">
        <v>1</v>
      </c>
      <c r="H189">
        <v>0</v>
      </c>
      <c r="I189">
        <v>1</v>
      </c>
      <c r="J189">
        <v>0</v>
      </c>
      <c r="K189">
        <v>2</v>
      </c>
      <c r="L189">
        <v>0.33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100</v>
      </c>
      <c r="W189" t="s">
        <v>414</v>
      </c>
      <c r="X189" t="s">
        <v>41</v>
      </c>
    </row>
    <row r="190" spans="1:24" x14ac:dyDescent="0.35">
      <c r="A190" t="s">
        <v>415</v>
      </c>
      <c r="B190">
        <v>20192020</v>
      </c>
      <c r="C190" t="s">
        <v>62</v>
      </c>
      <c r="D190" t="s">
        <v>26</v>
      </c>
      <c r="E190" t="s">
        <v>27</v>
      </c>
      <c r="F190">
        <v>4</v>
      </c>
      <c r="G190">
        <v>1</v>
      </c>
      <c r="H190">
        <v>0</v>
      </c>
      <c r="I190">
        <v>1</v>
      </c>
      <c r="J190">
        <v>-1</v>
      </c>
      <c r="K190">
        <v>12</v>
      </c>
      <c r="L190">
        <v>0.25</v>
      </c>
      <c r="M190">
        <v>1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3</v>
      </c>
      <c r="V190">
        <v>33.299999999999997</v>
      </c>
      <c r="W190" t="s">
        <v>416</v>
      </c>
      <c r="X190">
        <v>56.4</v>
      </c>
    </row>
    <row r="191" spans="1:24" x14ac:dyDescent="0.35">
      <c r="A191" t="s">
        <v>417</v>
      </c>
      <c r="B191">
        <v>20192020</v>
      </c>
      <c r="C191" t="s">
        <v>315</v>
      </c>
      <c r="D191" t="s">
        <v>56</v>
      </c>
      <c r="E191" t="s">
        <v>56</v>
      </c>
      <c r="F191">
        <v>3</v>
      </c>
      <c r="G191">
        <v>1</v>
      </c>
      <c r="H191">
        <v>0</v>
      </c>
      <c r="I191">
        <v>1</v>
      </c>
      <c r="J191">
        <v>-1</v>
      </c>
      <c r="K191">
        <v>6</v>
      </c>
      <c r="L191">
        <v>0.33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</v>
      </c>
      <c r="V191">
        <v>25</v>
      </c>
      <c r="W191" t="s">
        <v>418</v>
      </c>
      <c r="X191">
        <v>25</v>
      </c>
    </row>
    <row r="192" spans="1:24" x14ac:dyDescent="0.35">
      <c r="A192" t="s">
        <v>419</v>
      </c>
      <c r="B192">
        <v>20192020</v>
      </c>
      <c r="C192" t="s">
        <v>71</v>
      </c>
      <c r="D192" t="s">
        <v>26</v>
      </c>
      <c r="E192" t="s">
        <v>27</v>
      </c>
      <c r="F192">
        <v>5</v>
      </c>
      <c r="G192">
        <v>1</v>
      </c>
      <c r="H192">
        <v>0</v>
      </c>
      <c r="I192">
        <v>1</v>
      </c>
      <c r="J192">
        <v>1</v>
      </c>
      <c r="K192">
        <v>4</v>
      </c>
      <c r="L192">
        <v>0.2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14</v>
      </c>
      <c r="V192">
        <v>7.1</v>
      </c>
      <c r="W192" t="s">
        <v>420</v>
      </c>
      <c r="X192">
        <v>49.4</v>
      </c>
    </row>
    <row r="193" spans="1:24" x14ac:dyDescent="0.35">
      <c r="A193" t="s">
        <v>421</v>
      </c>
      <c r="B193">
        <v>20192020</v>
      </c>
      <c r="C193" t="s">
        <v>62</v>
      </c>
      <c r="D193" t="s">
        <v>26</v>
      </c>
      <c r="E193" t="s">
        <v>26</v>
      </c>
      <c r="F193">
        <v>4</v>
      </c>
      <c r="G193">
        <v>1</v>
      </c>
      <c r="H193">
        <v>0</v>
      </c>
      <c r="I193">
        <v>1</v>
      </c>
      <c r="J193">
        <v>-3</v>
      </c>
      <c r="K193">
        <v>0</v>
      </c>
      <c r="L193">
        <v>0.25</v>
      </c>
      <c r="M193">
        <v>0</v>
      </c>
      <c r="N193">
        <v>0</v>
      </c>
      <c r="O193">
        <v>1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8</v>
      </c>
      <c r="V193">
        <v>12.5</v>
      </c>
      <c r="W193" t="s">
        <v>422</v>
      </c>
      <c r="X193">
        <v>50</v>
      </c>
    </row>
    <row r="194" spans="1:24" x14ac:dyDescent="0.35">
      <c r="A194" t="s">
        <v>423</v>
      </c>
      <c r="B194">
        <v>20192020</v>
      </c>
      <c r="C194" t="s">
        <v>49</v>
      </c>
      <c r="D194" t="s">
        <v>56</v>
      </c>
      <c r="E194" t="s">
        <v>27</v>
      </c>
      <c r="F194">
        <v>4</v>
      </c>
      <c r="G194">
        <v>1</v>
      </c>
      <c r="H194">
        <v>0</v>
      </c>
      <c r="I194">
        <v>1</v>
      </c>
      <c r="J194">
        <v>-1</v>
      </c>
      <c r="K194">
        <v>2</v>
      </c>
      <c r="L194">
        <v>0.25</v>
      </c>
      <c r="M194">
        <v>1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9</v>
      </c>
      <c r="V194">
        <v>11.1</v>
      </c>
      <c r="W194" t="s">
        <v>424</v>
      </c>
      <c r="X194">
        <v>50</v>
      </c>
    </row>
    <row r="195" spans="1:24" x14ac:dyDescent="0.35">
      <c r="A195" t="s">
        <v>425</v>
      </c>
      <c r="B195">
        <v>20192020</v>
      </c>
      <c r="C195" t="s">
        <v>92</v>
      </c>
      <c r="D195" t="s">
        <v>56</v>
      </c>
      <c r="E195" t="s">
        <v>56</v>
      </c>
      <c r="F195">
        <v>4</v>
      </c>
      <c r="G195">
        <v>1</v>
      </c>
      <c r="H195">
        <v>0</v>
      </c>
      <c r="I195">
        <v>1</v>
      </c>
      <c r="J195">
        <v>1</v>
      </c>
      <c r="K195">
        <v>0</v>
      </c>
      <c r="L195">
        <v>0.25</v>
      </c>
      <c r="M195">
        <v>1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7</v>
      </c>
      <c r="V195">
        <v>14.3</v>
      </c>
      <c r="W195" t="s">
        <v>426</v>
      </c>
      <c r="X195">
        <v>0</v>
      </c>
    </row>
    <row r="196" spans="1:24" x14ac:dyDescent="0.35">
      <c r="A196" t="s">
        <v>427</v>
      </c>
      <c r="B196">
        <v>20192020</v>
      </c>
      <c r="C196" t="s">
        <v>74</v>
      </c>
      <c r="D196" t="s">
        <v>26</v>
      </c>
      <c r="E196" t="s">
        <v>27</v>
      </c>
      <c r="F196">
        <v>2</v>
      </c>
      <c r="G196">
        <v>1</v>
      </c>
      <c r="H196">
        <v>0</v>
      </c>
      <c r="I196">
        <v>1</v>
      </c>
      <c r="J196">
        <v>-1</v>
      </c>
      <c r="K196">
        <v>0</v>
      </c>
      <c r="L196">
        <v>0.5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100</v>
      </c>
      <c r="W196" t="s">
        <v>428</v>
      </c>
      <c r="X196">
        <v>50</v>
      </c>
    </row>
    <row r="197" spans="1:24" x14ac:dyDescent="0.35">
      <c r="A197" t="s">
        <v>429</v>
      </c>
      <c r="B197">
        <v>20192020</v>
      </c>
      <c r="C197" t="s">
        <v>46</v>
      </c>
      <c r="D197" t="s">
        <v>26</v>
      </c>
      <c r="E197" t="s">
        <v>50</v>
      </c>
      <c r="F197">
        <v>5</v>
      </c>
      <c r="G197">
        <v>1</v>
      </c>
      <c r="H197">
        <v>0</v>
      </c>
      <c r="I197">
        <v>1</v>
      </c>
      <c r="J197">
        <v>-1</v>
      </c>
      <c r="K197">
        <v>2</v>
      </c>
      <c r="L197">
        <v>0.2</v>
      </c>
      <c r="M197">
        <v>1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17</v>
      </c>
      <c r="V197">
        <v>5.9</v>
      </c>
      <c r="W197" t="s">
        <v>430</v>
      </c>
      <c r="X197" t="s">
        <v>41</v>
      </c>
    </row>
    <row r="198" spans="1:24" x14ac:dyDescent="0.35">
      <c r="A198" t="s">
        <v>431</v>
      </c>
      <c r="B198">
        <v>20192020</v>
      </c>
      <c r="C198" t="s">
        <v>132</v>
      </c>
      <c r="D198" t="s">
        <v>26</v>
      </c>
      <c r="E198" t="s">
        <v>50</v>
      </c>
      <c r="F198">
        <v>3</v>
      </c>
      <c r="G198">
        <v>1</v>
      </c>
      <c r="H198">
        <v>0</v>
      </c>
      <c r="I198">
        <v>1</v>
      </c>
      <c r="J198">
        <v>1</v>
      </c>
      <c r="K198">
        <v>0</v>
      </c>
      <c r="L198">
        <v>0.33</v>
      </c>
      <c r="M198">
        <v>1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5</v>
      </c>
      <c r="V198">
        <v>20</v>
      </c>
      <c r="W198" t="s">
        <v>432</v>
      </c>
      <c r="X198" t="s">
        <v>41</v>
      </c>
    </row>
    <row r="199" spans="1:24" x14ac:dyDescent="0.35">
      <c r="A199" t="s">
        <v>433</v>
      </c>
      <c r="B199">
        <v>20192020</v>
      </c>
      <c r="C199" t="s">
        <v>217</v>
      </c>
      <c r="D199" t="s">
        <v>56</v>
      </c>
      <c r="E199" t="s">
        <v>56</v>
      </c>
      <c r="F199">
        <v>2</v>
      </c>
      <c r="G199">
        <v>1</v>
      </c>
      <c r="H199">
        <v>0</v>
      </c>
      <c r="I199">
        <v>1</v>
      </c>
      <c r="J199">
        <v>1</v>
      </c>
      <c r="K199">
        <v>4</v>
      </c>
      <c r="L199">
        <v>0.5</v>
      </c>
      <c r="M199">
        <v>1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100</v>
      </c>
      <c r="W199" t="s">
        <v>434</v>
      </c>
      <c r="X199" t="s">
        <v>41</v>
      </c>
    </row>
    <row r="200" spans="1:24" x14ac:dyDescent="0.35">
      <c r="A200" t="s">
        <v>435</v>
      </c>
      <c r="B200">
        <v>20192020</v>
      </c>
      <c r="C200" t="s">
        <v>43</v>
      </c>
      <c r="D200" t="s">
        <v>56</v>
      </c>
      <c r="E200" t="s">
        <v>50</v>
      </c>
      <c r="F200">
        <v>4</v>
      </c>
      <c r="G200">
        <v>1</v>
      </c>
      <c r="H200">
        <v>0</v>
      </c>
      <c r="I200">
        <v>1</v>
      </c>
      <c r="J200">
        <v>5</v>
      </c>
      <c r="K200">
        <v>4</v>
      </c>
      <c r="L200">
        <v>0.25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6</v>
      </c>
      <c r="V200">
        <v>16.7</v>
      </c>
      <c r="W200" t="s">
        <v>436</v>
      </c>
      <c r="X200" t="s">
        <v>41</v>
      </c>
    </row>
    <row r="201" spans="1:24" x14ac:dyDescent="0.35">
      <c r="A201" t="s">
        <v>437</v>
      </c>
      <c r="B201">
        <v>20192020</v>
      </c>
      <c r="C201" t="s">
        <v>35</v>
      </c>
      <c r="D201" t="s">
        <v>26</v>
      </c>
      <c r="E201" t="s">
        <v>27</v>
      </c>
      <c r="F201">
        <v>4</v>
      </c>
      <c r="G201">
        <v>1</v>
      </c>
      <c r="H201">
        <v>0</v>
      </c>
      <c r="I201">
        <v>1</v>
      </c>
      <c r="J201">
        <v>-3</v>
      </c>
      <c r="K201">
        <v>0</v>
      </c>
      <c r="L201">
        <v>0.25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5</v>
      </c>
      <c r="V201">
        <v>20</v>
      </c>
      <c r="W201" t="s">
        <v>438</v>
      </c>
      <c r="X201">
        <v>44.2</v>
      </c>
    </row>
    <row r="202" spans="1:24" x14ac:dyDescent="0.35">
      <c r="A202" t="s">
        <v>439</v>
      </c>
      <c r="B202">
        <v>20192020</v>
      </c>
      <c r="C202" t="s">
        <v>315</v>
      </c>
      <c r="D202" t="s">
        <v>26</v>
      </c>
      <c r="E202" t="s">
        <v>27</v>
      </c>
      <c r="F202">
        <v>3</v>
      </c>
      <c r="G202">
        <v>1</v>
      </c>
      <c r="H202">
        <v>0</v>
      </c>
      <c r="I202">
        <v>1</v>
      </c>
      <c r="J202">
        <v>-1</v>
      </c>
      <c r="K202">
        <v>4</v>
      </c>
      <c r="L202">
        <v>0.33</v>
      </c>
      <c r="M202">
        <v>0</v>
      </c>
      <c r="N202">
        <v>0</v>
      </c>
      <c r="O202">
        <v>1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5</v>
      </c>
      <c r="V202">
        <v>20</v>
      </c>
      <c r="W202" t="s">
        <v>318</v>
      </c>
      <c r="X202">
        <v>42.2</v>
      </c>
    </row>
    <row r="203" spans="1:24" x14ac:dyDescent="0.35">
      <c r="A203" t="s">
        <v>440</v>
      </c>
      <c r="B203">
        <v>20192020</v>
      </c>
      <c r="C203" t="s">
        <v>315</v>
      </c>
      <c r="D203" t="s">
        <v>56</v>
      </c>
      <c r="E203" t="s">
        <v>56</v>
      </c>
      <c r="F203">
        <v>3</v>
      </c>
      <c r="G203">
        <v>1</v>
      </c>
      <c r="H203">
        <v>0</v>
      </c>
      <c r="I203">
        <v>1</v>
      </c>
      <c r="J203">
        <v>0</v>
      </c>
      <c r="K203">
        <v>9</v>
      </c>
      <c r="L203">
        <v>0.33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9</v>
      </c>
      <c r="V203">
        <v>11.1</v>
      </c>
      <c r="W203" t="s">
        <v>441</v>
      </c>
      <c r="X203">
        <v>40</v>
      </c>
    </row>
    <row r="204" spans="1:24" x14ac:dyDescent="0.35">
      <c r="A204" t="s">
        <v>442</v>
      </c>
      <c r="B204">
        <v>20192020</v>
      </c>
      <c r="C204" t="s">
        <v>46</v>
      </c>
      <c r="D204" t="s">
        <v>26</v>
      </c>
      <c r="E204" t="s">
        <v>26</v>
      </c>
      <c r="F204">
        <v>4</v>
      </c>
      <c r="G204">
        <v>1</v>
      </c>
      <c r="H204">
        <v>0</v>
      </c>
      <c r="I204">
        <v>1</v>
      </c>
      <c r="J204">
        <v>-1</v>
      </c>
      <c r="K204">
        <v>2</v>
      </c>
      <c r="L204">
        <v>0.25</v>
      </c>
      <c r="M204">
        <v>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7</v>
      </c>
      <c r="V204">
        <v>14.3</v>
      </c>
      <c r="W204" t="s">
        <v>443</v>
      </c>
      <c r="X204">
        <v>0</v>
      </c>
    </row>
    <row r="205" spans="1:24" x14ac:dyDescent="0.35">
      <c r="A205" t="s">
        <v>444</v>
      </c>
      <c r="B205">
        <v>20192020</v>
      </c>
      <c r="C205" t="s">
        <v>25</v>
      </c>
      <c r="D205" t="s">
        <v>56</v>
      </c>
      <c r="E205" t="s">
        <v>56</v>
      </c>
      <c r="F205">
        <v>4</v>
      </c>
      <c r="G205">
        <v>1</v>
      </c>
      <c r="H205">
        <v>0</v>
      </c>
      <c r="I205">
        <v>1</v>
      </c>
      <c r="J205">
        <v>1</v>
      </c>
      <c r="K205">
        <v>4</v>
      </c>
      <c r="L205">
        <v>0.25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</v>
      </c>
      <c r="V205">
        <v>20</v>
      </c>
      <c r="W205" t="s">
        <v>361</v>
      </c>
      <c r="X205" t="s">
        <v>41</v>
      </c>
    </row>
    <row r="206" spans="1:24" x14ac:dyDescent="0.35">
      <c r="A206" t="s">
        <v>445</v>
      </c>
      <c r="B206">
        <v>20192020</v>
      </c>
      <c r="C206" t="s">
        <v>46</v>
      </c>
      <c r="D206" t="s">
        <v>56</v>
      </c>
      <c r="E206" t="s">
        <v>50</v>
      </c>
      <c r="F206">
        <v>5</v>
      </c>
      <c r="G206">
        <v>1</v>
      </c>
      <c r="H206">
        <v>0</v>
      </c>
      <c r="I206">
        <v>1</v>
      </c>
      <c r="J206">
        <v>0</v>
      </c>
      <c r="K206">
        <v>4</v>
      </c>
      <c r="L206">
        <v>0.2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1</v>
      </c>
      <c r="S206">
        <v>0</v>
      </c>
      <c r="T206">
        <v>0</v>
      </c>
      <c r="U206">
        <v>5</v>
      </c>
      <c r="V206">
        <v>20</v>
      </c>
      <c r="W206" t="s">
        <v>79</v>
      </c>
      <c r="X206" t="s">
        <v>41</v>
      </c>
    </row>
    <row r="207" spans="1:24" x14ac:dyDescent="0.35">
      <c r="A207" t="s">
        <v>446</v>
      </c>
      <c r="B207">
        <v>20192020</v>
      </c>
      <c r="C207" t="s">
        <v>74</v>
      </c>
      <c r="D207" t="s">
        <v>26</v>
      </c>
      <c r="E207" t="s">
        <v>27</v>
      </c>
      <c r="F207">
        <v>4</v>
      </c>
      <c r="G207">
        <v>1</v>
      </c>
      <c r="H207">
        <v>0</v>
      </c>
      <c r="I207">
        <v>1</v>
      </c>
      <c r="J207">
        <v>1</v>
      </c>
      <c r="K207">
        <v>2</v>
      </c>
      <c r="L207">
        <v>0.25</v>
      </c>
      <c r="M207">
        <v>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8</v>
      </c>
      <c r="V207">
        <v>12.5</v>
      </c>
      <c r="W207" t="s">
        <v>447</v>
      </c>
      <c r="X207">
        <v>41.7</v>
      </c>
    </row>
    <row r="208" spans="1:24" x14ac:dyDescent="0.35">
      <c r="A208" t="s">
        <v>448</v>
      </c>
      <c r="B208">
        <v>20192020</v>
      </c>
      <c r="C208" t="s">
        <v>92</v>
      </c>
      <c r="D208" t="s">
        <v>56</v>
      </c>
      <c r="E208" t="s">
        <v>50</v>
      </c>
      <c r="F208">
        <v>4</v>
      </c>
      <c r="G208">
        <v>0</v>
      </c>
      <c r="H208">
        <v>1</v>
      </c>
      <c r="I208">
        <v>1</v>
      </c>
      <c r="J208">
        <v>3</v>
      </c>
      <c r="K208">
        <v>2</v>
      </c>
      <c r="L208">
        <v>0.25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4</v>
      </c>
      <c r="V208">
        <v>0</v>
      </c>
      <c r="W208" t="s">
        <v>449</v>
      </c>
      <c r="X208" t="s">
        <v>41</v>
      </c>
    </row>
    <row r="209" spans="1:24" x14ac:dyDescent="0.35">
      <c r="A209" t="s">
        <v>450</v>
      </c>
      <c r="B209">
        <v>20192020</v>
      </c>
      <c r="C209" t="s">
        <v>132</v>
      </c>
      <c r="D209" t="s">
        <v>26</v>
      </c>
      <c r="E209" t="s">
        <v>27</v>
      </c>
      <c r="F209">
        <v>3</v>
      </c>
      <c r="G209">
        <v>0</v>
      </c>
      <c r="H209">
        <v>1</v>
      </c>
      <c r="I209">
        <v>1</v>
      </c>
      <c r="J209">
        <v>0</v>
      </c>
      <c r="K209">
        <v>4</v>
      </c>
      <c r="L209">
        <v>0.33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6</v>
      </c>
      <c r="V209">
        <v>0</v>
      </c>
      <c r="W209" t="s">
        <v>451</v>
      </c>
      <c r="X209">
        <v>50</v>
      </c>
    </row>
    <row r="210" spans="1:24" x14ac:dyDescent="0.35">
      <c r="A210" t="s">
        <v>452</v>
      </c>
      <c r="B210">
        <v>20192020</v>
      </c>
      <c r="C210" t="s">
        <v>68</v>
      </c>
      <c r="D210" t="s">
        <v>26</v>
      </c>
      <c r="E210" t="s">
        <v>50</v>
      </c>
      <c r="F210">
        <v>3</v>
      </c>
      <c r="G210">
        <v>0</v>
      </c>
      <c r="H210">
        <v>1</v>
      </c>
      <c r="I210">
        <v>1</v>
      </c>
      <c r="J210">
        <v>1</v>
      </c>
      <c r="K210">
        <v>0</v>
      </c>
      <c r="L210">
        <v>0.33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</v>
      </c>
      <c r="V210">
        <v>0</v>
      </c>
      <c r="W210" t="s">
        <v>453</v>
      </c>
      <c r="X210" t="s">
        <v>41</v>
      </c>
    </row>
    <row r="211" spans="1:24" x14ac:dyDescent="0.35">
      <c r="A211" t="s">
        <v>454</v>
      </c>
      <c r="B211">
        <v>20192020</v>
      </c>
      <c r="C211" t="s">
        <v>65</v>
      </c>
      <c r="D211" t="s">
        <v>26</v>
      </c>
      <c r="E211" t="s">
        <v>27</v>
      </c>
      <c r="F211">
        <v>4</v>
      </c>
      <c r="G211">
        <v>0</v>
      </c>
      <c r="H211">
        <v>1</v>
      </c>
      <c r="I211">
        <v>1</v>
      </c>
      <c r="J211">
        <v>-3</v>
      </c>
      <c r="K211">
        <v>2</v>
      </c>
      <c r="L211">
        <v>0.25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7</v>
      </c>
      <c r="V211">
        <v>0</v>
      </c>
      <c r="W211" t="s">
        <v>455</v>
      </c>
      <c r="X211">
        <v>50</v>
      </c>
    </row>
    <row r="212" spans="1:24" x14ac:dyDescent="0.35">
      <c r="A212" t="s">
        <v>456</v>
      </c>
      <c r="B212">
        <v>20192020</v>
      </c>
      <c r="C212" t="s">
        <v>71</v>
      </c>
      <c r="D212" t="s">
        <v>26</v>
      </c>
      <c r="E212" t="s">
        <v>27</v>
      </c>
      <c r="F212">
        <v>5</v>
      </c>
      <c r="G212">
        <v>0</v>
      </c>
      <c r="H212">
        <v>1</v>
      </c>
      <c r="I212">
        <v>1</v>
      </c>
      <c r="J212">
        <v>1</v>
      </c>
      <c r="K212">
        <v>2</v>
      </c>
      <c r="L212">
        <v>0.2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7</v>
      </c>
      <c r="V212">
        <v>0</v>
      </c>
      <c r="W212" t="s">
        <v>420</v>
      </c>
      <c r="X212">
        <v>40</v>
      </c>
    </row>
    <row r="213" spans="1:24" x14ac:dyDescent="0.35">
      <c r="A213" t="s">
        <v>457</v>
      </c>
      <c r="B213">
        <v>20192020</v>
      </c>
      <c r="C213" t="s">
        <v>74</v>
      </c>
      <c r="D213" t="s">
        <v>26</v>
      </c>
      <c r="E213" t="s">
        <v>50</v>
      </c>
      <c r="F213">
        <v>3</v>
      </c>
      <c r="G213">
        <v>0</v>
      </c>
      <c r="H213">
        <v>1</v>
      </c>
      <c r="I213">
        <v>1</v>
      </c>
      <c r="J213">
        <v>1</v>
      </c>
      <c r="K213">
        <v>0</v>
      </c>
      <c r="L213">
        <v>0.33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0</v>
      </c>
      <c r="U213">
        <v>3</v>
      </c>
      <c r="V213">
        <v>0</v>
      </c>
      <c r="W213" t="s">
        <v>458</v>
      </c>
      <c r="X213" t="s">
        <v>41</v>
      </c>
    </row>
    <row r="214" spans="1:24" x14ac:dyDescent="0.35">
      <c r="A214" t="s">
        <v>459</v>
      </c>
      <c r="B214">
        <v>20192020</v>
      </c>
      <c r="C214" t="s">
        <v>65</v>
      </c>
      <c r="D214" t="s">
        <v>26</v>
      </c>
      <c r="E214" t="s">
        <v>50</v>
      </c>
      <c r="F214">
        <v>4</v>
      </c>
      <c r="G214">
        <v>0</v>
      </c>
      <c r="H214">
        <v>1</v>
      </c>
      <c r="I214">
        <v>1</v>
      </c>
      <c r="J214">
        <v>-2</v>
      </c>
      <c r="K214">
        <v>0</v>
      </c>
      <c r="L214">
        <v>0.25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12</v>
      </c>
      <c r="V214">
        <v>0</v>
      </c>
      <c r="W214" t="s">
        <v>460</v>
      </c>
      <c r="X214" t="s">
        <v>41</v>
      </c>
    </row>
    <row r="215" spans="1:24" x14ac:dyDescent="0.35">
      <c r="A215" t="s">
        <v>461</v>
      </c>
      <c r="B215">
        <v>20192020</v>
      </c>
      <c r="C215" t="s">
        <v>132</v>
      </c>
      <c r="D215" t="s">
        <v>26</v>
      </c>
      <c r="E215" t="s">
        <v>26</v>
      </c>
      <c r="F215">
        <v>3</v>
      </c>
      <c r="G215">
        <v>0</v>
      </c>
      <c r="H215">
        <v>1</v>
      </c>
      <c r="I215">
        <v>1</v>
      </c>
      <c r="J215">
        <v>1</v>
      </c>
      <c r="K215">
        <v>2</v>
      </c>
      <c r="L215">
        <v>0.33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0</v>
      </c>
      <c r="S215">
        <v>0</v>
      </c>
      <c r="T215">
        <v>0</v>
      </c>
      <c r="U215">
        <v>5</v>
      </c>
      <c r="V215">
        <v>0</v>
      </c>
      <c r="W215" t="s">
        <v>462</v>
      </c>
      <c r="X215">
        <v>47.6</v>
      </c>
    </row>
    <row r="216" spans="1:24" x14ac:dyDescent="0.35">
      <c r="A216" t="s">
        <v>463</v>
      </c>
      <c r="B216">
        <v>20192020</v>
      </c>
      <c r="C216" t="s">
        <v>65</v>
      </c>
      <c r="D216" t="s">
        <v>56</v>
      </c>
      <c r="E216" t="s">
        <v>56</v>
      </c>
      <c r="F216">
        <v>4</v>
      </c>
      <c r="G216">
        <v>0</v>
      </c>
      <c r="H216">
        <v>1</v>
      </c>
      <c r="I216">
        <v>1</v>
      </c>
      <c r="J216">
        <v>-1</v>
      </c>
      <c r="K216">
        <v>2</v>
      </c>
      <c r="L216">
        <v>0.25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6</v>
      </c>
      <c r="V216">
        <v>0</v>
      </c>
      <c r="W216" t="s">
        <v>464</v>
      </c>
      <c r="X216" t="s">
        <v>41</v>
      </c>
    </row>
    <row r="217" spans="1:24" x14ac:dyDescent="0.35">
      <c r="A217" t="s">
        <v>465</v>
      </c>
      <c r="B217">
        <v>20192020</v>
      </c>
      <c r="C217" t="s">
        <v>65</v>
      </c>
      <c r="D217" t="s">
        <v>56</v>
      </c>
      <c r="E217" t="s">
        <v>27</v>
      </c>
      <c r="F217">
        <v>4</v>
      </c>
      <c r="G217">
        <v>0</v>
      </c>
      <c r="H217">
        <v>1</v>
      </c>
      <c r="I217">
        <v>1</v>
      </c>
      <c r="J217">
        <v>0</v>
      </c>
      <c r="K217">
        <v>0</v>
      </c>
      <c r="L217">
        <v>0.25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</v>
      </c>
      <c r="V217">
        <v>0</v>
      </c>
      <c r="W217" t="s">
        <v>466</v>
      </c>
      <c r="X217">
        <v>55.8</v>
      </c>
    </row>
    <row r="218" spans="1:24" x14ac:dyDescent="0.35">
      <c r="A218" t="s">
        <v>467</v>
      </c>
      <c r="B218">
        <v>20192020</v>
      </c>
      <c r="C218" t="s">
        <v>74</v>
      </c>
      <c r="D218" t="s">
        <v>26</v>
      </c>
      <c r="E218" t="s">
        <v>26</v>
      </c>
      <c r="F218">
        <v>4</v>
      </c>
      <c r="G218">
        <v>0</v>
      </c>
      <c r="H218">
        <v>1</v>
      </c>
      <c r="I218">
        <v>1</v>
      </c>
      <c r="J218">
        <v>-2</v>
      </c>
      <c r="K218">
        <v>5</v>
      </c>
      <c r="L218">
        <v>0.25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4</v>
      </c>
      <c r="V218">
        <v>0</v>
      </c>
      <c r="W218" t="s">
        <v>468</v>
      </c>
      <c r="X218">
        <v>0</v>
      </c>
    </row>
    <row r="219" spans="1:24" x14ac:dyDescent="0.35">
      <c r="A219" t="s">
        <v>469</v>
      </c>
      <c r="B219">
        <v>20192020</v>
      </c>
      <c r="C219" t="s">
        <v>46</v>
      </c>
      <c r="D219" t="s">
        <v>26</v>
      </c>
      <c r="E219" t="s">
        <v>50</v>
      </c>
      <c r="F219">
        <v>5</v>
      </c>
      <c r="G219">
        <v>0</v>
      </c>
      <c r="H219">
        <v>1</v>
      </c>
      <c r="I219">
        <v>1</v>
      </c>
      <c r="J219">
        <v>-2</v>
      </c>
      <c r="K219">
        <v>4</v>
      </c>
      <c r="L219">
        <v>0.2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3</v>
      </c>
      <c r="V219">
        <v>0</v>
      </c>
      <c r="W219" t="s">
        <v>470</v>
      </c>
      <c r="X219" t="s">
        <v>41</v>
      </c>
    </row>
    <row r="220" spans="1:24" x14ac:dyDescent="0.35">
      <c r="A220" t="s">
        <v>471</v>
      </c>
      <c r="B220">
        <v>20192020</v>
      </c>
      <c r="C220" t="s">
        <v>132</v>
      </c>
      <c r="D220" t="s">
        <v>56</v>
      </c>
      <c r="E220" t="s">
        <v>50</v>
      </c>
      <c r="F220">
        <v>2</v>
      </c>
      <c r="G220">
        <v>0</v>
      </c>
      <c r="H220">
        <v>1</v>
      </c>
      <c r="I220">
        <v>1</v>
      </c>
      <c r="J220">
        <v>-2</v>
      </c>
      <c r="K220">
        <v>2</v>
      </c>
      <c r="L220">
        <v>0.5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4</v>
      </c>
      <c r="V220">
        <v>0</v>
      </c>
      <c r="W220" t="s">
        <v>352</v>
      </c>
      <c r="X220" t="s">
        <v>41</v>
      </c>
    </row>
    <row r="221" spans="1:24" x14ac:dyDescent="0.35">
      <c r="A221" t="s">
        <v>472</v>
      </c>
      <c r="B221">
        <v>20192020</v>
      </c>
      <c r="C221" t="s">
        <v>92</v>
      </c>
      <c r="D221" t="s">
        <v>26</v>
      </c>
      <c r="E221" t="s">
        <v>50</v>
      </c>
      <c r="F221">
        <v>4</v>
      </c>
      <c r="G221">
        <v>0</v>
      </c>
      <c r="H221">
        <v>1</v>
      </c>
      <c r="I221">
        <v>1</v>
      </c>
      <c r="J221">
        <v>0</v>
      </c>
      <c r="K221">
        <v>2</v>
      </c>
      <c r="L221">
        <v>0.25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</v>
      </c>
      <c r="V221">
        <v>0</v>
      </c>
      <c r="W221" t="s">
        <v>473</v>
      </c>
      <c r="X221" t="s">
        <v>41</v>
      </c>
    </row>
    <row r="222" spans="1:24" x14ac:dyDescent="0.35">
      <c r="A222" t="s">
        <v>474</v>
      </c>
      <c r="B222">
        <v>20192020</v>
      </c>
      <c r="C222" t="s">
        <v>59</v>
      </c>
      <c r="D222" t="s">
        <v>26</v>
      </c>
      <c r="E222" t="s">
        <v>50</v>
      </c>
      <c r="F222">
        <v>3</v>
      </c>
      <c r="G222">
        <v>0</v>
      </c>
      <c r="H222">
        <v>1</v>
      </c>
      <c r="I222">
        <v>1</v>
      </c>
      <c r="J222">
        <v>2</v>
      </c>
      <c r="K222">
        <v>0</v>
      </c>
      <c r="L222">
        <v>0.33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t="s">
        <v>41</v>
      </c>
      <c r="W222" t="s">
        <v>153</v>
      </c>
      <c r="X222" t="s">
        <v>41</v>
      </c>
    </row>
    <row r="223" spans="1:24" x14ac:dyDescent="0.35">
      <c r="A223" t="s">
        <v>475</v>
      </c>
      <c r="B223">
        <v>20192020</v>
      </c>
      <c r="C223" t="s">
        <v>132</v>
      </c>
      <c r="D223" t="s">
        <v>56</v>
      </c>
      <c r="E223" t="s">
        <v>26</v>
      </c>
      <c r="F223">
        <v>3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0.33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3</v>
      </c>
      <c r="V223">
        <v>0</v>
      </c>
      <c r="W223" t="s">
        <v>476</v>
      </c>
      <c r="X223">
        <v>0</v>
      </c>
    </row>
    <row r="224" spans="1:24" x14ac:dyDescent="0.35">
      <c r="A224" t="s">
        <v>477</v>
      </c>
      <c r="B224">
        <v>20192020</v>
      </c>
      <c r="C224" t="s">
        <v>74</v>
      </c>
      <c r="D224" t="s">
        <v>56</v>
      </c>
      <c r="E224" t="s">
        <v>50</v>
      </c>
      <c r="F224">
        <v>4</v>
      </c>
      <c r="G224">
        <v>0</v>
      </c>
      <c r="H224">
        <v>1</v>
      </c>
      <c r="I224">
        <v>1</v>
      </c>
      <c r="J224">
        <v>1</v>
      </c>
      <c r="K224">
        <v>2</v>
      </c>
      <c r="L224">
        <v>0.25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14</v>
      </c>
      <c r="V224">
        <v>0</v>
      </c>
      <c r="W224" t="s">
        <v>478</v>
      </c>
      <c r="X224" t="s">
        <v>41</v>
      </c>
    </row>
    <row r="225" spans="1:24" x14ac:dyDescent="0.35">
      <c r="A225" t="s">
        <v>479</v>
      </c>
      <c r="B225">
        <v>20192020</v>
      </c>
      <c r="C225" t="s">
        <v>74</v>
      </c>
      <c r="D225" t="s">
        <v>26</v>
      </c>
      <c r="E225" t="s">
        <v>56</v>
      </c>
      <c r="F225">
        <v>4</v>
      </c>
      <c r="G225">
        <v>0</v>
      </c>
      <c r="H225">
        <v>1</v>
      </c>
      <c r="I225">
        <v>1</v>
      </c>
      <c r="J225">
        <v>-1</v>
      </c>
      <c r="K225">
        <v>0</v>
      </c>
      <c r="L225">
        <v>0.25</v>
      </c>
      <c r="M225">
        <v>0</v>
      </c>
      <c r="N225">
        <v>0</v>
      </c>
      <c r="O225"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3</v>
      </c>
      <c r="V225">
        <v>0</v>
      </c>
      <c r="W225" t="s">
        <v>480</v>
      </c>
      <c r="X225">
        <v>0</v>
      </c>
    </row>
    <row r="226" spans="1:24" x14ac:dyDescent="0.35">
      <c r="A226" t="s">
        <v>481</v>
      </c>
      <c r="B226">
        <v>20192020</v>
      </c>
      <c r="C226" t="s">
        <v>92</v>
      </c>
      <c r="D226" t="s">
        <v>56</v>
      </c>
      <c r="E226" t="s">
        <v>56</v>
      </c>
      <c r="F226">
        <v>4</v>
      </c>
      <c r="G226">
        <v>0</v>
      </c>
      <c r="H226">
        <v>1</v>
      </c>
      <c r="I226">
        <v>1</v>
      </c>
      <c r="J226">
        <v>0</v>
      </c>
      <c r="K226">
        <v>2</v>
      </c>
      <c r="L226">
        <v>0.25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7</v>
      </c>
      <c r="V226">
        <v>0</v>
      </c>
      <c r="W226" t="s">
        <v>482</v>
      </c>
      <c r="X226">
        <v>100</v>
      </c>
    </row>
    <row r="227" spans="1:24" x14ac:dyDescent="0.35">
      <c r="A227" t="s">
        <v>483</v>
      </c>
      <c r="B227">
        <v>20192020</v>
      </c>
      <c r="C227" t="s">
        <v>30</v>
      </c>
      <c r="D227" t="s">
        <v>56</v>
      </c>
      <c r="E227" t="s">
        <v>27</v>
      </c>
      <c r="F227">
        <v>3</v>
      </c>
      <c r="G227">
        <v>0</v>
      </c>
      <c r="H227">
        <v>1</v>
      </c>
      <c r="I227">
        <v>1</v>
      </c>
      <c r="J227">
        <v>2</v>
      </c>
      <c r="K227">
        <v>0</v>
      </c>
      <c r="L227">
        <v>0.33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3</v>
      </c>
      <c r="V227">
        <v>0</v>
      </c>
      <c r="W227" t="s">
        <v>484</v>
      </c>
      <c r="X227">
        <v>61.1</v>
      </c>
    </row>
    <row r="228" spans="1:24" x14ac:dyDescent="0.35">
      <c r="A228" t="s">
        <v>485</v>
      </c>
      <c r="B228">
        <v>20192020</v>
      </c>
      <c r="C228" t="s">
        <v>172</v>
      </c>
      <c r="D228" t="s">
        <v>26</v>
      </c>
      <c r="E228" t="s">
        <v>26</v>
      </c>
      <c r="F228">
        <v>3</v>
      </c>
      <c r="G228">
        <v>0</v>
      </c>
      <c r="H228">
        <v>1</v>
      </c>
      <c r="I228">
        <v>1</v>
      </c>
      <c r="J228">
        <v>0</v>
      </c>
      <c r="K228">
        <v>0</v>
      </c>
      <c r="L228">
        <v>0.33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</v>
      </c>
      <c r="V228">
        <v>0</v>
      </c>
      <c r="W228" t="s">
        <v>486</v>
      </c>
      <c r="X228" t="s">
        <v>41</v>
      </c>
    </row>
    <row r="229" spans="1:24" x14ac:dyDescent="0.35">
      <c r="A229" t="s">
        <v>487</v>
      </c>
      <c r="B229">
        <v>20192020</v>
      </c>
      <c r="C229" t="s">
        <v>213</v>
      </c>
      <c r="D229" t="s">
        <v>56</v>
      </c>
      <c r="E229" t="s">
        <v>56</v>
      </c>
      <c r="F229">
        <v>4</v>
      </c>
      <c r="G229">
        <v>0</v>
      </c>
      <c r="H229">
        <v>1</v>
      </c>
      <c r="I229">
        <v>1</v>
      </c>
      <c r="J229">
        <v>-5</v>
      </c>
      <c r="K229">
        <v>5</v>
      </c>
      <c r="L229">
        <v>0.25</v>
      </c>
      <c r="M229">
        <v>0</v>
      </c>
      <c r="N229">
        <v>0</v>
      </c>
      <c r="O229">
        <v>0</v>
      </c>
      <c r="P229">
        <v>1</v>
      </c>
      <c r="Q229">
        <v>0</v>
      </c>
      <c r="R229">
        <v>0</v>
      </c>
      <c r="S229">
        <v>0</v>
      </c>
      <c r="T229">
        <v>0</v>
      </c>
      <c r="U229">
        <v>5</v>
      </c>
      <c r="V229">
        <v>0</v>
      </c>
      <c r="W229" t="s">
        <v>488</v>
      </c>
      <c r="X229">
        <v>61.1</v>
      </c>
    </row>
    <row r="230" spans="1:24" x14ac:dyDescent="0.35">
      <c r="A230" t="s">
        <v>489</v>
      </c>
      <c r="B230">
        <v>20192020</v>
      </c>
      <c r="C230" t="s">
        <v>30</v>
      </c>
      <c r="D230" t="s">
        <v>26</v>
      </c>
      <c r="E230" t="s">
        <v>26</v>
      </c>
      <c r="F230">
        <v>3</v>
      </c>
      <c r="G230">
        <v>0</v>
      </c>
      <c r="H230">
        <v>1</v>
      </c>
      <c r="I230">
        <v>1</v>
      </c>
      <c r="J230">
        <v>1</v>
      </c>
      <c r="K230">
        <v>2</v>
      </c>
      <c r="L230">
        <v>0.33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5</v>
      </c>
      <c r="V230">
        <v>0</v>
      </c>
      <c r="W230" t="s">
        <v>490</v>
      </c>
      <c r="X230">
        <v>0</v>
      </c>
    </row>
    <row r="231" spans="1:24" x14ac:dyDescent="0.35">
      <c r="A231" t="s">
        <v>491</v>
      </c>
      <c r="B231">
        <v>20192020</v>
      </c>
      <c r="C231" t="s">
        <v>30</v>
      </c>
      <c r="D231" t="s">
        <v>26</v>
      </c>
      <c r="E231" t="s">
        <v>50</v>
      </c>
      <c r="F231">
        <v>3</v>
      </c>
      <c r="G231">
        <v>0</v>
      </c>
      <c r="H231">
        <v>1</v>
      </c>
      <c r="I231">
        <v>1</v>
      </c>
      <c r="J231">
        <v>4</v>
      </c>
      <c r="K231">
        <v>0</v>
      </c>
      <c r="L231">
        <v>0.33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4</v>
      </c>
      <c r="V231">
        <v>0</v>
      </c>
      <c r="W231" t="s">
        <v>492</v>
      </c>
      <c r="X231" t="s">
        <v>41</v>
      </c>
    </row>
    <row r="232" spans="1:24" x14ac:dyDescent="0.35">
      <c r="A232" t="s">
        <v>493</v>
      </c>
      <c r="B232">
        <v>20192020</v>
      </c>
      <c r="C232" t="s">
        <v>43</v>
      </c>
      <c r="D232" t="s">
        <v>26</v>
      </c>
      <c r="E232" t="s">
        <v>50</v>
      </c>
      <c r="F232">
        <v>4</v>
      </c>
      <c r="G232">
        <v>0</v>
      </c>
      <c r="H232">
        <v>1</v>
      </c>
      <c r="I232">
        <v>1</v>
      </c>
      <c r="J232">
        <v>-1</v>
      </c>
      <c r="K232">
        <v>2</v>
      </c>
      <c r="L232">
        <v>0.25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11</v>
      </c>
      <c r="V232">
        <v>0</v>
      </c>
      <c r="W232" t="s">
        <v>494</v>
      </c>
      <c r="X232" t="s">
        <v>41</v>
      </c>
    </row>
    <row r="233" spans="1:24" x14ac:dyDescent="0.35">
      <c r="A233" t="s">
        <v>495</v>
      </c>
      <c r="B233">
        <v>20192020</v>
      </c>
      <c r="C233" t="s">
        <v>43</v>
      </c>
      <c r="D233" t="s">
        <v>56</v>
      </c>
      <c r="E233" t="s">
        <v>27</v>
      </c>
      <c r="F233">
        <v>4</v>
      </c>
      <c r="G233">
        <v>0</v>
      </c>
      <c r="H233">
        <v>1</v>
      </c>
      <c r="I233">
        <v>1</v>
      </c>
      <c r="J233">
        <v>0</v>
      </c>
      <c r="K233">
        <v>0</v>
      </c>
      <c r="L233">
        <v>0.25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4</v>
      </c>
      <c r="V233">
        <v>0</v>
      </c>
      <c r="W233" t="s">
        <v>496</v>
      </c>
      <c r="X233">
        <v>40</v>
      </c>
    </row>
    <row r="234" spans="1:24" x14ac:dyDescent="0.35">
      <c r="A234" t="s">
        <v>497</v>
      </c>
      <c r="B234">
        <v>20192020</v>
      </c>
      <c r="C234" t="s">
        <v>30</v>
      </c>
      <c r="D234" t="s">
        <v>26</v>
      </c>
      <c r="E234" t="s">
        <v>56</v>
      </c>
      <c r="F234">
        <v>3</v>
      </c>
      <c r="G234">
        <v>0</v>
      </c>
      <c r="H234">
        <v>1</v>
      </c>
      <c r="I234">
        <v>1</v>
      </c>
      <c r="J234">
        <v>-1</v>
      </c>
      <c r="K234">
        <v>0</v>
      </c>
      <c r="L234">
        <v>0.33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 t="s">
        <v>498</v>
      </c>
      <c r="X234" t="s">
        <v>41</v>
      </c>
    </row>
    <row r="235" spans="1:24" x14ac:dyDescent="0.35">
      <c r="A235" t="s">
        <v>499</v>
      </c>
      <c r="B235">
        <v>20192020</v>
      </c>
      <c r="C235" t="s">
        <v>43</v>
      </c>
      <c r="D235" t="s">
        <v>26</v>
      </c>
      <c r="E235" t="s">
        <v>50</v>
      </c>
      <c r="F235">
        <v>4</v>
      </c>
      <c r="G235">
        <v>0</v>
      </c>
      <c r="H235">
        <v>1</v>
      </c>
      <c r="I235">
        <v>1</v>
      </c>
      <c r="J235">
        <v>1</v>
      </c>
      <c r="K235">
        <v>4</v>
      </c>
      <c r="L235">
        <v>0.25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1</v>
      </c>
      <c r="V235">
        <v>0</v>
      </c>
      <c r="W235" t="s">
        <v>500</v>
      </c>
      <c r="X235" t="s">
        <v>41</v>
      </c>
    </row>
    <row r="236" spans="1:24" x14ac:dyDescent="0.35">
      <c r="A236" t="s">
        <v>501</v>
      </c>
      <c r="B236">
        <v>20192020</v>
      </c>
      <c r="C236" t="s">
        <v>172</v>
      </c>
      <c r="D236" t="s">
        <v>26</v>
      </c>
      <c r="E236" t="s">
        <v>27</v>
      </c>
      <c r="F236">
        <v>3</v>
      </c>
      <c r="G236">
        <v>0</v>
      </c>
      <c r="H236">
        <v>1</v>
      </c>
      <c r="I236">
        <v>1</v>
      </c>
      <c r="J236">
        <v>0</v>
      </c>
      <c r="K236">
        <v>7</v>
      </c>
      <c r="L236">
        <v>0.33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2</v>
      </c>
      <c r="V236">
        <v>0</v>
      </c>
      <c r="W236" t="s">
        <v>101</v>
      </c>
      <c r="X236">
        <v>42.9</v>
      </c>
    </row>
    <row r="237" spans="1:24" x14ac:dyDescent="0.35">
      <c r="A237" t="s">
        <v>502</v>
      </c>
      <c r="B237">
        <v>20192020</v>
      </c>
      <c r="C237" t="s">
        <v>59</v>
      </c>
      <c r="D237" t="s">
        <v>26</v>
      </c>
      <c r="E237" t="s">
        <v>56</v>
      </c>
      <c r="F237">
        <v>1</v>
      </c>
      <c r="G237">
        <v>0</v>
      </c>
      <c r="H237">
        <v>1</v>
      </c>
      <c r="I237">
        <v>1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</v>
      </c>
      <c r="V237">
        <v>0</v>
      </c>
      <c r="W237" t="s">
        <v>503</v>
      </c>
      <c r="X237" t="s">
        <v>41</v>
      </c>
    </row>
    <row r="238" spans="1:24" x14ac:dyDescent="0.35">
      <c r="A238" t="s">
        <v>504</v>
      </c>
      <c r="B238">
        <v>20192020</v>
      </c>
      <c r="C238" t="s">
        <v>315</v>
      </c>
      <c r="D238" t="s">
        <v>26</v>
      </c>
      <c r="E238" t="s">
        <v>27</v>
      </c>
      <c r="F238">
        <v>1</v>
      </c>
      <c r="G238">
        <v>0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0</v>
      </c>
      <c r="W238" t="s">
        <v>505</v>
      </c>
      <c r="X238">
        <v>80</v>
      </c>
    </row>
    <row r="239" spans="1:24" x14ac:dyDescent="0.35">
      <c r="A239" t="s">
        <v>506</v>
      </c>
      <c r="B239">
        <v>20192020</v>
      </c>
      <c r="C239" t="s">
        <v>89</v>
      </c>
      <c r="D239" t="s">
        <v>26</v>
      </c>
      <c r="E239" t="s">
        <v>50</v>
      </c>
      <c r="F239">
        <v>4</v>
      </c>
      <c r="G239">
        <v>0</v>
      </c>
      <c r="H239">
        <v>1</v>
      </c>
      <c r="I239">
        <v>1</v>
      </c>
      <c r="J239">
        <v>0</v>
      </c>
      <c r="K239">
        <v>0</v>
      </c>
      <c r="L239">
        <v>0.25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6</v>
      </c>
      <c r="V239">
        <v>0</v>
      </c>
      <c r="W239" t="s">
        <v>507</v>
      </c>
      <c r="X239" t="s">
        <v>41</v>
      </c>
    </row>
    <row r="240" spans="1:24" x14ac:dyDescent="0.35">
      <c r="A240" t="s">
        <v>508</v>
      </c>
      <c r="B240">
        <v>20192020</v>
      </c>
      <c r="C240" t="s">
        <v>89</v>
      </c>
      <c r="D240" t="s">
        <v>56</v>
      </c>
      <c r="E240" t="s">
        <v>56</v>
      </c>
      <c r="F240">
        <v>4</v>
      </c>
      <c r="G240">
        <v>0</v>
      </c>
      <c r="H240">
        <v>1</v>
      </c>
      <c r="I240">
        <v>1</v>
      </c>
      <c r="J240">
        <v>-1</v>
      </c>
      <c r="K240">
        <v>0</v>
      </c>
      <c r="L240">
        <v>0.25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17</v>
      </c>
      <c r="V240">
        <v>0</v>
      </c>
      <c r="W240" t="s">
        <v>509</v>
      </c>
      <c r="X240">
        <v>28.6</v>
      </c>
    </row>
    <row r="241" spans="1:24" x14ac:dyDescent="0.35">
      <c r="A241" t="s">
        <v>510</v>
      </c>
      <c r="B241">
        <v>20192020</v>
      </c>
      <c r="C241" t="s">
        <v>92</v>
      </c>
      <c r="D241" t="s">
        <v>56</v>
      </c>
      <c r="E241" t="s">
        <v>56</v>
      </c>
      <c r="F241">
        <v>2</v>
      </c>
      <c r="G241">
        <v>0</v>
      </c>
      <c r="H241">
        <v>1</v>
      </c>
      <c r="I241">
        <v>1</v>
      </c>
      <c r="J241">
        <v>3</v>
      </c>
      <c r="K241">
        <v>0</v>
      </c>
      <c r="L241">
        <v>0.5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</v>
      </c>
      <c r="V241">
        <v>0</v>
      </c>
      <c r="W241" t="s">
        <v>511</v>
      </c>
      <c r="X241">
        <v>100</v>
      </c>
    </row>
    <row r="242" spans="1:24" x14ac:dyDescent="0.35">
      <c r="A242" t="s">
        <v>512</v>
      </c>
      <c r="B242">
        <v>20192020</v>
      </c>
      <c r="C242" t="s">
        <v>161</v>
      </c>
      <c r="D242" t="s">
        <v>26</v>
      </c>
      <c r="E242" t="s">
        <v>27</v>
      </c>
      <c r="F242">
        <v>4</v>
      </c>
      <c r="G242">
        <v>0</v>
      </c>
      <c r="H242">
        <v>1</v>
      </c>
      <c r="I242">
        <v>1</v>
      </c>
      <c r="J242">
        <v>-3</v>
      </c>
      <c r="K242">
        <v>2</v>
      </c>
      <c r="L242">
        <v>0.25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7</v>
      </c>
      <c r="V242">
        <v>0</v>
      </c>
      <c r="W242" t="s">
        <v>443</v>
      </c>
      <c r="X242">
        <v>0</v>
      </c>
    </row>
    <row r="243" spans="1:24" x14ac:dyDescent="0.35">
      <c r="A243" t="s">
        <v>513</v>
      </c>
      <c r="B243">
        <v>20192020</v>
      </c>
      <c r="C243" t="s">
        <v>161</v>
      </c>
      <c r="D243" t="s">
        <v>26</v>
      </c>
      <c r="E243" t="s">
        <v>27</v>
      </c>
      <c r="F243">
        <v>4</v>
      </c>
      <c r="G243">
        <v>0</v>
      </c>
      <c r="H243">
        <v>1</v>
      </c>
      <c r="I243">
        <v>1</v>
      </c>
      <c r="J243">
        <v>-3</v>
      </c>
      <c r="K243">
        <v>6</v>
      </c>
      <c r="L243">
        <v>0.25</v>
      </c>
      <c r="M243">
        <v>0</v>
      </c>
      <c r="N243">
        <v>0</v>
      </c>
      <c r="O243"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21</v>
      </c>
      <c r="V243">
        <v>0</v>
      </c>
      <c r="W243" t="s">
        <v>79</v>
      </c>
      <c r="X243">
        <v>55.3</v>
      </c>
    </row>
    <row r="244" spans="1:24" x14ac:dyDescent="0.35">
      <c r="A244" t="s">
        <v>514</v>
      </c>
      <c r="B244">
        <v>20192020</v>
      </c>
      <c r="C244" t="s">
        <v>161</v>
      </c>
      <c r="D244" t="s">
        <v>26</v>
      </c>
      <c r="E244" t="s">
        <v>27</v>
      </c>
      <c r="F244">
        <v>3</v>
      </c>
      <c r="G244">
        <v>0</v>
      </c>
      <c r="H244">
        <v>1</v>
      </c>
      <c r="I244">
        <v>1</v>
      </c>
      <c r="J244">
        <v>-1</v>
      </c>
      <c r="K244">
        <v>2</v>
      </c>
      <c r="L244">
        <v>0.33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1</v>
      </c>
      <c r="V244">
        <v>0</v>
      </c>
      <c r="W244" t="s">
        <v>166</v>
      </c>
      <c r="X244">
        <v>50</v>
      </c>
    </row>
    <row r="245" spans="1:24" x14ac:dyDescent="0.35">
      <c r="A245" t="s">
        <v>515</v>
      </c>
      <c r="B245">
        <v>20192020</v>
      </c>
      <c r="C245" t="s">
        <v>161</v>
      </c>
      <c r="D245" t="s">
        <v>56</v>
      </c>
      <c r="E245" t="s">
        <v>50</v>
      </c>
      <c r="F245">
        <v>4</v>
      </c>
      <c r="G245">
        <v>0</v>
      </c>
      <c r="H245">
        <v>1</v>
      </c>
      <c r="I245">
        <v>1</v>
      </c>
      <c r="J245">
        <v>-4</v>
      </c>
      <c r="K245">
        <v>0</v>
      </c>
      <c r="L245">
        <v>0.25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7</v>
      </c>
      <c r="V245">
        <v>0</v>
      </c>
      <c r="W245" t="s">
        <v>516</v>
      </c>
      <c r="X245" t="s">
        <v>41</v>
      </c>
    </row>
    <row r="246" spans="1:24" x14ac:dyDescent="0.35">
      <c r="A246" t="s">
        <v>517</v>
      </c>
      <c r="B246">
        <v>20192020</v>
      </c>
      <c r="C246" t="s">
        <v>35</v>
      </c>
      <c r="D246" t="s">
        <v>56</v>
      </c>
      <c r="E246" t="s">
        <v>27</v>
      </c>
      <c r="F246">
        <v>4</v>
      </c>
      <c r="G246">
        <v>0</v>
      </c>
      <c r="H246">
        <v>1</v>
      </c>
      <c r="I246">
        <v>1</v>
      </c>
      <c r="J246">
        <v>-2</v>
      </c>
      <c r="K246">
        <v>0</v>
      </c>
      <c r="L246">
        <v>0.25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0</v>
      </c>
      <c r="W246" t="s">
        <v>518</v>
      </c>
      <c r="X246">
        <v>23.1</v>
      </c>
    </row>
    <row r="247" spans="1:24" x14ac:dyDescent="0.35">
      <c r="A247" t="s">
        <v>519</v>
      </c>
      <c r="B247">
        <v>20192020</v>
      </c>
      <c r="C247" t="s">
        <v>161</v>
      </c>
      <c r="D247" t="s">
        <v>56</v>
      </c>
      <c r="E247" t="s">
        <v>50</v>
      </c>
      <c r="F247">
        <v>4</v>
      </c>
      <c r="G247">
        <v>0</v>
      </c>
      <c r="H247">
        <v>1</v>
      </c>
      <c r="I247">
        <v>1</v>
      </c>
      <c r="J247">
        <v>-1</v>
      </c>
      <c r="K247">
        <v>2</v>
      </c>
      <c r="L247">
        <v>0.25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10</v>
      </c>
      <c r="V247">
        <v>0</v>
      </c>
      <c r="W247" t="s">
        <v>520</v>
      </c>
      <c r="X247" t="s">
        <v>41</v>
      </c>
    </row>
    <row r="248" spans="1:24" x14ac:dyDescent="0.35">
      <c r="A248" t="s">
        <v>521</v>
      </c>
      <c r="B248">
        <v>20192020</v>
      </c>
      <c r="C248" t="s">
        <v>161</v>
      </c>
      <c r="D248" t="s">
        <v>26</v>
      </c>
      <c r="E248" t="s">
        <v>26</v>
      </c>
      <c r="F248">
        <v>4</v>
      </c>
      <c r="G248">
        <v>0</v>
      </c>
      <c r="H248">
        <v>1</v>
      </c>
      <c r="I248">
        <v>1</v>
      </c>
      <c r="J248">
        <v>-2</v>
      </c>
      <c r="K248">
        <v>0</v>
      </c>
      <c r="L248">
        <v>0.25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2</v>
      </c>
      <c r="V248">
        <v>0</v>
      </c>
      <c r="W248" t="s">
        <v>522</v>
      </c>
      <c r="X248" t="s">
        <v>41</v>
      </c>
    </row>
    <row r="249" spans="1:24" x14ac:dyDescent="0.35">
      <c r="A249" t="s">
        <v>523</v>
      </c>
      <c r="B249">
        <v>20192020</v>
      </c>
      <c r="C249" t="s">
        <v>25</v>
      </c>
      <c r="D249" t="s">
        <v>56</v>
      </c>
      <c r="E249" t="s">
        <v>50</v>
      </c>
      <c r="F249">
        <v>4</v>
      </c>
      <c r="G249">
        <v>0</v>
      </c>
      <c r="H249">
        <v>1</v>
      </c>
      <c r="I249">
        <v>1</v>
      </c>
      <c r="J249">
        <v>2</v>
      </c>
      <c r="K249">
        <v>6</v>
      </c>
      <c r="L249">
        <v>0.25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v>0</v>
      </c>
      <c r="W249" t="s">
        <v>524</v>
      </c>
      <c r="X249" t="s">
        <v>41</v>
      </c>
    </row>
    <row r="250" spans="1:24" x14ac:dyDescent="0.35">
      <c r="A250" t="s">
        <v>525</v>
      </c>
      <c r="B250">
        <v>20192020</v>
      </c>
      <c r="C250" t="s">
        <v>161</v>
      </c>
      <c r="D250" t="s">
        <v>26</v>
      </c>
      <c r="E250" t="s">
        <v>50</v>
      </c>
      <c r="F250">
        <v>4</v>
      </c>
      <c r="G250">
        <v>0</v>
      </c>
      <c r="H250">
        <v>1</v>
      </c>
      <c r="I250">
        <v>1</v>
      </c>
      <c r="J250">
        <v>0</v>
      </c>
      <c r="K250">
        <v>4</v>
      </c>
      <c r="L250">
        <v>0.25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</v>
      </c>
      <c r="V250">
        <v>0</v>
      </c>
      <c r="W250" t="s">
        <v>526</v>
      </c>
      <c r="X250" t="s">
        <v>41</v>
      </c>
    </row>
    <row r="251" spans="1:24" x14ac:dyDescent="0.35">
      <c r="A251" t="s">
        <v>527</v>
      </c>
      <c r="B251">
        <v>20192020</v>
      </c>
      <c r="C251" t="s">
        <v>315</v>
      </c>
      <c r="D251" t="s">
        <v>26</v>
      </c>
      <c r="E251" t="s">
        <v>27</v>
      </c>
      <c r="F251">
        <v>3</v>
      </c>
      <c r="G251">
        <v>0</v>
      </c>
      <c r="H251">
        <v>1</v>
      </c>
      <c r="I251">
        <v>1</v>
      </c>
      <c r="J251">
        <v>0</v>
      </c>
      <c r="K251">
        <v>0</v>
      </c>
      <c r="L251">
        <v>0.33</v>
      </c>
      <c r="M251">
        <v>0</v>
      </c>
      <c r="N251">
        <v>0</v>
      </c>
      <c r="O251">
        <v>0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3</v>
      </c>
      <c r="V251">
        <v>0</v>
      </c>
      <c r="W251" t="s">
        <v>286</v>
      </c>
      <c r="X251">
        <v>31.4</v>
      </c>
    </row>
    <row r="252" spans="1:24" x14ac:dyDescent="0.35">
      <c r="A252" t="s">
        <v>528</v>
      </c>
      <c r="B252">
        <v>20192020</v>
      </c>
      <c r="C252" t="s">
        <v>315</v>
      </c>
      <c r="D252" t="s">
        <v>26</v>
      </c>
      <c r="E252" t="s">
        <v>26</v>
      </c>
      <c r="F252">
        <v>3</v>
      </c>
      <c r="G252">
        <v>0</v>
      </c>
      <c r="H252">
        <v>1</v>
      </c>
      <c r="I252">
        <v>1</v>
      </c>
      <c r="J252">
        <v>0</v>
      </c>
      <c r="K252">
        <v>2</v>
      </c>
      <c r="L252">
        <v>0.33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0</v>
      </c>
      <c r="W252" t="s">
        <v>529</v>
      </c>
      <c r="X252">
        <v>0</v>
      </c>
    </row>
    <row r="253" spans="1:24" x14ac:dyDescent="0.35">
      <c r="A253" t="s">
        <v>530</v>
      </c>
      <c r="B253">
        <v>20192020</v>
      </c>
      <c r="C253" t="s">
        <v>59</v>
      </c>
      <c r="D253" t="s">
        <v>26</v>
      </c>
      <c r="E253" t="s">
        <v>56</v>
      </c>
      <c r="F253">
        <v>3</v>
      </c>
      <c r="G253">
        <v>0</v>
      </c>
      <c r="H253">
        <v>1</v>
      </c>
      <c r="I253">
        <v>1</v>
      </c>
      <c r="J253">
        <v>2</v>
      </c>
      <c r="K253">
        <v>0</v>
      </c>
      <c r="L253">
        <v>0.33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 t="s">
        <v>531</v>
      </c>
      <c r="X253" t="s">
        <v>41</v>
      </c>
    </row>
    <row r="254" spans="1:24" x14ac:dyDescent="0.35">
      <c r="A254" t="s">
        <v>532</v>
      </c>
      <c r="B254">
        <v>20192020</v>
      </c>
      <c r="C254" t="s">
        <v>62</v>
      </c>
      <c r="D254" t="s">
        <v>56</v>
      </c>
      <c r="E254" t="s">
        <v>50</v>
      </c>
      <c r="F254">
        <v>4</v>
      </c>
      <c r="G254">
        <v>0</v>
      </c>
      <c r="H254">
        <v>1</v>
      </c>
      <c r="I254">
        <v>1</v>
      </c>
      <c r="J254">
        <v>1</v>
      </c>
      <c r="K254">
        <v>4</v>
      </c>
      <c r="L254">
        <v>0.25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7</v>
      </c>
      <c r="V254">
        <v>0</v>
      </c>
      <c r="W254" t="s">
        <v>533</v>
      </c>
      <c r="X254" t="s">
        <v>41</v>
      </c>
    </row>
    <row r="255" spans="1:24" x14ac:dyDescent="0.35">
      <c r="A255" t="s">
        <v>534</v>
      </c>
      <c r="B255">
        <v>20192020</v>
      </c>
      <c r="C255" t="s">
        <v>315</v>
      </c>
      <c r="D255" t="s">
        <v>26</v>
      </c>
      <c r="E255" t="s">
        <v>50</v>
      </c>
      <c r="F255">
        <v>3</v>
      </c>
      <c r="G255">
        <v>0</v>
      </c>
      <c r="H255">
        <v>1</v>
      </c>
      <c r="I255">
        <v>1</v>
      </c>
      <c r="J255">
        <v>1</v>
      </c>
      <c r="K255">
        <v>4</v>
      </c>
      <c r="L255">
        <v>0.33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 t="s">
        <v>535</v>
      </c>
      <c r="X255" t="s">
        <v>41</v>
      </c>
    </row>
    <row r="256" spans="1:24" x14ac:dyDescent="0.35">
      <c r="A256" t="s">
        <v>536</v>
      </c>
      <c r="B256">
        <v>20192020</v>
      </c>
      <c r="C256" t="s">
        <v>62</v>
      </c>
      <c r="D256" t="s">
        <v>26</v>
      </c>
      <c r="E256" t="s">
        <v>56</v>
      </c>
      <c r="F256">
        <v>4</v>
      </c>
      <c r="G256">
        <v>0</v>
      </c>
      <c r="H256">
        <v>1</v>
      </c>
      <c r="I256">
        <v>1</v>
      </c>
      <c r="J256">
        <v>1</v>
      </c>
      <c r="K256">
        <v>2</v>
      </c>
      <c r="L256">
        <v>0.25</v>
      </c>
      <c r="M256">
        <v>0</v>
      </c>
      <c r="N256">
        <v>0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7</v>
      </c>
      <c r="V256">
        <v>0</v>
      </c>
      <c r="W256" t="s">
        <v>537</v>
      </c>
      <c r="X256" t="s">
        <v>41</v>
      </c>
    </row>
    <row r="257" spans="1:24" x14ac:dyDescent="0.35">
      <c r="A257" t="s">
        <v>538</v>
      </c>
      <c r="B257">
        <v>20192020</v>
      </c>
      <c r="C257" t="s">
        <v>315</v>
      </c>
      <c r="D257" t="s">
        <v>56</v>
      </c>
      <c r="E257" t="s">
        <v>26</v>
      </c>
      <c r="F257">
        <v>3</v>
      </c>
      <c r="G257">
        <v>0</v>
      </c>
      <c r="H257">
        <v>1</v>
      </c>
      <c r="I257">
        <v>1</v>
      </c>
      <c r="J257">
        <v>1</v>
      </c>
      <c r="K257">
        <v>2</v>
      </c>
      <c r="L257">
        <v>0.33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</v>
      </c>
      <c r="V257">
        <v>0</v>
      </c>
      <c r="W257" t="s">
        <v>257</v>
      </c>
      <c r="X257" t="s">
        <v>41</v>
      </c>
    </row>
    <row r="258" spans="1:24" x14ac:dyDescent="0.35">
      <c r="A258" t="s">
        <v>539</v>
      </c>
      <c r="B258">
        <v>20192020</v>
      </c>
      <c r="C258" t="s">
        <v>315</v>
      </c>
      <c r="D258" t="s">
        <v>26</v>
      </c>
      <c r="E258" t="s">
        <v>50</v>
      </c>
      <c r="F258">
        <v>3</v>
      </c>
      <c r="G258">
        <v>0</v>
      </c>
      <c r="H258">
        <v>1</v>
      </c>
      <c r="I258">
        <v>1</v>
      </c>
      <c r="J258">
        <v>-1</v>
      </c>
      <c r="K258">
        <v>2</v>
      </c>
      <c r="L258">
        <v>0.33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6</v>
      </c>
      <c r="V258">
        <v>0</v>
      </c>
      <c r="W258" t="s">
        <v>540</v>
      </c>
      <c r="X258" t="s">
        <v>41</v>
      </c>
    </row>
    <row r="259" spans="1:24" x14ac:dyDescent="0.35">
      <c r="A259" t="s">
        <v>541</v>
      </c>
      <c r="B259">
        <v>20192020</v>
      </c>
      <c r="C259" t="s">
        <v>68</v>
      </c>
      <c r="D259" t="s">
        <v>26</v>
      </c>
      <c r="E259" t="s">
        <v>26</v>
      </c>
      <c r="F259">
        <v>3</v>
      </c>
      <c r="G259">
        <v>0</v>
      </c>
      <c r="H259">
        <v>1</v>
      </c>
      <c r="I259">
        <v>1</v>
      </c>
      <c r="J259">
        <v>0</v>
      </c>
      <c r="K259">
        <v>2</v>
      </c>
      <c r="L259">
        <v>0.33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 t="s">
        <v>542</v>
      </c>
      <c r="X259">
        <v>59.1</v>
      </c>
    </row>
    <row r="260" spans="1:24" x14ac:dyDescent="0.35">
      <c r="A260" t="s">
        <v>543</v>
      </c>
      <c r="B260">
        <v>20192020</v>
      </c>
      <c r="C260" t="s">
        <v>217</v>
      </c>
      <c r="D260" t="s">
        <v>56</v>
      </c>
      <c r="E260" t="s">
        <v>27</v>
      </c>
      <c r="F260">
        <v>3</v>
      </c>
      <c r="G260">
        <v>0</v>
      </c>
      <c r="H260">
        <v>1</v>
      </c>
      <c r="I260">
        <v>1</v>
      </c>
      <c r="J260">
        <v>0</v>
      </c>
      <c r="K260">
        <v>0</v>
      </c>
      <c r="L260">
        <v>0.33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 t="s">
        <v>359</v>
      </c>
      <c r="X260">
        <v>56.4</v>
      </c>
    </row>
    <row r="261" spans="1:24" x14ac:dyDescent="0.35">
      <c r="A261" t="s">
        <v>544</v>
      </c>
      <c r="B261">
        <v>20192020</v>
      </c>
      <c r="C261" t="s">
        <v>68</v>
      </c>
      <c r="D261" t="s">
        <v>26</v>
      </c>
      <c r="E261" t="s">
        <v>50</v>
      </c>
      <c r="F261">
        <v>3</v>
      </c>
      <c r="G261">
        <v>0</v>
      </c>
      <c r="H261">
        <v>1</v>
      </c>
      <c r="I261">
        <v>1</v>
      </c>
      <c r="J261">
        <v>1</v>
      </c>
      <c r="K261">
        <v>4</v>
      </c>
      <c r="L261">
        <v>0.33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v>0</v>
      </c>
      <c r="W261" t="s">
        <v>105</v>
      </c>
      <c r="X261" t="s">
        <v>41</v>
      </c>
    </row>
    <row r="262" spans="1:24" x14ac:dyDescent="0.35">
      <c r="A262" t="s">
        <v>545</v>
      </c>
      <c r="B262">
        <v>20192020</v>
      </c>
      <c r="C262" t="s">
        <v>217</v>
      </c>
      <c r="D262" t="s">
        <v>26</v>
      </c>
      <c r="E262" t="s">
        <v>26</v>
      </c>
      <c r="F262">
        <v>3</v>
      </c>
      <c r="G262">
        <v>0</v>
      </c>
      <c r="H262">
        <v>1</v>
      </c>
      <c r="I262">
        <v>1</v>
      </c>
      <c r="J262">
        <v>1</v>
      </c>
      <c r="K262">
        <v>4</v>
      </c>
      <c r="L262">
        <v>0.33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0</v>
      </c>
      <c r="W262" t="s">
        <v>546</v>
      </c>
      <c r="X262" t="s">
        <v>41</v>
      </c>
    </row>
    <row r="263" spans="1:24" x14ac:dyDescent="0.35">
      <c r="A263" t="s">
        <v>547</v>
      </c>
      <c r="B263">
        <v>20192020</v>
      </c>
      <c r="C263" t="s">
        <v>217</v>
      </c>
      <c r="D263" t="s">
        <v>26</v>
      </c>
      <c r="E263" t="s">
        <v>50</v>
      </c>
      <c r="F263">
        <v>3</v>
      </c>
      <c r="G263">
        <v>0</v>
      </c>
      <c r="H263">
        <v>1</v>
      </c>
      <c r="I263">
        <v>1</v>
      </c>
      <c r="J263">
        <v>-3</v>
      </c>
      <c r="K263">
        <v>4</v>
      </c>
      <c r="L263">
        <v>0.33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4</v>
      </c>
      <c r="V263">
        <v>0</v>
      </c>
      <c r="W263" t="s">
        <v>548</v>
      </c>
      <c r="X263" t="s">
        <v>41</v>
      </c>
    </row>
    <row r="264" spans="1:24" x14ac:dyDescent="0.35">
      <c r="A264" t="s">
        <v>549</v>
      </c>
      <c r="B264">
        <v>20192020</v>
      </c>
      <c r="C264" t="s">
        <v>248</v>
      </c>
      <c r="D264" t="s">
        <v>56</v>
      </c>
      <c r="E264" t="s">
        <v>27</v>
      </c>
      <c r="F264">
        <v>3</v>
      </c>
      <c r="G264">
        <v>0</v>
      </c>
      <c r="H264">
        <v>1</v>
      </c>
      <c r="I264">
        <v>1</v>
      </c>
      <c r="J264">
        <v>-1</v>
      </c>
      <c r="K264">
        <v>0</v>
      </c>
      <c r="L264">
        <v>0.33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9</v>
      </c>
      <c r="V264">
        <v>0</v>
      </c>
      <c r="W264" t="s">
        <v>550</v>
      </c>
      <c r="X264">
        <v>63.1</v>
      </c>
    </row>
    <row r="265" spans="1:24" x14ac:dyDescent="0.35">
      <c r="A265" t="s">
        <v>551</v>
      </c>
      <c r="B265">
        <v>20192020</v>
      </c>
      <c r="C265" t="s">
        <v>248</v>
      </c>
      <c r="D265" t="s">
        <v>26</v>
      </c>
      <c r="E265" t="s">
        <v>27</v>
      </c>
      <c r="F265">
        <v>3</v>
      </c>
      <c r="G265">
        <v>0</v>
      </c>
      <c r="H265">
        <v>1</v>
      </c>
      <c r="I265">
        <v>1</v>
      </c>
      <c r="J265">
        <v>0</v>
      </c>
      <c r="K265">
        <v>0</v>
      </c>
      <c r="L265">
        <v>0.33</v>
      </c>
      <c r="M265">
        <v>0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</v>
      </c>
      <c r="V265">
        <v>0</v>
      </c>
      <c r="W265" t="s">
        <v>552</v>
      </c>
      <c r="X265" t="s">
        <v>41</v>
      </c>
    </row>
    <row r="266" spans="1:24" x14ac:dyDescent="0.35">
      <c r="A266" t="s">
        <v>553</v>
      </c>
      <c r="B266">
        <v>20192020</v>
      </c>
      <c r="C266" t="s">
        <v>248</v>
      </c>
      <c r="D266" t="s">
        <v>26</v>
      </c>
      <c r="E266" t="s">
        <v>50</v>
      </c>
      <c r="F266">
        <v>3</v>
      </c>
      <c r="G266">
        <v>0</v>
      </c>
      <c r="H266">
        <v>1</v>
      </c>
      <c r="I266">
        <v>1</v>
      </c>
      <c r="J266">
        <v>-2</v>
      </c>
      <c r="K266">
        <v>0</v>
      </c>
      <c r="L266">
        <v>0.33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</v>
      </c>
      <c r="V266">
        <v>0</v>
      </c>
      <c r="W266" t="s">
        <v>554</v>
      </c>
      <c r="X266" t="s">
        <v>41</v>
      </c>
    </row>
    <row r="267" spans="1:24" x14ac:dyDescent="0.35">
      <c r="A267" t="s">
        <v>555</v>
      </c>
      <c r="B267">
        <v>20192020</v>
      </c>
      <c r="C267" t="s">
        <v>248</v>
      </c>
      <c r="D267" t="s">
        <v>56</v>
      </c>
      <c r="E267" t="s">
        <v>27</v>
      </c>
      <c r="F267">
        <v>3</v>
      </c>
      <c r="G267">
        <v>0</v>
      </c>
      <c r="H267">
        <v>1</v>
      </c>
      <c r="I267">
        <v>1</v>
      </c>
      <c r="J267">
        <v>0</v>
      </c>
      <c r="K267">
        <v>2</v>
      </c>
      <c r="L267">
        <v>0.33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6</v>
      </c>
      <c r="V267">
        <v>0</v>
      </c>
      <c r="W267" t="s">
        <v>556</v>
      </c>
      <c r="X267">
        <v>43.8</v>
      </c>
    </row>
    <row r="268" spans="1:24" x14ac:dyDescent="0.35">
      <c r="A268" t="s">
        <v>557</v>
      </c>
      <c r="B268">
        <v>20192020</v>
      </c>
      <c r="C268" t="s">
        <v>248</v>
      </c>
      <c r="D268" t="s">
        <v>26</v>
      </c>
      <c r="E268" t="s">
        <v>27</v>
      </c>
      <c r="F268">
        <v>3</v>
      </c>
      <c r="G268">
        <v>0</v>
      </c>
      <c r="H268">
        <v>1</v>
      </c>
      <c r="I268">
        <v>1</v>
      </c>
      <c r="J268">
        <v>-1</v>
      </c>
      <c r="K268">
        <v>2</v>
      </c>
      <c r="L268">
        <v>0.33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4</v>
      </c>
      <c r="V268">
        <v>0</v>
      </c>
      <c r="W268" t="s">
        <v>558</v>
      </c>
      <c r="X268">
        <v>50</v>
      </c>
    </row>
    <row r="269" spans="1:24" x14ac:dyDescent="0.35">
      <c r="A269" t="s">
        <v>559</v>
      </c>
      <c r="B269">
        <v>20192020</v>
      </c>
      <c r="C269" t="s">
        <v>248</v>
      </c>
      <c r="D269" t="s">
        <v>26</v>
      </c>
      <c r="E269" t="s">
        <v>50</v>
      </c>
      <c r="F269">
        <v>3</v>
      </c>
      <c r="G269">
        <v>0</v>
      </c>
      <c r="H269">
        <v>1</v>
      </c>
      <c r="I269">
        <v>1</v>
      </c>
      <c r="J269">
        <v>-2</v>
      </c>
      <c r="K269">
        <v>7</v>
      </c>
      <c r="L269">
        <v>0.33</v>
      </c>
      <c r="M269">
        <v>0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5</v>
      </c>
      <c r="V269">
        <v>0</v>
      </c>
      <c r="W269" t="s">
        <v>560</v>
      </c>
      <c r="X269" t="s">
        <v>41</v>
      </c>
    </row>
    <row r="270" spans="1:24" x14ac:dyDescent="0.35">
      <c r="A270" t="s">
        <v>561</v>
      </c>
      <c r="B270">
        <v>20192020</v>
      </c>
      <c r="C270" t="s">
        <v>248</v>
      </c>
      <c r="D270" t="s">
        <v>56</v>
      </c>
      <c r="E270" t="s">
        <v>56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t="s">
        <v>41</v>
      </c>
      <c r="W270" t="s">
        <v>562</v>
      </c>
      <c r="X270" t="s">
        <v>41</v>
      </c>
    </row>
    <row r="271" spans="1:24" x14ac:dyDescent="0.35">
      <c r="A271" t="s">
        <v>563</v>
      </c>
      <c r="B271">
        <v>20192020</v>
      </c>
      <c r="C271" t="s">
        <v>262</v>
      </c>
      <c r="D271" t="s">
        <v>26</v>
      </c>
      <c r="E271" t="s">
        <v>50</v>
      </c>
      <c r="F271">
        <v>3</v>
      </c>
      <c r="G271">
        <v>0</v>
      </c>
      <c r="H271">
        <v>1</v>
      </c>
      <c r="I271">
        <v>1</v>
      </c>
      <c r="J271">
        <v>0</v>
      </c>
      <c r="K271">
        <v>0</v>
      </c>
      <c r="L271">
        <v>0.33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 t="s">
        <v>564</v>
      </c>
      <c r="X271" t="s">
        <v>41</v>
      </c>
    </row>
    <row r="272" spans="1:24" x14ac:dyDescent="0.35">
      <c r="A272" t="s">
        <v>565</v>
      </c>
      <c r="B272">
        <v>20192020</v>
      </c>
      <c r="C272" t="s">
        <v>53</v>
      </c>
      <c r="D272" t="s">
        <v>26</v>
      </c>
      <c r="E272" t="s">
        <v>56</v>
      </c>
      <c r="F272">
        <v>2</v>
      </c>
      <c r="G272">
        <v>0</v>
      </c>
      <c r="H272">
        <v>1</v>
      </c>
      <c r="I272">
        <v>1</v>
      </c>
      <c r="J272">
        <v>1</v>
      </c>
      <c r="K272">
        <v>2</v>
      </c>
      <c r="L272">
        <v>0.5</v>
      </c>
      <c r="M272">
        <v>0</v>
      </c>
      <c r="N272">
        <v>1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3</v>
      </c>
      <c r="V272">
        <v>0</v>
      </c>
      <c r="W272" t="s">
        <v>566</v>
      </c>
      <c r="X272" t="s">
        <v>41</v>
      </c>
    </row>
    <row r="273" spans="1:24" x14ac:dyDescent="0.35">
      <c r="A273" t="s">
        <v>567</v>
      </c>
      <c r="B273">
        <v>20192020</v>
      </c>
      <c r="C273" t="s">
        <v>53</v>
      </c>
      <c r="D273" t="s">
        <v>26</v>
      </c>
      <c r="E273" t="s">
        <v>27</v>
      </c>
      <c r="F273">
        <v>3</v>
      </c>
      <c r="G273">
        <v>0</v>
      </c>
      <c r="H273">
        <v>1</v>
      </c>
      <c r="I273">
        <v>1</v>
      </c>
      <c r="J273">
        <v>1</v>
      </c>
      <c r="K273">
        <v>0</v>
      </c>
      <c r="L273">
        <v>0.33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4</v>
      </c>
      <c r="V273">
        <v>0</v>
      </c>
      <c r="W273" t="s">
        <v>568</v>
      </c>
      <c r="X273">
        <v>56.7</v>
      </c>
    </row>
    <row r="274" spans="1:24" x14ac:dyDescent="0.35">
      <c r="A274" t="s">
        <v>569</v>
      </c>
      <c r="B274">
        <v>20192020</v>
      </c>
      <c r="C274" t="s">
        <v>213</v>
      </c>
      <c r="D274" t="s">
        <v>26</v>
      </c>
      <c r="E274" t="s">
        <v>50</v>
      </c>
      <c r="F274">
        <v>4</v>
      </c>
      <c r="G274">
        <v>0</v>
      </c>
      <c r="H274">
        <v>1</v>
      </c>
      <c r="I274">
        <v>1</v>
      </c>
      <c r="J274">
        <v>-4</v>
      </c>
      <c r="K274">
        <v>4</v>
      </c>
      <c r="L274">
        <v>0.25</v>
      </c>
      <c r="M274">
        <v>0</v>
      </c>
      <c r="N274">
        <v>1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3</v>
      </c>
      <c r="V274">
        <v>0</v>
      </c>
      <c r="W274" t="s">
        <v>570</v>
      </c>
      <c r="X274" t="s">
        <v>41</v>
      </c>
    </row>
    <row r="275" spans="1:24" x14ac:dyDescent="0.35">
      <c r="A275" t="s">
        <v>571</v>
      </c>
      <c r="B275">
        <v>20192020</v>
      </c>
      <c r="C275" t="s">
        <v>172</v>
      </c>
      <c r="D275" t="s">
        <v>26</v>
      </c>
      <c r="E275" t="s">
        <v>26</v>
      </c>
      <c r="F275">
        <v>3</v>
      </c>
      <c r="G275">
        <v>0</v>
      </c>
      <c r="H275">
        <v>1</v>
      </c>
      <c r="I275">
        <v>1</v>
      </c>
      <c r="J275">
        <v>-1</v>
      </c>
      <c r="K275">
        <v>0</v>
      </c>
      <c r="L275">
        <v>0.33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7</v>
      </c>
      <c r="V275">
        <v>0</v>
      </c>
      <c r="W275" t="s">
        <v>572</v>
      </c>
      <c r="X275">
        <v>50</v>
      </c>
    </row>
    <row r="276" spans="1:24" x14ac:dyDescent="0.35">
      <c r="A276" t="s">
        <v>573</v>
      </c>
      <c r="B276">
        <v>20192020</v>
      </c>
      <c r="C276" t="s">
        <v>213</v>
      </c>
      <c r="D276" t="s">
        <v>26</v>
      </c>
      <c r="E276" t="s">
        <v>50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7</v>
      </c>
      <c r="L276">
        <v>0.25</v>
      </c>
      <c r="M276">
        <v>0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4</v>
      </c>
      <c r="V276">
        <v>0</v>
      </c>
      <c r="W276" t="s">
        <v>574</v>
      </c>
      <c r="X276" t="s">
        <v>41</v>
      </c>
    </row>
    <row r="277" spans="1:24" x14ac:dyDescent="0.35">
      <c r="A277" t="s">
        <v>575</v>
      </c>
      <c r="B277">
        <v>20192020</v>
      </c>
      <c r="C277" t="s">
        <v>213</v>
      </c>
      <c r="D277" t="s">
        <v>26</v>
      </c>
      <c r="E277" t="s">
        <v>26</v>
      </c>
      <c r="F277">
        <v>4</v>
      </c>
      <c r="G277">
        <v>0</v>
      </c>
      <c r="H277">
        <v>1</v>
      </c>
      <c r="I277">
        <v>1</v>
      </c>
      <c r="J277">
        <v>-4</v>
      </c>
      <c r="K277">
        <v>0</v>
      </c>
      <c r="L277">
        <v>0.25</v>
      </c>
      <c r="M277">
        <v>0</v>
      </c>
      <c r="N277">
        <v>0</v>
      </c>
      <c r="O277">
        <v>0</v>
      </c>
      <c r="P277">
        <v>1</v>
      </c>
      <c r="Q277">
        <v>0</v>
      </c>
      <c r="R277">
        <v>0</v>
      </c>
      <c r="S277">
        <v>0</v>
      </c>
      <c r="T277">
        <v>0</v>
      </c>
      <c r="U277">
        <v>14</v>
      </c>
      <c r="V277">
        <v>0</v>
      </c>
      <c r="W277" t="s">
        <v>576</v>
      </c>
      <c r="X277" t="s">
        <v>41</v>
      </c>
    </row>
    <row r="278" spans="1:24" x14ac:dyDescent="0.35">
      <c r="A278" t="s">
        <v>577</v>
      </c>
      <c r="B278">
        <v>20192020</v>
      </c>
      <c r="C278" t="s">
        <v>53</v>
      </c>
      <c r="D278" t="s">
        <v>26</v>
      </c>
      <c r="E278" t="s">
        <v>50</v>
      </c>
      <c r="F278">
        <v>3</v>
      </c>
      <c r="G278">
        <v>0</v>
      </c>
      <c r="H278">
        <v>1</v>
      </c>
      <c r="I278">
        <v>1</v>
      </c>
      <c r="J278">
        <v>3</v>
      </c>
      <c r="K278">
        <v>4</v>
      </c>
      <c r="L278">
        <v>0.33</v>
      </c>
      <c r="M278">
        <v>0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0</v>
      </c>
      <c r="W278" t="s">
        <v>578</v>
      </c>
      <c r="X278" t="s">
        <v>41</v>
      </c>
    </row>
    <row r="279" spans="1:24" x14ac:dyDescent="0.35">
      <c r="A279" t="s">
        <v>579</v>
      </c>
      <c r="B279">
        <v>20192020</v>
      </c>
      <c r="C279" t="s">
        <v>262</v>
      </c>
      <c r="D279" t="s">
        <v>56</v>
      </c>
      <c r="E279" t="s">
        <v>50</v>
      </c>
      <c r="F279">
        <v>3</v>
      </c>
      <c r="G279">
        <v>0</v>
      </c>
      <c r="H279">
        <v>1</v>
      </c>
      <c r="I279">
        <v>1</v>
      </c>
      <c r="J279">
        <v>-2</v>
      </c>
      <c r="K279">
        <v>0</v>
      </c>
      <c r="L279">
        <v>0.33</v>
      </c>
      <c r="M279">
        <v>0</v>
      </c>
      <c r="N279">
        <v>1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8</v>
      </c>
      <c r="V279">
        <v>0</v>
      </c>
      <c r="W279" t="s">
        <v>580</v>
      </c>
      <c r="X279" t="s">
        <v>41</v>
      </c>
    </row>
    <row r="280" spans="1:24" x14ac:dyDescent="0.35">
      <c r="A280" t="s">
        <v>581</v>
      </c>
      <c r="B280">
        <v>20192020</v>
      </c>
      <c r="C280" t="s">
        <v>172</v>
      </c>
      <c r="D280" t="s">
        <v>26</v>
      </c>
      <c r="E280" t="s">
        <v>50</v>
      </c>
      <c r="F280">
        <v>3</v>
      </c>
      <c r="G280">
        <v>0</v>
      </c>
      <c r="H280">
        <v>1</v>
      </c>
      <c r="I280">
        <v>1</v>
      </c>
      <c r="J280">
        <v>0</v>
      </c>
      <c r="K280">
        <v>0</v>
      </c>
      <c r="L280">
        <v>0.33</v>
      </c>
      <c r="M280">
        <v>0</v>
      </c>
      <c r="N280">
        <v>0</v>
      </c>
      <c r="O280"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3</v>
      </c>
      <c r="V280">
        <v>0</v>
      </c>
      <c r="W280" t="s">
        <v>582</v>
      </c>
      <c r="X280" t="s">
        <v>41</v>
      </c>
    </row>
    <row r="281" spans="1:24" x14ac:dyDescent="0.35">
      <c r="A281" t="s">
        <v>583</v>
      </c>
      <c r="B281">
        <v>20192020</v>
      </c>
      <c r="C281" t="s">
        <v>262</v>
      </c>
      <c r="D281" t="s">
        <v>56</v>
      </c>
      <c r="E281" t="s">
        <v>50</v>
      </c>
      <c r="F281">
        <v>3</v>
      </c>
      <c r="G281">
        <v>0</v>
      </c>
      <c r="H281">
        <v>1</v>
      </c>
      <c r="I281">
        <v>1</v>
      </c>
      <c r="J281">
        <v>-6</v>
      </c>
      <c r="K281">
        <v>16</v>
      </c>
      <c r="L281">
        <v>0.33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5</v>
      </c>
      <c r="V281">
        <v>0</v>
      </c>
      <c r="W281" t="s">
        <v>36</v>
      </c>
      <c r="X281" t="s">
        <v>41</v>
      </c>
    </row>
    <row r="282" spans="1:24" x14ac:dyDescent="0.35">
      <c r="A282" t="s">
        <v>584</v>
      </c>
      <c r="B282">
        <v>20192020</v>
      </c>
      <c r="C282" t="s">
        <v>172</v>
      </c>
      <c r="D282" t="s">
        <v>26</v>
      </c>
      <c r="E282" t="s">
        <v>50</v>
      </c>
      <c r="F282">
        <v>3</v>
      </c>
      <c r="G282">
        <v>0</v>
      </c>
      <c r="H282">
        <v>1</v>
      </c>
      <c r="I282">
        <v>1</v>
      </c>
      <c r="J282">
        <v>0</v>
      </c>
      <c r="K282">
        <v>0</v>
      </c>
      <c r="L282">
        <v>0.33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7</v>
      </c>
      <c r="V282">
        <v>0</v>
      </c>
      <c r="W282" t="s">
        <v>585</v>
      </c>
      <c r="X282" t="s">
        <v>41</v>
      </c>
    </row>
    <row r="283" spans="1:24" x14ac:dyDescent="0.35">
      <c r="A283" t="s">
        <v>586</v>
      </c>
      <c r="B283">
        <v>20192020</v>
      </c>
      <c r="C283" t="s">
        <v>25</v>
      </c>
      <c r="D283" t="s">
        <v>56</v>
      </c>
      <c r="E283" t="s">
        <v>27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0</v>
      </c>
      <c r="W283" t="s">
        <v>587</v>
      </c>
      <c r="X283">
        <v>41.7</v>
      </c>
    </row>
    <row r="284" spans="1:24" x14ac:dyDescent="0.35">
      <c r="A284" t="s">
        <v>588</v>
      </c>
      <c r="B284">
        <v>20192020</v>
      </c>
      <c r="C284" t="s">
        <v>92</v>
      </c>
      <c r="D284" t="s">
        <v>26</v>
      </c>
      <c r="E284" t="s">
        <v>50</v>
      </c>
      <c r="F284">
        <v>4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4</v>
      </c>
      <c r="V284">
        <v>0</v>
      </c>
      <c r="W284" t="s">
        <v>38</v>
      </c>
      <c r="X284" t="s">
        <v>41</v>
      </c>
    </row>
    <row r="285" spans="1:24" x14ac:dyDescent="0.35">
      <c r="A285" t="s">
        <v>589</v>
      </c>
      <c r="B285">
        <v>20192020</v>
      </c>
      <c r="C285" t="s">
        <v>71</v>
      </c>
      <c r="D285" t="s">
        <v>26</v>
      </c>
      <c r="E285" t="s">
        <v>50</v>
      </c>
      <c r="F285">
        <v>1</v>
      </c>
      <c r="G285">
        <v>0</v>
      </c>
      <c r="H285">
        <v>0</v>
      </c>
      <c r="I285">
        <v>0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t="s">
        <v>41</v>
      </c>
      <c r="W285" t="s">
        <v>590</v>
      </c>
      <c r="X285" t="s">
        <v>41</v>
      </c>
    </row>
    <row r="286" spans="1:24" x14ac:dyDescent="0.35">
      <c r="A286" t="s">
        <v>591</v>
      </c>
      <c r="B286">
        <v>20192020</v>
      </c>
      <c r="C286" t="s">
        <v>315</v>
      </c>
      <c r="D286" t="s">
        <v>56</v>
      </c>
      <c r="E286" t="s">
        <v>27</v>
      </c>
      <c r="F286">
        <v>3</v>
      </c>
      <c r="G286">
        <v>0</v>
      </c>
      <c r="H286">
        <v>0</v>
      </c>
      <c r="I286">
        <v>0</v>
      </c>
      <c r="J286">
        <v>-2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</v>
      </c>
      <c r="V286">
        <v>0</v>
      </c>
      <c r="W286" t="s">
        <v>592</v>
      </c>
      <c r="X286">
        <v>40</v>
      </c>
    </row>
    <row r="287" spans="1:24" x14ac:dyDescent="0.35">
      <c r="A287" t="s">
        <v>593</v>
      </c>
      <c r="B287">
        <v>20192020</v>
      </c>
      <c r="C287" t="s">
        <v>315</v>
      </c>
      <c r="D287" t="s">
        <v>56</v>
      </c>
      <c r="E287" t="s">
        <v>26</v>
      </c>
      <c r="F287">
        <v>3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10</v>
      </c>
      <c r="V287">
        <v>0</v>
      </c>
      <c r="W287" t="s">
        <v>594</v>
      </c>
      <c r="X287" t="s">
        <v>41</v>
      </c>
    </row>
    <row r="288" spans="1:24" x14ac:dyDescent="0.35">
      <c r="A288" t="s">
        <v>595</v>
      </c>
      <c r="B288">
        <v>20192020</v>
      </c>
      <c r="C288" t="s">
        <v>62</v>
      </c>
      <c r="D288" t="s">
        <v>26</v>
      </c>
      <c r="E288" t="s">
        <v>27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1</v>
      </c>
      <c r="V288">
        <v>0</v>
      </c>
      <c r="W288" t="s">
        <v>596</v>
      </c>
      <c r="X288">
        <v>75</v>
      </c>
    </row>
    <row r="289" spans="1:24" x14ac:dyDescent="0.35">
      <c r="A289" t="s">
        <v>597</v>
      </c>
      <c r="B289">
        <v>20192020</v>
      </c>
      <c r="C289" t="s">
        <v>62</v>
      </c>
      <c r="D289" t="s">
        <v>56</v>
      </c>
      <c r="E289" t="s">
        <v>50</v>
      </c>
      <c r="F289">
        <v>1</v>
      </c>
      <c r="G289">
        <v>0</v>
      </c>
      <c r="H289">
        <v>0</v>
      </c>
      <c r="I289">
        <v>0</v>
      </c>
      <c r="J289">
        <v>-1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t="s">
        <v>41</v>
      </c>
      <c r="W289" t="s">
        <v>598</v>
      </c>
      <c r="X289" t="s">
        <v>41</v>
      </c>
    </row>
    <row r="290" spans="1:24" x14ac:dyDescent="0.35">
      <c r="A290" t="s">
        <v>599</v>
      </c>
      <c r="B290">
        <v>20192020</v>
      </c>
      <c r="C290" t="s">
        <v>132</v>
      </c>
      <c r="D290" t="s">
        <v>26</v>
      </c>
      <c r="E290" t="s">
        <v>26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</v>
      </c>
      <c r="V290">
        <v>0</v>
      </c>
      <c r="W290" t="s">
        <v>600</v>
      </c>
      <c r="X290" t="s">
        <v>41</v>
      </c>
    </row>
    <row r="291" spans="1:24" x14ac:dyDescent="0.35">
      <c r="A291" t="s">
        <v>601</v>
      </c>
      <c r="B291">
        <v>20192020</v>
      </c>
      <c r="C291" t="s">
        <v>46</v>
      </c>
      <c r="D291" t="s">
        <v>26</v>
      </c>
      <c r="E291" t="s">
        <v>26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</v>
      </c>
      <c r="V291">
        <v>0</v>
      </c>
      <c r="W291" t="s">
        <v>602</v>
      </c>
      <c r="X291">
        <v>0</v>
      </c>
    </row>
    <row r="292" spans="1:24" x14ac:dyDescent="0.35">
      <c r="A292" t="s">
        <v>603</v>
      </c>
      <c r="B292">
        <v>20192020</v>
      </c>
      <c r="C292" t="s">
        <v>217</v>
      </c>
      <c r="D292" t="s">
        <v>56</v>
      </c>
      <c r="E292" t="s">
        <v>50</v>
      </c>
      <c r="F292">
        <v>1</v>
      </c>
      <c r="G292">
        <v>0</v>
      </c>
      <c r="H292">
        <v>0</v>
      </c>
      <c r="I292">
        <v>0</v>
      </c>
      <c r="J292">
        <v>-2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t="s">
        <v>41</v>
      </c>
      <c r="W292" t="s">
        <v>604</v>
      </c>
      <c r="X292" t="s">
        <v>41</v>
      </c>
    </row>
    <row r="293" spans="1:24" x14ac:dyDescent="0.35">
      <c r="A293" t="s">
        <v>605</v>
      </c>
      <c r="B293">
        <v>20192020</v>
      </c>
      <c r="C293" t="s">
        <v>315</v>
      </c>
      <c r="D293" t="s">
        <v>26</v>
      </c>
      <c r="E293" t="s">
        <v>50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t="s">
        <v>41</v>
      </c>
      <c r="W293" t="s">
        <v>606</v>
      </c>
      <c r="X293" t="s">
        <v>41</v>
      </c>
    </row>
    <row r="294" spans="1:24" x14ac:dyDescent="0.35">
      <c r="A294" t="s">
        <v>607</v>
      </c>
      <c r="B294">
        <v>20192020</v>
      </c>
      <c r="C294" t="s">
        <v>217</v>
      </c>
      <c r="D294" t="s">
        <v>26</v>
      </c>
      <c r="E294" t="s">
        <v>26</v>
      </c>
      <c r="F294">
        <v>1</v>
      </c>
      <c r="G294">
        <v>0</v>
      </c>
      <c r="H294">
        <v>0</v>
      </c>
      <c r="I294">
        <v>0</v>
      </c>
      <c r="J294">
        <v>-1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0</v>
      </c>
      <c r="W294" t="s">
        <v>608</v>
      </c>
      <c r="X294" t="s">
        <v>41</v>
      </c>
    </row>
    <row r="295" spans="1:24" x14ac:dyDescent="0.35">
      <c r="A295" t="s">
        <v>609</v>
      </c>
      <c r="B295">
        <v>20192020</v>
      </c>
      <c r="C295" t="s">
        <v>217</v>
      </c>
      <c r="D295" t="s">
        <v>56</v>
      </c>
      <c r="E295" t="s">
        <v>27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 t="s">
        <v>610</v>
      </c>
      <c r="X295" t="s">
        <v>41</v>
      </c>
    </row>
    <row r="296" spans="1:24" x14ac:dyDescent="0.35">
      <c r="A296" t="s">
        <v>611</v>
      </c>
      <c r="B296">
        <v>20192020</v>
      </c>
      <c r="C296" t="s">
        <v>71</v>
      </c>
      <c r="D296" t="s">
        <v>26</v>
      </c>
      <c r="E296" t="s">
        <v>27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t="s">
        <v>41</v>
      </c>
      <c r="W296" t="s">
        <v>612</v>
      </c>
      <c r="X296">
        <v>100</v>
      </c>
    </row>
    <row r="297" spans="1:24" x14ac:dyDescent="0.35">
      <c r="A297" t="s">
        <v>613</v>
      </c>
      <c r="B297">
        <v>20192020</v>
      </c>
      <c r="C297" t="s">
        <v>46</v>
      </c>
      <c r="D297" t="s">
        <v>26</v>
      </c>
      <c r="E297" t="s">
        <v>50</v>
      </c>
      <c r="F297">
        <v>3</v>
      </c>
      <c r="G297">
        <v>0</v>
      </c>
      <c r="H297">
        <v>0</v>
      </c>
      <c r="I297">
        <v>0</v>
      </c>
      <c r="J297">
        <v>-2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5</v>
      </c>
      <c r="V297">
        <v>0</v>
      </c>
      <c r="W297" t="s">
        <v>614</v>
      </c>
      <c r="X297" t="s">
        <v>41</v>
      </c>
    </row>
    <row r="298" spans="1:24" x14ac:dyDescent="0.35">
      <c r="A298" t="s">
        <v>615</v>
      </c>
      <c r="B298">
        <v>20192020</v>
      </c>
      <c r="C298" t="s">
        <v>89</v>
      </c>
      <c r="D298" t="s">
        <v>56</v>
      </c>
      <c r="E298" t="s">
        <v>56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t="s">
        <v>41</v>
      </c>
      <c r="W298" t="s">
        <v>616</v>
      </c>
      <c r="X298" t="s">
        <v>41</v>
      </c>
    </row>
    <row r="299" spans="1:24" x14ac:dyDescent="0.35">
      <c r="A299" t="s">
        <v>617</v>
      </c>
      <c r="B299">
        <v>20192020</v>
      </c>
      <c r="C299" t="s">
        <v>248</v>
      </c>
      <c r="D299" t="s">
        <v>56</v>
      </c>
      <c r="E299" t="s">
        <v>50</v>
      </c>
      <c r="F299">
        <v>1</v>
      </c>
      <c r="G299">
        <v>0</v>
      </c>
      <c r="H299">
        <v>0</v>
      </c>
      <c r="I299">
        <v>0</v>
      </c>
      <c r="J299">
        <v>-1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</v>
      </c>
      <c r="V299">
        <v>0</v>
      </c>
      <c r="W299" t="s">
        <v>618</v>
      </c>
      <c r="X299" t="s">
        <v>41</v>
      </c>
    </row>
    <row r="300" spans="1:24" x14ac:dyDescent="0.35">
      <c r="A300" t="s">
        <v>619</v>
      </c>
      <c r="B300">
        <v>20192020</v>
      </c>
      <c r="C300" t="s">
        <v>71</v>
      </c>
      <c r="D300" t="s">
        <v>26</v>
      </c>
      <c r="E300" t="s">
        <v>50</v>
      </c>
      <c r="F300">
        <v>2</v>
      </c>
      <c r="G300">
        <v>0</v>
      </c>
      <c r="H300">
        <v>0</v>
      </c>
      <c r="I300">
        <v>0</v>
      </c>
      <c r="J300">
        <v>-1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1</v>
      </c>
      <c r="V300">
        <v>0</v>
      </c>
      <c r="W300" t="s">
        <v>620</v>
      </c>
      <c r="X300" t="s">
        <v>41</v>
      </c>
    </row>
    <row r="301" spans="1:24" x14ac:dyDescent="0.35">
      <c r="A301" t="s">
        <v>621</v>
      </c>
      <c r="B301">
        <v>20192020</v>
      </c>
      <c r="C301" t="s">
        <v>65</v>
      </c>
      <c r="D301" t="s">
        <v>56</v>
      </c>
      <c r="E301" t="s">
        <v>27</v>
      </c>
      <c r="F301">
        <v>4</v>
      </c>
      <c r="G301">
        <v>0</v>
      </c>
      <c r="H301">
        <v>0</v>
      </c>
      <c r="I301">
        <v>0</v>
      </c>
      <c r="J301">
        <v>-4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6</v>
      </c>
      <c r="V301">
        <v>0</v>
      </c>
      <c r="W301" t="s">
        <v>622</v>
      </c>
      <c r="X301">
        <v>38.9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EAE-70EC-4CE7-AD06-ED166259CE5E}">
  <dimension ref="A1:U36"/>
  <sheetViews>
    <sheetView workbookViewId="0">
      <selection activeCell="E27" sqref="E27:H27"/>
    </sheetView>
  </sheetViews>
  <sheetFormatPr baseColWidth="10" defaultRowHeight="14.5" x14ac:dyDescent="0.35"/>
  <cols>
    <col min="1" max="1" width="24" customWidth="1"/>
  </cols>
  <sheetData>
    <row r="1" spans="1:21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623</v>
      </c>
      <c r="G1" s="1" t="s">
        <v>624</v>
      </c>
      <c r="H1" s="1" t="s">
        <v>26</v>
      </c>
      <c r="I1" s="1" t="s">
        <v>625</v>
      </c>
      <c r="J1" s="1" t="s">
        <v>626</v>
      </c>
      <c r="K1" s="1" t="s">
        <v>627</v>
      </c>
      <c r="L1" s="1" t="s">
        <v>628</v>
      </c>
      <c r="M1" s="1" t="s">
        <v>629</v>
      </c>
      <c r="N1" s="1" t="s">
        <v>630</v>
      </c>
      <c r="O1" s="1" t="s">
        <v>631</v>
      </c>
      <c r="P1" s="1" t="s">
        <v>632</v>
      </c>
      <c r="Q1" s="1" t="s">
        <v>633</v>
      </c>
      <c r="R1" s="1" t="s">
        <v>6</v>
      </c>
      <c r="S1" s="1" t="s">
        <v>7</v>
      </c>
      <c r="T1" s="1" t="s">
        <v>8</v>
      </c>
      <c r="U1" s="1" t="s">
        <v>10</v>
      </c>
    </row>
    <row r="2" spans="1:21" ht="15.5" x14ac:dyDescent="0.35">
      <c r="A2" s="1" t="s">
        <v>634</v>
      </c>
      <c r="B2" s="1">
        <v>20192020</v>
      </c>
      <c r="C2" s="1" t="s">
        <v>89</v>
      </c>
      <c r="D2" s="1" t="s">
        <v>26</v>
      </c>
      <c r="E2" s="1">
        <v>4</v>
      </c>
      <c r="F2" s="1">
        <v>4</v>
      </c>
      <c r="G2" s="1">
        <v>3</v>
      </c>
      <c r="H2" s="1">
        <v>1</v>
      </c>
      <c r="I2" s="1" t="s">
        <v>41</v>
      </c>
      <c r="J2" s="1">
        <v>0</v>
      </c>
      <c r="K2" s="1">
        <v>133</v>
      </c>
      <c r="L2" s="1">
        <v>126</v>
      </c>
      <c r="M2" s="1">
        <v>7</v>
      </c>
      <c r="N2" s="1">
        <v>0.94699999999999995</v>
      </c>
      <c r="O2" s="1">
        <v>1.67</v>
      </c>
      <c r="P2" s="1" t="s">
        <v>635</v>
      </c>
      <c r="Q2" s="1">
        <v>1</v>
      </c>
      <c r="R2" s="1">
        <v>0</v>
      </c>
      <c r="S2" s="1">
        <v>0</v>
      </c>
      <c r="T2" s="1">
        <v>0</v>
      </c>
      <c r="U2" s="1">
        <v>0</v>
      </c>
    </row>
    <row r="3" spans="1:21" ht="15.5" x14ac:dyDescent="0.35">
      <c r="A3" s="1" t="s">
        <v>636</v>
      </c>
      <c r="B3" s="1">
        <v>20192020</v>
      </c>
      <c r="C3" s="1" t="s">
        <v>43</v>
      </c>
      <c r="D3" s="1" t="s">
        <v>26</v>
      </c>
      <c r="E3" s="1">
        <v>4</v>
      </c>
      <c r="F3" s="1">
        <v>4</v>
      </c>
      <c r="G3" s="1">
        <v>3</v>
      </c>
      <c r="H3" s="1">
        <v>1</v>
      </c>
      <c r="I3" s="1" t="s">
        <v>41</v>
      </c>
      <c r="J3" s="1">
        <v>0</v>
      </c>
      <c r="K3" s="1">
        <v>110</v>
      </c>
      <c r="L3" s="1">
        <v>104</v>
      </c>
      <c r="M3" s="1">
        <v>6</v>
      </c>
      <c r="N3" s="1">
        <v>0.94499999999999995</v>
      </c>
      <c r="O3" s="1">
        <v>1.51</v>
      </c>
      <c r="P3" s="1" t="s">
        <v>637</v>
      </c>
      <c r="Q3" s="1">
        <v>1</v>
      </c>
      <c r="R3" s="1">
        <v>0</v>
      </c>
      <c r="S3" s="1">
        <v>0</v>
      </c>
      <c r="T3" s="1">
        <v>0</v>
      </c>
      <c r="U3" s="1">
        <v>0</v>
      </c>
    </row>
    <row r="4" spans="1:21" ht="15.5" x14ac:dyDescent="0.35">
      <c r="A4" s="1" t="s">
        <v>638</v>
      </c>
      <c r="B4" s="1">
        <v>20192020</v>
      </c>
      <c r="C4" s="1" t="s">
        <v>92</v>
      </c>
      <c r="D4" s="1" t="s">
        <v>26</v>
      </c>
      <c r="E4" s="1">
        <v>4</v>
      </c>
      <c r="F4" s="1">
        <v>4</v>
      </c>
      <c r="G4" s="1">
        <v>3</v>
      </c>
      <c r="H4" s="1">
        <v>1</v>
      </c>
      <c r="I4" s="1" t="s">
        <v>41</v>
      </c>
      <c r="J4" s="1">
        <v>0</v>
      </c>
      <c r="K4" s="1">
        <v>163</v>
      </c>
      <c r="L4" s="1">
        <v>152</v>
      </c>
      <c r="M4" s="1">
        <v>11</v>
      </c>
      <c r="N4" s="1">
        <v>0.93300000000000005</v>
      </c>
      <c r="O4" s="1">
        <v>2.77</v>
      </c>
      <c r="P4" s="1" t="s">
        <v>639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ht="15.5" x14ac:dyDescent="0.35">
      <c r="A5" s="1" t="s">
        <v>640</v>
      </c>
      <c r="B5" s="1">
        <v>20192020</v>
      </c>
      <c r="C5" s="1" t="s">
        <v>59</v>
      </c>
      <c r="D5" s="1" t="s">
        <v>26</v>
      </c>
      <c r="E5" s="1">
        <v>4</v>
      </c>
      <c r="F5" s="1">
        <v>4</v>
      </c>
      <c r="G5" s="1">
        <v>3</v>
      </c>
      <c r="H5" s="1">
        <v>1</v>
      </c>
      <c r="I5" s="1" t="s">
        <v>41</v>
      </c>
      <c r="J5" s="1">
        <v>0</v>
      </c>
      <c r="K5" s="1">
        <v>103</v>
      </c>
      <c r="L5" s="1">
        <v>96</v>
      </c>
      <c r="M5" s="1">
        <v>7</v>
      </c>
      <c r="N5" s="1">
        <v>0.93200000000000005</v>
      </c>
      <c r="O5" s="1">
        <v>1.77</v>
      </c>
      <c r="P5" s="1" t="s">
        <v>641</v>
      </c>
      <c r="Q5" s="1">
        <v>0</v>
      </c>
      <c r="R5" s="1">
        <v>0</v>
      </c>
      <c r="S5" s="1">
        <v>0</v>
      </c>
      <c r="T5" s="1">
        <v>0</v>
      </c>
      <c r="U5" s="1">
        <v>2</v>
      </c>
    </row>
    <row r="6" spans="1:21" ht="15.5" x14ac:dyDescent="0.35">
      <c r="A6" s="1" t="s">
        <v>642</v>
      </c>
      <c r="B6" s="1">
        <v>20192020</v>
      </c>
      <c r="C6" s="1" t="s">
        <v>49</v>
      </c>
      <c r="D6" s="1" t="s">
        <v>26</v>
      </c>
      <c r="E6" s="1">
        <v>4</v>
      </c>
      <c r="F6" s="1">
        <v>4</v>
      </c>
      <c r="G6" s="1">
        <v>3</v>
      </c>
      <c r="H6" s="1">
        <v>1</v>
      </c>
      <c r="I6" s="1" t="s">
        <v>41</v>
      </c>
      <c r="J6" s="1">
        <v>0</v>
      </c>
      <c r="K6" s="1">
        <v>121</v>
      </c>
      <c r="L6" s="1">
        <v>112</v>
      </c>
      <c r="M6" s="1">
        <v>9</v>
      </c>
      <c r="N6" s="1">
        <v>0.92600000000000005</v>
      </c>
      <c r="O6" s="1">
        <v>2.27</v>
      </c>
      <c r="P6" s="1" t="s">
        <v>643</v>
      </c>
      <c r="Q6" s="1">
        <v>1</v>
      </c>
      <c r="R6" s="1">
        <v>0</v>
      </c>
      <c r="S6" s="1">
        <v>0</v>
      </c>
      <c r="T6" s="1">
        <v>0</v>
      </c>
      <c r="U6" s="1">
        <v>0</v>
      </c>
    </row>
    <row r="7" spans="1:21" ht="15.5" x14ac:dyDescent="0.35">
      <c r="A7" s="1" t="s">
        <v>644</v>
      </c>
      <c r="B7" s="1">
        <v>20192020</v>
      </c>
      <c r="C7" s="1" t="s">
        <v>35</v>
      </c>
      <c r="D7" s="1" t="s">
        <v>26</v>
      </c>
      <c r="E7" s="1">
        <v>4</v>
      </c>
      <c r="F7" s="1">
        <v>4</v>
      </c>
      <c r="G7" s="1">
        <v>3</v>
      </c>
      <c r="H7" s="1">
        <v>1</v>
      </c>
      <c r="I7" s="1" t="s">
        <v>41</v>
      </c>
      <c r="J7" s="1">
        <v>0</v>
      </c>
      <c r="K7" s="1">
        <v>137</v>
      </c>
      <c r="L7" s="1">
        <v>122</v>
      </c>
      <c r="M7" s="1">
        <v>15</v>
      </c>
      <c r="N7" s="1">
        <v>0.89100000000000001</v>
      </c>
      <c r="O7" s="1">
        <v>3.75</v>
      </c>
      <c r="P7" s="1" t="s">
        <v>645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ht="15.5" x14ac:dyDescent="0.35">
      <c r="A8" s="1" t="s">
        <v>646</v>
      </c>
      <c r="B8" s="1">
        <v>20192020</v>
      </c>
      <c r="C8" s="1" t="s">
        <v>53</v>
      </c>
      <c r="D8" s="1" t="s">
        <v>26</v>
      </c>
      <c r="E8" s="1">
        <v>2</v>
      </c>
      <c r="F8" s="1">
        <v>2</v>
      </c>
      <c r="G8" s="1">
        <v>2</v>
      </c>
      <c r="H8" s="1">
        <v>0</v>
      </c>
      <c r="I8" s="1" t="s">
        <v>41</v>
      </c>
      <c r="J8" s="1">
        <v>0</v>
      </c>
      <c r="K8" s="1">
        <v>59</v>
      </c>
      <c r="L8" s="1">
        <v>57</v>
      </c>
      <c r="M8" s="1">
        <v>2</v>
      </c>
      <c r="N8" s="1">
        <v>0.96599999999999997</v>
      </c>
      <c r="O8" s="1">
        <v>1</v>
      </c>
      <c r="P8" s="1" t="s">
        <v>647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ht="15.5" x14ac:dyDescent="0.35">
      <c r="A9" s="1" t="s">
        <v>648</v>
      </c>
      <c r="B9" s="1">
        <v>20192020</v>
      </c>
      <c r="C9" s="1" t="s">
        <v>71</v>
      </c>
      <c r="D9" s="1" t="s">
        <v>26</v>
      </c>
      <c r="E9" s="1">
        <v>4</v>
      </c>
      <c r="F9" s="1">
        <v>4</v>
      </c>
      <c r="G9" s="1">
        <v>2</v>
      </c>
      <c r="H9" s="1">
        <v>1</v>
      </c>
      <c r="I9" s="1" t="s">
        <v>41</v>
      </c>
      <c r="J9" s="1">
        <v>0</v>
      </c>
      <c r="K9" s="1">
        <v>114</v>
      </c>
      <c r="L9" s="1">
        <v>109</v>
      </c>
      <c r="M9" s="1">
        <v>5</v>
      </c>
      <c r="N9" s="1">
        <v>0.95599999999999996</v>
      </c>
      <c r="O9" s="1">
        <v>1.45</v>
      </c>
      <c r="P9" s="1" t="s">
        <v>649</v>
      </c>
      <c r="Q9" s="1">
        <v>2</v>
      </c>
      <c r="R9" s="1">
        <v>0</v>
      </c>
      <c r="S9" s="1">
        <v>0</v>
      </c>
      <c r="T9" s="1">
        <v>0</v>
      </c>
      <c r="U9" s="1">
        <v>0</v>
      </c>
    </row>
    <row r="10" spans="1:21" ht="15.5" x14ac:dyDescent="0.35">
      <c r="A10" s="1" t="s">
        <v>650</v>
      </c>
      <c r="B10" s="1">
        <v>20192020</v>
      </c>
      <c r="C10" s="1" t="s">
        <v>30</v>
      </c>
      <c r="D10" s="1" t="s">
        <v>26</v>
      </c>
      <c r="E10" s="1">
        <v>2</v>
      </c>
      <c r="F10" s="1">
        <v>2</v>
      </c>
      <c r="G10" s="1">
        <v>2</v>
      </c>
      <c r="H10" s="1">
        <v>0</v>
      </c>
      <c r="I10" s="1" t="s">
        <v>41</v>
      </c>
      <c r="J10" s="1">
        <v>0</v>
      </c>
      <c r="K10" s="1">
        <v>50</v>
      </c>
      <c r="L10" s="1">
        <v>47</v>
      </c>
      <c r="M10" s="1">
        <v>3</v>
      </c>
      <c r="N10" s="1">
        <v>0.94</v>
      </c>
      <c r="O10" s="1">
        <v>1.5</v>
      </c>
      <c r="P10" s="1" t="s">
        <v>651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ht="15.5" x14ac:dyDescent="0.35">
      <c r="A11" s="1" t="s">
        <v>652</v>
      </c>
      <c r="B11" s="1">
        <v>20192020</v>
      </c>
      <c r="C11" s="1" t="s">
        <v>46</v>
      </c>
      <c r="D11" s="1" t="s">
        <v>26</v>
      </c>
      <c r="E11" s="1">
        <v>5</v>
      </c>
      <c r="F11" s="1">
        <v>5</v>
      </c>
      <c r="G11" s="1">
        <v>2</v>
      </c>
      <c r="H11" s="1">
        <v>3</v>
      </c>
      <c r="I11" s="1" t="s">
        <v>41</v>
      </c>
      <c r="J11" s="1">
        <v>0</v>
      </c>
      <c r="K11" s="1">
        <v>157</v>
      </c>
      <c r="L11" s="1">
        <v>147</v>
      </c>
      <c r="M11" s="1">
        <v>10</v>
      </c>
      <c r="N11" s="1">
        <v>0.93600000000000005</v>
      </c>
      <c r="O11" s="1">
        <v>1.84</v>
      </c>
      <c r="P11" s="1" t="s">
        <v>653</v>
      </c>
      <c r="Q11" s="1">
        <v>1</v>
      </c>
      <c r="R11" s="1">
        <v>0</v>
      </c>
      <c r="S11" s="1">
        <v>0</v>
      </c>
      <c r="T11" s="1">
        <v>0</v>
      </c>
      <c r="U11" s="1">
        <v>0</v>
      </c>
    </row>
    <row r="12" spans="1:21" ht="15.5" x14ac:dyDescent="0.35">
      <c r="A12" s="1" t="s">
        <v>654</v>
      </c>
      <c r="B12" s="1">
        <v>20192020</v>
      </c>
      <c r="C12" s="1" t="s">
        <v>172</v>
      </c>
      <c r="D12" s="1" t="s">
        <v>26</v>
      </c>
      <c r="E12" s="1">
        <v>3</v>
      </c>
      <c r="F12" s="1">
        <v>3</v>
      </c>
      <c r="G12" s="1">
        <v>2</v>
      </c>
      <c r="H12" s="1">
        <v>1</v>
      </c>
      <c r="I12" s="1" t="s">
        <v>41</v>
      </c>
      <c r="J12" s="1">
        <v>0</v>
      </c>
      <c r="K12" s="1">
        <v>89</v>
      </c>
      <c r="L12" s="1">
        <v>82</v>
      </c>
      <c r="M12" s="1">
        <v>7</v>
      </c>
      <c r="N12" s="1">
        <v>0.92100000000000004</v>
      </c>
      <c r="O12" s="1">
        <v>2.29</v>
      </c>
      <c r="P12" s="1" t="s">
        <v>655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ht="15.5" x14ac:dyDescent="0.35">
      <c r="A13" s="1" t="s">
        <v>656</v>
      </c>
      <c r="B13" s="1">
        <v>20192020</v>
      </c>
      <c r="C13" s="1" t="s">
        <v>68</v>
      </c>
      <c r="D13" s="1" t="s">
        <v>26</v>
      </c>
      <c r="E13" s="1">
        <v>2</v>
      </c>
      <c r="F13" s="1">
        <v>2</v>
      </c>
      <c r="G13" s="1">
        <v>2</v>
      </c>
      <c r="H13" s="1">
        <v>0</v>
      </c>
      <c r="I13" s="1" t="s">
        <v>41</v>
      </c>
      <c r="J13" s="1">
        <v>0</v>
      </c>
      <c r="K13" s="1">
        <v>62</v>
      </c>
      <c r="L13" s="1">
        <v>56</v>
      </c>
      <c r="M13" s="1">
        <v>6</v>
      </c>
      <c r="N13" s="1">
        <v>0.90300000000000002</v>
      </c>
      <c r="O13" s="1">
        <v>2.89</v>
      </c>
      <c r="P13" s="1" t="s">
        <v>657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ht="15.5" x14ac:dyDescent="0.35">
      <c r="A14" s="1" t="s">
        <v>658</v>
      </c>
      <c r="B14" s="1">
        <v>20192020</v>
      </c>
      <c r="C14" s="1" t="s">
        <v>109</v>
      </c>
      <c r="D14" s="1" t="s">
        <v>56</v>
      </c>
      <c r="E14" s="1">
        <v>1</v>
      </c>
      <c r="F14" s="1">
        <v>1</v>
      </c>
      <c r="G14" s="1">
        <v>1</v>
      </c>
      <c r="H14" s="1">
        <v>0</v>
      </c>
      <c r="I14" s="1" t="s">
        <v>41</v>
      </c>
      <c r="J14" s="1">
        <v>0</v>
      </c>
      <c r="K14" s="1">
        <v>27</v>
      </c>
      <c r="L14" s="1">
        <v>27</v>
      </c>
      <c r="M14" s="1">
        <v>0</v>
      </c>
      <c r="N14" s="1">
        <v>1</v>
      </c>
      <c r="O14" s="1">
        <v>0</v>
      </c>
      <c r="P14" s="1" t="s">
        <v>659</v>
      </c>
      <c r="Q14" s="1">
        <v>1</v>
      </c>
      <c r="R14" s="1">
        <v>0</v>
      </c>
      <c r="S14" s="1">
        <v>0</v>
      </c>
      <c r="T14" s="1">
        <v>0</v>
      </c>
      <c r="U14" s="1">
        <v>0</v>
      </c>
    </row>
    <row r="15" spans="1:21" ht="15.5" x14ac:dyDescent="0.35">
      <c r="A15" s="1" t="s">
        <v>660</v>
      </c>
      <c r="B15" s="1">
        <v>20192020</v>
      </c>
      <c r="C15" s="1" t="s">
        <v>30</v>
      </c>
      <c r="D15" s="1" t="s">
        <v>26</v>
      </c>
      <c r="E15" s="1">
        <v>1</v>
      </c>
      <c r="F15" s="1">
        <v>1</v>
      </c>
      <c r="G15" s="1">
        <v>1</v>
      </c>
      <c r="H15" s="1">
        <v>0</v>
      </c>
      <c r="I15" s="1" t="s">
        <v>41</v>
      </c>
      <c r="J15" s="1">
        <v>0</v>
      </c>
      <c r="K15" s="1">
        <v>38</v>
      </c>
      <c r="L15" s="1">
        <v>37</v>
      </c>
      <c r="M15" s="1">
        <v>1</v>
      </c>
      <c r="N15" s="1">
        <v>0.97399999999999998</v>
      </c>
      <c r="O15" s="1">
        <v>1</v>
      </c>
      <c r="P15" s="1" t="s">
        <v>661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 ht="15.5" x14ac:dyDescent="0.35">
      <c r="A16" s="1" t="s">
        <v>662</v>
      </c>
      <c r="B16" s="1">
        <v>20192020</v>
      </c>
      <c r="C16" s="1" t="s">
        <v>71</v>
      </c>
      <c r="D16" s="1" t="s">
        <v>26</v>
      </c>
      <c r="E16" s="1">
        <v>2</v>
      </c>
      <c r="F16" s="1">
        <v>1</v>
      </c>
      <c r="G16" s="1">
        <v>1</v>
      </c>
      <c r="H16" s="1">
        <v>1</v>
      </c>
      <c r="I16" s="1" t="s">
        <v>41</v>
      </c>
      <c r="J16" s="1">
        <v>0</v>
      </c>
      <c r="K16" s="1">
        <v>74</v>
      </c>
      <c r="L16" s="1">
        <v>70</v>
      </c>
      <c r="M16" s="1">
        <v>4</v>
      </c>
      <c r="N16" s="1">
        <v>0.94599999999999995</v>
      </c>
      <c r="O16" s="1">
        <v>1.96</v>
      </c>
      <c r="P16" s="1" t="s">
        <v>663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</row>
    <row r="17" spans="1:21" ht="15.5" x14ac:dyDescent="0.35">
      <c r="A17" s="1" t="s">
        <v>664</v>
      </c>
      <c r="B17" s="1">
        <v>20192020</v>
      </c>
      <c r="C17" s="1" t="s">
        <v>53</v>
      </c>
      <c r="D17" s="1" t="s">
        <v>26</v>
      </c>
      <c r="E17" s="1">
        <v>1</v>
      </c>
      <c r="F17" s="1">
        <v>1</v>
      </c>
      <c r="G17" s="1">
        <v>1</v>
      </c>
      <c r="H17" s="1">
        <v>0</v>
      </c>
      <c r="I17" s="1" t="s">
        <v>41</v>
      </c>
      <c r="J17" s="1">
        <v>0</v>
      </c>
      <c r="K17" s="1">
        <v>17</v>
      </c>
      <c r="L17" s="1">
        <v>16</v>
      </c>
      <c r="M17" s="1">
        <v>1</v>
      </c>
      <c r="N17" s="1">
        <v>0.94099999999999995</v>
      </c>
      <c r="O17" s="1">
        <v>1</v>
      </c>
      <c r="P17" s="1" t="s">
        <v>665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 ht="15.5" x14ac:dyDescent="0.35">
      <c r="A18" s="1" t="s">
        <v>666</v>
      </c>
      <c r="B18" s="1">
        <v>20192020</v>
      </c>
      <c r="C18" s="1" t="s">
        <v>315</v>
      </c>
      <c r="D18" s="1" t="s">
        <v>26</v>
      </c>
      <c r="E18" s="1">
        <v>3</v>
      </c>
      <c r="F18" s="1">
        <v>3</v>
      </c>
      <c r="G18" s="1">
        <v>1</v>
      </c>
      <c r="H18" s="1">
        <v>1</v>
      </c>
      <c r="I18" s="1" t="s">
        <v>41</v>
      </c>
      <c r="J18" s="1">
        <v>1</v>
      </c>
      <c r="K18" s="1">
        <v>80</v>
      </c>
      <c r="L18" s="1">
        <v>74</v>
      </c>
      <c r="M18" s="1">
        <v>6</v>
      </c>
      <c r="N18" s="1">
        <v>0.92500000000000004</v>
      </c>
      <c r="O18" s="1">
        <v>1.98</v>
      </c>
      <c r="P18" s="1" t="s">
        <v>667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 ht="15.5" x14ac:dyDescent="0.35">
      <c r="A19" s="1" t="s">
        <v>668</v>
      </c>
      <c r="B19" s="1">
        <v>20192020</v>
      </c>
      <c r="C19" s="1" t="s">
        <v>132</v>
      </c>
      <c r="D19" s="1" t="s">
        <v>26</v>
      </c>
      <c r="E19" s="1">
        <v>2</v>
      </c>
      <c r="F19" s="1">
        <v>2</v>
      </c>
      <c r="G19" s="1">
        <v>1</v>
      </c>
      <c r="H19" s="1">
        <v>1</v>
      </c>
      <c r="I19" s="1" t="s">
        <v>41</v>
      </c>
      <c r="J19" s="1">
        <v>0</v>
      </c>
      <c r="K19" s="1">
        <v>62</v>
      </c>
      <c r="L19" s="1">
        <v>57</v>
      </c>
      <c r="M19" s="1">
        <v>5</v>
      </c>
      <c r="N19" s="1">
        <v>0.91900000000000004</v>
      </c>
      <c r="O19" s="1">
        <v>2.42</v>
      </c>
      <c r="P19" s="1" t="s">
        <v>669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 ht="15.5" x14ac:dyDescent="0.35">
      <c r="A20" s="1" t="s">
        <v>670</v>
      </c>
      <c r="B20" s="1">
        <v>20192020</v>
      </c>
      <c r="C20" s="1" t="s">
        <v>161</v>
      </c>
      <c r="D20" s="1" t="s">
        <v>26</v>
      </c>
      <c r="E20" s="1">
        <v>3</v>
      </c>
      <c r="F20" s="1">
        <v>3</v>
      </c>
      <c r="G20" s="1">
        <v>1</v>
      </c>
      <c r="H20" s="1">
        <v>2</v>
      </c>
      <c r="I20" s="1" t="s">
        <v>41</v>
      </c>
      <c r="J20" s="1">
        <v>0</v>
      </c>
      <c r="K20" s="1">
        <v>93</v>
      </c>
      <c r="L20" s="1">
        <v>85</v>
      </c>
      <c r="M20" s="1">
        <v>8</v>
      </c>
      <c r="N20" s="1">
        <v>0.91400000000000003</v>
      </c>
      <c r="O20" s="1">
        <v>2.5</v>
      </c>
      <c r="P20" s="1" t="s">
        <v>671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 ht="15.5" x14ac:dyDescent="0.35">
      <c r="A21" s="1" t="s">
        <v>672</v>
      </c>
      <c r="B21" s="1">
        <v>20192020</v>
      </c>
      <c r="C21" s="1" t="s">
        <v>109</v>
      </c>
      <c r="D21" s="1" t="s">
        <v>26</v>
      </c>
      <c r="E21" s="1">
        <v>2</v>
      </c>
      <c r="F21" s="1">
        <v>2</v>
      </c>
      <c r="G21" s="1">
        <v>1</v>
      </c>
      <c r="H21" s="1">
        <v>0</v>
      </c>
      <c r="I21" s="1" t="s">
        <v>41</v>
      </c>
      <c r="J21" s="1">
        <v>1</v>
      </c>
      <c r="K21" s="1">
        <v>58</v>
      </c>
      <c r="L21" s="1">
        <v>53</v>
      </c>
      <c r="M21" s="1">
        <v>5</v>
      </c>
      <c r="N21" s="1">
        <v>0.91400000000000003</v>
      </c>
      <c r="O21" s="1">
        <v>2.4500000000000002</v>
      </c>
      <c r="P21" s="1" t="s">
        <v>673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 ht="15.5" x14ac:dyDescent="0.35">
      <c r="A22" s="1" t="s">
        <v>674</v>
      </c>
      <c r="B22" s="1">
        <v>20192020</v>
      </c>
      <c r="C22" s="1" t="s">
        <v>213</v>
      </c>
      <c r="D22" s="1" t="s">
        <v>26</v>
      </c>
      <c r="E22" s="1">
        <v>4</v>
      </c>
      <c r="F22" s="1">
        <v>4</v>
      </c>
      <c r="G22" s="1">
        <v>1</v>
      </c>
      <c r="H22" s="1">
        <v>3</v>
      </c>
      <c r="I22" s="1" t="s">
        <v>41</v>
      </c>
      <c r="J22" s="1">
        <v>0</v>
      </c>
      <c r="K22" s="1">
        <v>125</v>
      </c>
      <c r="L22" s="1">
        <v>113</v>
      </c>
      <c r="M22" s="1">
        <v>12</v>
      </c>
      <c r="N22" s="1">
        <v>0.90400000000000003</v>
      </c>
      <c r="O22" s="1">
        <v>3.04</v>
      </c>
      <c r="P22" s="1" t="s">
        <v>675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 ht="15.5" x14ac:dyDescent="0.35">
      <c r="A23" s="1" t="s">
        <v>676</v>
      </c>
      <c r="B23" s="1">
        <v>20192020</v>
      </c>
      <c r="C23" s="1" t="s">
        <v>62</v>
      </c>
      <c r="D23" s="1" t="s">
        <v>26</v>
      </c>
      <c r="E23" s="1">
        <v>4</v>
      </c>
      <c r="F23" s="1">
        <v>4</v>
      </c>
      <c r="G23" s="1">
        <v>1</v>
      </c>
      <c r="H23" s="1">
        <v>3</v>
      </c>
      <c r="I23" s="1" t="s">
        <v>41</v>
      </c>
      <c r="J23" s="1">
        <v>0</v>
      </c>
      <c r="K23" s="1">
        <v>121</v>
      </c>
      <c r="L23" s="1">
        <v>109</v>
      </c>
      <c r="M23" s="1">
        <v>12</v>
      </c>
      <c r="N23" s="1">
        <v>0.90100000000000002</v>
      </c>
      <c r="O23" s="1">
        <v>3.07</v>
      </c>
      <c r="P23" s="1" t="s">
        <v>677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 ht="15.5" x14ac:dyDescent="0.35">
      <c r="A24" s="1" t="s">
        <v>678</v>
      </c>
      <c r="B24" s="1">
        <v>20192020</v>
      </c>
      <c r="C24" s="1" t="s">
        <v>74</v>
      </c>
      <c r="D24" s="1" t="s">
        <v>26</v>
      </c>
      <c r="E24" s="1">
        <v>4</v>
      </c>
      <c r="F24" s="1">
        <v>4</v>
      </c>
      <c r="G24" s="1">
        <v>1</v>
      </c>
      <c r="H24" s="1">
        <v>3</v>
      </c>
      <c r="I24" s="1" t="s">
        <v>41</v>
      </c>
      <c r="J24" s="1">
        <v>0</v>
      </c>
      <c r="K24" s="1">
        <v>116</v>
      </c>
      <c r="L24" s="1">
        <v>104</v>
      </c>
      <c r="M24" s="1">
        <v>12</v>
      </c>
      <c r="N24" s="1">
        <v>0.89700000000000002</v>
      </c>
      <c r="O24" s="1">
        <v>3.03</v>
      </c>
      <c r="P24" s="1" t="s">
        <v>679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</row>
    <row r="25" spans="1:21" ht="15.5" x14ac:dyDescent="0.35">
      <c r="A25" s="1" t="s">
        <v>680</v>
      </c>
      <c r="B25" s="1">
        <v>20192020</v>
      </c>
      <c r="C25" s="1" t="s">
        <v>65</v>
      </c>
      <c r="D25" s="1" t="s">
        <v>26</v>
      </c>
      <c r="E25" s="1">
        <v>4</v>
      </c>
      <c r="F25" s="1">
        <v>4</v>
      </c>
      <c r="G25" s="1">
        <v>1</v>
      </c>
      <c r="H25" s="1">
        <v>3</v>
      </c>
      <c r="I25" s="1" t="s">
        <v>41</v>
      </c>
      <c r="J25" s="1">
        <v>0</v>
      </c>
      <c r="K25" s="1">
        <v>124</v>
      </c>
      <c r="L25" s="1">
        <v>111</v>
      </c>
      <c r="M25" s="1">
        <v>13</v>
      </c>
      <c r="N25" s="1">
        <v>0.89500000000000002</v>
      </c>
      <c r="O25" s="1">
        <v>3.22</v>
      </c>
      <c r="P25" s="1" t="s">
        <v>681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 ht="15.5" x14ac:dyDescent="0.35">
      <c r="A26" s="1" t="s">
        <v>682</v>
      </c>
      <c r="B26" s="1">
        <v>20192020</v>
      </c>
      <c r="C26" s="1" t="s">
        <v>25</v>
      </c>
      <c r="D26" s="1" t="s">
        <v>26</v>
      </c>
      <c r="E26" s="1">
        <v>4</v>
      </c>
      <c r="F26" s="1">
        <v>3</v>
      </c>
      <c r="G26" s="1">
        <v>1</v>
      </c>
      <c r="H26" s="1">
        <v>2</v>
      </c>
      <c r="I26" s="1" t="s">
        <v>41</v>
      </c>
      <c r="J26" s="1">
        <v>0</v>
      </c>
      <c r="K26" s="1">
        <v>99</v>
      </c>
      <c r="L26" s="1">
        <v>88</v>
      </c>
      <c r="M26" s="1">
        <v>11</v>
      </c>
      <c r="N26" s="1">
        <v>0.88900000000000001</v>
      </c>
      <c r="O26" s="1">
        <v>3.16</v>
      </c>
      <c r="P26" s="1" t="s">
        <v>683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 ht="15.5" x14ac:dyDescent="0.35">
      <c r="A27" s="1" t="s">
        <v>684</v>
      </c>
      <c r="B27" s="1">
        <v>20192020</v>
      </c>
      <c r="C27" s="1" t="s">
        <v>68</v>
      </c>
      <c r="D27" s="1" t="s">
        <v>26</v>
      </c>
      <c r="E27" s="1">
        <v>1</v>
      </c>
      <c r="F27" s="1">
        <v>1</v>
      </c>
      <c r="G27" s="1">
        <v>1</v>
      </c>
      <c r="H27" s="1">
        <v>0</v>
      </c>
      <c r="I27" s="1" t="s">
        <v>41</v>
      </c>
      <c r="J27" s="1">
        <v>0</v>
      </c>
      <c r="K27" s="1">
        <v>17</v>
      </c>
      <c r="L27" s="1">
        <v>13</v>
      </c>
      <c r="M27" s="1">
        <v>4</v>
      </c>
      <c r="N27" s="1">
        <v>0.76500000000000001</v>
      </c>
      <c r="O27" s="1">
        <v>4</v>
      </c>
      <c r="P27" s="1" t="s">
        <v>661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ht="15.5" x14ac:dyDescent="0.35">
      <c r="A28" s="1" t="s">
        <v>685</v>
      </c>
      <c r="B28" s="1">
        <v>20192020</v>
      </c>
      <c r="C28" s="1" t="s">
        <v>217</v>
      </c>
      <c r="D28" s="1" t="s">
        <v>26</v>
      </c>
      <c r="E28" s="1">
        <v>1</v>
      </c>
      <c r="F28" s="1">
        <v>1</v>
      </c>
      <c r="G28" s="1">
        <v>0</v>
      </c>
      <c r="H28" s="1">
        <v>0</v>
      </c>
      <c r="I28" s="1" t="s">
        <v>41</v>
      </c>
      <c r="J28" s="1">
        <v>1</v>
      </c>
      <c r="K28" s="1">
        <v>38</v>
      </c>
      <c r="L28" s="1">
        <v>37</v>
      </c>
      <c r="M28" s="1">
        <v>1</v>
      </c>
      <c r="N28" s="1">
        <v>0.97399999999999998</v>
      </c>
      <c r="O28" s="1">
        <v>0.92</v>
      </c>
      <c r="P28" s="1" t="s">
        <v>686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 ht="15.5" x14ac:dyDescent="0.35">
      <c r="A29" s="1" t="s">
        <v>687</v>
      </c>
      <c r="B29" s="1">
        <v>20192020</v>
      </c>
      <c r="C29" s="1" t="s">
        <v>161</v>
      </c>
      <c r="D29" s="1" t="s">
        <v>26</v>
      </c>
      <c r="E29" s="1">
        <v>1</v>
      </c>
      <c r="F29" s="1">
        <v>1</v>
      </c>
      <c r="G29" s="1">
        <v>0</v>
      </c>
      <c r="H29" s="1">
        <v>1</v>
      </c>
      <c r="I29" s="1" t="s">
        <v>41</v>
      </c>
      <c r="J29" s="1">
        <v>0</v>
      </c>
      <c r="K29" s="1">
        <v>21</v>
      </c>
      <c r="L29" s="1">
        <v>20</v>
      </c>
      <c r="M29" s="1">
        <v>1</v>
      </c>
      <c r="N29" s="1">
        <v>0.95199999999999996</v>
      </c>
      <c r="O29" s="1">
        <v>1.02</v>
      </c>
      <c r="P29" s="1" t="s">
        <v>688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 ht="15.5" x14ac:dyDescent="0.35">
      <c r="A30" s="1" t="s">
        <v>689</v>
      </c>
      <c r="B30" s="1">
        <v>20192020</v>
      </c>
      <c r="C30" s="1" t="s">
        <v>248</v>
      </c>
      <c r="D30" s="1" t="s">
        <v>26</v>
      </c>
      <c r="E30" s="1">
        <v>2</v>
      </c>
      <c r="F30" s="1">
        <v>2</v>
      </c>
      <c r="G30" s="1">
        <v>0</v>
      </c>
      <c r="H30" s="1">
        <v>2</v>
      </c>
      <c r="I30" s="1" t="s">
        <v>41</v>
      </c>
      <c r="J30" s="1">
        <v>0</v>
      </c>
      <c r="K30" s="1">
        <v>60</v>
      </c>
      <c r="L30" s="1">
        <v>55</v>
      </c>
      <c r="M30" s="1">
        <v>5</v>
      </c>
      <c r="N30" s="1">
        <v>0.91700000000000004</v>
      </c>
      <c r="O30" s="1">
        <v>2.5499999999999998</v>
      </c>
      <c r="P30" s="1" t="s">
        <v>690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 ht="15.5" x14ac:dyDescent="0.35">
      <c r="A31" s="1" t="s">
        <v>691</v>
      </c>
      <c r="B31" s="1">
        <v>20192020</v>
      </c>
      <c r="C31" s="1" t="s">
        <v>262</v>
      </c>
      <c r="D31" s="1" t="s">
        <v>26</v>
      </c>
      <c r="E31" s="1">
        <v>2</v>
      </c>
      <c r="F31" s="1">
        <v>2</v>
      </c>
      <c r="G31" s="1">
        <v>0</v>
      </c>
      <c r="H31" s="1">
        <v>2</v>
      </c>
      <c r="I31" s="1" t="s">
        <v>41</v>
      </c>
      <c r="J31" s="1">
        <v>0</v>
      </c>
      <c r="K31" s="1">
        <v>71</v>
      </c>
      <c r="L31" s="1">
        <v>64</v>
      </c>
      <c r="M31" s="1">
        <v>7</v>
      </c>
      <c r="N31" s="1">
        <v>0.90100000000000002</v>
      </c>
      <c r="O31" s="1">
        <v>3.52</v>
      </c>
      <c r="P31" s="1" t="s">
        <v>692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 ht="15.5" x14ac:dyDescent="0.35">
      <c r="A32" s="1" t="s">
        <v>693</v>
      </c>
      <c r="B32" s="1">
        <v>20192020</v>
      </c>
      <c r="C32" s="1" t="s">
        <v>262</v>
      </c>
      <c r="D32" s="1" t="s">
        <v>26</v>
      </c>
      <c r="E32" s="1">
        <v>1</v>
      </c>
      <c r="F32" s="1">
        <v>1</v>
      </c>
      <c r="G32" s="1">
        <v>0</v>
      </c>
      <c r="H32" s="1">
        <v>1</v>
      </c>
      <c r="I32" s="1" t="s">
        <v>41</v>
      </c>
      <c r="J32" s="1">
        <v>0</v>
      </c>
      <c r="K32" s="1">
        <v>30</v>
      </c>
      <c r="L32" s="1">
        <v>27</v>
      </c>
      <c r="M32" s="1">
        <v>3</v>
      </c>
      <c r="N32" s="1">
        <v>0.9</v>
      </c>
      <c r="O32" s="1">
        <v>3.1</v>
      </c>
      <c r="P32" s="1" t="s">
        <v>694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 ht="15.5" x14ac:dyDescent="0.35">
      <c r="A33" s="1" t="s">
        <v>695</v>
      </c>
      <c r="B33" s="1">
        <v>20192020</v>
      </c>
      <c r="C33" s="1" t="s">
        <v>217</v>
      </c>
      <c r="D33" s="1" t="s">
        <v>26</v>
      </c>
      <c r="E33" s="1">
        <v>2</v>
      </c>
      <c r="F33" s="1">
        <v>2</v>
      </c>
      <c r="G33" s="1">
        <v>0</v>
      </c>
      <c r="H33" s="1">
        <v>2</v>
      </c>
      <c r="I33" s="1" t="s">
        <v>41</v>
      </c>
      <c r="J33" s="1">
        <v>0</v>
      </c>
      <c r="K33" s="1">
        <v>76</v>
      </c>
      <c r="L33" s="1">
        <v>68</v>
      </c>
      <c r="M33" s="1">
        <v>8</v>
      </c>
      <c r="N33" s="1">
        <v>0.89500000000000002</v>
      </c>
      <c r="O33" s="1">
        <v>4.0999999999999996</v>
      </c>
      <c r="P33" s="1" t="s">
        <v>696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 ht="15.5" x14ac:dyDescent="0.35">
      <c r="A34" s="1" t="s">
        <v>697</v>
      </c>
      <c r="B34" s="1">
        <v>20192020</v>
      </c>
      <c r="C34" s="1" t="s">
        <v>132</v>
      </c>
      <c r="D34" s="1" t="s">
        <v>26</v>
      </c>
      <c r="E34" s="1">
        <v>1</v>
      </c>
      <c r="F34" s="1">
        <v>1</v>
      </c>
      <c r="G34" s="1">
        <v>0</v>
      </c>
      <c r="H34" s="1">
        <v>1</v>
      </c>
      <c r="I34" s="1" t="s">
        <v>41</v>
      </c>
      <c r="J34" s="1">
        <v>0</v>
      </c>
      <c r="K34" s="1">
        <v>32</v>
      </c>
      <c r="L34" s="1">
        <v>28</v>
      </c>
      <c r="M34" s="1">
        <v>4</v>
      </c>
      <c r="N34" s="1">
        <v>0.875</v>
      </c>
      <c r="O34" s="1">
        <v>4.08</v>
      </c>
      <c r="P34" s="1" t="s">
        <v>698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 ht="15.5" x14ac:dyDescent="0.35">
      <c r="A35" s="1" t="s">
        <v>699</v>
      </c>
      <c r="B35" s="1">
        <v>20192020</v>
      </c>
      <c r="C35" s="1" t="s">
        <v>248</v>
      </c>
      <c r="D35" s="1" t="s">
        <v>26</v>
      </c>
      <c r="E35" s="1">
        <v>1</v>
      </c>
      <c r="F35" s="1">
        <v>1</v>
      </c>
      <c r="G35" s="1">
        <v>0</v>
      </c>
      <c r="H35" s="1">
        <v>1</v>
      </c>
      <c r="I35" s="1" t="s">
        <v>41</v>
      </c>
      <c r="J35" s="1">
        <v>0</v>
      </c>
      <c r="K35" s="1">
        <v>29</v>
      </c>
      <c r="L35" s="1">
        <v>25</v>
      </c>
      <c r="M35" s="1">
        <v>4</v>
      </c>
      <c r="N35" s="1">
        <v>0.86199999999999999</v>
      </c>
      <c r="O35" s="1">
        <v>4.3</v>
      </c>
      <c r="P35" s="1" t="s">
        <v>700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 ht="15.5" x14ac:dyDescent="0.35">
      <c r="A36" s="1" t="s">
        <v>701</v>
      </c>
      <c r="B36" s="1">
        <v>20192020</v>
      </c>
      <c r="C36" s="1" t="s">
        <v>25</v>
      </c>
      <c r="D36" s="1" t="s">
        <v>26</v>
      </c>
      <c r="E36" s="1">
        <v>1</v>
      </c>
      <c r="F36" s="1">
        <v>1</v>
      </c>
      <c r="G36" s="1">
        <v>0</v>
      </c>
      <c r="H36" s="1">
        <v>1</v>
      </c>
      <c r="I36" s="1" t="s">
        <v>41</v>
      </c>
      <c r="J36" s="1">
        <v>0</v>
      </c>
      <c r="K36" s="1">
        <v>23</v>
      </c>
      <c r="L36" s="1">
        <v>18</v>
      </c>
      <c r="M36" s="1">
        <v>5</v>
      </c>
      <c r="N36" s="1">
        <v>0.78300000000000003</v>
      </c>
      <c r="O36" s="1">
        <v>11.31</v>
      </c>
      <c r="P36" s="1" t="s">
        <v>702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21F-9AF7-4A44-B973-DE4468434D05}">
  <dimension ref="A1:X201"/>
  <sheetViews>
    <sheetView workbookViewId="0">
      <selection activeCell="D130" sqref="D130"/>
    </sheetView>
  </sheetViews>
  <sheetFormatPr baseColWidth="10" defaultRowHeight="14.5" x14ac:dyDescent="0.35"/>
  <cols>
    <col min="1" max="1" width="17.36328125" customWidth="1"/>
  </cols>
  <sheetData>
    <row r="1" spans="1:24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t="15.5" x14ac:dyDescent="0.35">
      <c r="A2" s="2" t="s">
        <v>198</v>
      </c>
      <c r="B2" s="2">
        <v>20192020</v>
      </c>
      <c r="C2" s="2" t="s">
        <v>109</v>
      </c>
      <c r="D2" s="2" t="s">
        <v>56</v>
      </c>
      <c r="E2" s="2" t="s">
        <v>27</v>
      </c>
      <c r="F2" s="2">
        <v>8</v>
      </c>
      <c r="G2" s="2">
        <v>4</v>
      </c>
      <c r="H2" s="2">
        <v>9</v>
      </c>
      <c r="I2" s="2">
        <v>13</v>
      </c>
      <c r="J2" s="2">
        <v>6</v>
      </c>
      <c r="K2" s="2">
        <v>10</v>
      </c>
      <c r="L2" s="2">
        <v>1.63</v>
      </c>
      <c r="M2" s="2">
        <v>2</v>
      </c>
      <c r="N2" s="2">
        <v>7</v>
      </c>
      <c r="O2" s="2">
        <v>2</v>
      </c>
      <c r="P2" s="2">
        <v>6</v>
      </c>
      <c r="Q2" s="2">
        <v>0</v>
      </c>
      <c r="R2" s="2">
        <v>0</v>
      </c>
      <c r="S2" s="2">
        <v>0</v>
      </c>
      <c r="T2" s="2">
        <v>0</v>
      </c>
      <c r="U2" s="2">
        <v>33</v>
      </c>
      <c r="V2" s="2">
        <v>12.1</v>
      </c>
      <c r="W2" s="2" t="s">
        <v>703</v>
      </c>
      <c r="X2" s="2">
        <v>49</v>
      </c>
    </row>
    <row r="3" spans="1:24" ht="15.5" x14ac:dyDescent="0.35">
      <c r="A3" s="2" t="s">
        <v>111</v>
      </c>
      <c r="B3" s="2">
        <v>20192020</v>
      </c>
      <c r="C3" s="2" t="s">
        <v>49</v>
      </c>
      <c r="D3" s="2" t="s">
        <v>26</v>
      </c>
      <c r="E3" s="2" t="s">
        <v>27</v>
      </c>
      <c r="F3" s="2">
        <v>10</v>
      </c>
      <c r="G3" s="2">
        <v>4</v>
      </c>
      <c r="H3" s="2">
        <v>9</v>
      </c>
      <c r="I3" s="2">
        <v>13</v>
      </c>
      <c r="J3" s="2">
        <v>4</v>
      </c>
      <c r="K3" s="2">
        <v>2</v>
      </c>
      <c r="L3" s="2">
        <v>1.3</v>
      </c>
      <c r="M3" s="2">
        <v>1</v>
      </c>
      <c r="N3" s="2">
        <v>5</v>
      </c>
      <c r="O3" s="2">
        <v>3</v>
      </c>
      <c r="P3" s="2">
        <v>8</v>
      </c>
      <c r="Q3" s="2">
        <v>0</v>
      </c>
      <c r="R3" s="2">
        <v>0</v>
      </c>
      <c r="S3" s="2">
        <v>0</v>
      </c>
      <c r="T3" s="2">
        <v>0</v>
      </c>
      <c r="U3" s="2">
        <v>23</v>
      </c>
      <c r="V3" s="2">
        <v>17.399999999999999</v>
      </c>
      <c r="W3" s="2" t="s">
        <v>704</v>
      </c>
      <c r="X3" s="2">
        <v>50</v>
      </c>
    </row>
    <row r="4" spans="1:24" ht="15.5" x14ac:dyDescent="0.35">
      <c r="A4" s="2" t="s">
        <v>29</v>
      </c>
      <c r="B4" s="2">
        <v>20192020</v>
      </c>
      <c r="C4" s="2" t="s">
        <v>30</v>
      </c>
      <c r="D4" s="2" t="s">
        <v>26</v>
      </c>
      <c r="E4" s="2" t="s">
        <v>27</v>
      </c>
      <c r="F4" s="2">
        <v>8</v>
      </c>
      <c r="G4" s="2">
        <v>3</v>
      </c>
      <c r="H4" s="2">
        <v>9</v>
      </c>
      <c r="I4" s="2">
        <v>12</v>
      </c>
      <c r="J4" s="2">
        <v>6</v>
      </c>
      <c r="K4" s="2">
        <v>4</v>
      </c>
      <c r="L4" s="2">
        <v>1.5</v>
      </c>
      <c r="M4" s="2">
        <v>1</v>
      </c>
      <c r="N4" s="2">
        <v>8</v>
      </c>
      <c r="O4" s="2">
        <v>1</v>
      </c>
      <c r="P4" s="2">
        <v>3</v>
      </c>
      <c r="Q4" s="2">
        <v>1</v>
      </c>
      <c r="R4" s="2">
        <v>1</v>
      </c>
      <c r="S4" s="2">
        <v>0</v>
      </c>
      <c r="T4" s="2">
        <v>0</v>
      </c>
      <c r="U4" s="2">
        <v>15</v>
      </c>
      <c r="V4" s="2">
        <v>20</v>
      </c>
      <c r="W4" s="2" t="s">
        <v>705</v>
      </c>
      <c r="X4" s="2">
        <v>44.6</v>
      </c>
    </row>
    <row r="5" spans="1:24" ht="15.5" x14ac:dyDescent="0.35">
      <c r="A5" s="2" t="s">
        <v>131</v>
      </c>
      <c r="B5" s="2">
        <v>20192020</v>
      </c>
      <c r="C5" s="2" t="s">
        <v>132</v>
      </c>
      <c r="D5" s="2" t="s">
        <v>26</v>
      </c>
      <c r="E5" s="2" t="s">
        <v>50</v>
      </c>
      <c r="F5" s="2">
        <v>9</v>
      </c>
      <c r="G5" s="2">
        <v>3</v>
      </c>
      <c r="H5" s="2">
        <v>9</v>
      </c>
      <c r="I5" s="2">
        <v>12</v>
      </c>
      <c r="J5" s="2">
        <v>5</v>
      </c>
      <c r="K5" s="2">
        <v>2</v>
      </c>
      <c r="L5" s="2">
        <v>1.33</v>
      </c>
      <c r="M5" s="2">
        <v>2</v>
      </c>
      <c r="N5" s="2">
        <v>8</v>
      </c>
      <c r="O5" s="2">
        <v>1</v>
      </c>
      <c r="P5" s="2">
        <v>4</v>
      </c>
      <c r="Q5" s="2">
        <v>0</v>
      </c>
      <c r="R5" s="2">
        <v>0</v>
      </c>
      <c r="S5" s="2">
        <v>0</v>
      </c>
      <c r="T5" s="2">
        <v>0</v>
      </c>
      <c r="U5" s="2">
        <v>28</v>
      </c>
      <c r="V5" s="2">
        <v>10.7</v>
      </c>
      <c r="W5" s="2" t="s">
        <v>706</v>
      </c>
      <c r="X5" s="2" t="s">
        <v>41</v>
      </c>
    </row>
    <row r="6" spans="1:24" ht="15.5" x14ac:dyDescent="0.35">
      <c r="A6" s="2" t="s">
        <v>108</v>
      </c>
      <c r="B6" s="2">
        <v>20192020</v>
      </c>
      <c r="C6" s="2" t="s">
        <v>109</v>
      </c>
      <c r="D6" s="2" t="s">
        <v>26</v>
      </c>
      <c r="E6" s="2" t="s">
        <v>27</v>
      </c>
      <c r="F6" s="2">
        <v>8</v>
      </c>
      <c r="G6" s="2">
        <v>6</v>
      </c>
      <c r="H6" s="2">
        <v>5</v>
      </c>
      <c r="I6" s="2">
        <v>11</v>
      </c>
      <c r="J6" s="2">
        <v>1</v>
      </c>
      <c r="K6" s="2">
        <v>0</v>
      </c>
      <c r="L6" s="2">
        <v>1.38</v>
      </c>
      <c r="M6" s="2">
        <v>1</v>
      </c>
      <c r="N6" s="2">
        <v>4</v>
      </c>
      <c r="O6" s="2">
        <v>5</v>
      </c>
      <c r="P6" s="2">
        <v>7</v>
      </c>
      <c r="Q6" s="2">
        <v>0</v>
      </c>
      <c r="R6" s="2">
        <v>0</v>
      </c>
      <c r="S6" s="2">
        <v>0</v>
      </c>
      <c r="T6" s="2">
        <v>3</v>
      </c>
      <c r="U6" s="2">
        <v>33</v>
      </c>
      <c r="V6" s="2">
        <v>18.2</v>
      </c>
      <c r="W6" s="2" t="s">
        <v>707</v>
      </c>
      <c r="X6" s="2">
        <v>55</v>
      </c>
    </row>
    <row r="7" spans="1:24" ht="15.5" x14ac:dyDescent="0.35">
      <c r="A7" s="2" t="s">
        <v>216</v>
      </c>
      <c r="B7" s="2">
        <v>20192020</v>
      </c>
      <c r="C7" s="2" t="s">
        <v>217</v>
      </c>
      <c r="D7" s="2" t="s">
        <v>26</v>
      </c>
      <c r="E7" s="2" t="s">
        <v>27</v>
      </c>
      <c r="F7" s="2">
        <v>9</v>
      </c>
      <c r="G7" s="2">
        <v>4</v>
      </c>
      <c r="H7" s="2">
        <v>7</v>
      </c>
      <c r="I7" s="2">
        <v>11</v>
      </c>
      <c r="J7" s="2">
        <v>3</v>
      </c>
      <c r="K7" s="2">
        <v>0</v>
      </c>
      <c r="L7" s="2">
        <v>1.22</v>
      </c>
      <c r="M7" s="2">
        <v>2</v>
      </c>
      <c r="N7" s="2">
        <v>7</v>
      </c>
      <c r="O7" s="2">
        <v>2</v>
      </c>
      <c r="P7" s="2">
        <v>4</v>
      </c>
      <c r="Q7" s="2">
        <v>0</v>
      </c>
      <c r="R7" s="2">
        <v>0</v>
      </c>
      <c r="S7" s="2">
        <v>0</v>
      </c>
      <c r="T7" s="2">
        <v>1</v>
      </c>
      <c r="U7" s="2">
        <v>23</v>
      </c>
      <c r="V7" s="2">
        <v>17.399999999999999</v>
      </c>
      <c r="W7" s="2" t="s">
        <v>708</v>
      </c>
      <c r="X7" s="2">
        <v>62.7</v>
      </c>
    </row>
    <row r="8" spans="1:24" ht="15.5" x14ac:dyDescent="0.35">
      <c r="A8" s="2" t="s">
        <v>210</v>
      </c>
      <c r="B8" s="2">
        <v>20192020</v>
      </c>
      <c r="C8" s="2" t="s">
        <v>172</v>
      </c>
      <c r="D8" s="2" t="s">
        <v>56</v>
      </c>
      <c r="E8" s="2" t="s">
        <v>27</v>
      </c>
      <c r="F8" s="2">
        <v>8</v>
      </c>
      <c r="G8" s="2">
        <v>5</v>
      </c>
      <c r="H8" s="2">
        <v>5</v>
      </c>
      <c r="I8" s="2">
        <v>10</v>
      </c>
      <c r="J8" s="2">
        <v>1</v>
      </c>
      <c r="K8" s="2">
        <v>8</v>
      </c>
      <c r="L8" s="2">
        <v>1.25</v>
      </c>
      <c r="M8" s="2">
        <v>5</v>
      </c>
      <c r="N8" s="2">
        <v>9</v>
      </c>
      <c r="O8" s="2">
        <v>0</v>
      </c>
      <c r="P8" s="2">
        <v>1</v>
      </c>
      <c r="Q8" s="2">
        <v>0</v>
      </c>
      <c r="R8" s="2">
        <v>0</v>
      </c>
      <c r="S8" s="2">
        <v>2</v>
      </c>
      <c r="T8" s="2">
        <v>2</v>
      </c>
      <c r="U8" s="2">
        <v>27</v>
      </c>
      <c r="V8" s="2">
        <v>18.5</v>
      </c>
      <c r="W8" s="2" t="s">
        <v>709</v>
      </c>
      <c r="X8" s="2">
        <v>56.5</v>
      </c>
    </row>
    <row r="9" spans="1:24" ht="15.5" x14ac:dyDescent="0.35">
      <c r="A9" s="2" t="s">
        <v>186</v>
      </c>
      <c r="B9" s="2">
        <v>20192020</v>
      </c>
      <c r="C9" s="2" t="s">
        <v>49</v>
      </c>
      <c r="D9" s="2" t="s">
        <v>26</v>
      </c>
      <c r="E9" s="2" t="s">
        <v>27</v>
      </c>
      <c r="F9" s="2">
        <v>10</v>
      </c>
      <c r="G9" s="2">
        <v>5</v>
      </c>
      <c r="H9" s="2">
        <v>5</v>
      </c>
      <c r="I9" s="2">
        <v>10</v>
      </c>
      <c r="J9" s="2">
        <v>0</v>
      </c>
      <c r="K9" s="2">
        <v>4</v>
      </c>
      <c r="L9" s="2">
        <v>1</v>
      </c>
      <c r="M9" s="2">
        <v>3</v>
      </c>
      <c r="N9" s="2">
        <v>4</v>
      </c>
      <c r="O9" s="2">
        <v>2</v>
      </c>
      <c r="P9" s="2">
        <v>6</v>
      </c>
      <c r="Q9" s="2">
        <v>0</v>
      </c>
      <c r="R9" s="2">
        <v>0</v>
      </c>
      <c r="S9" s="2">
        <v>0</v>
      </c>
      <c r="T9" s="2">
        <v>0</v>
      </c>
      <c r="U9" s="2">
        <v>25</v>
      </c>
      <c r="V9" s="2">
        <v>20</v>
      </c>
      <c r="W9" s="2" t="s">
        <v>710</v>
      </c>
      <c r="X9" s="2">
        <v>54</v>
      </c>
    </row>
    <row r="10" spans="1:24" ht="15.5" x14ac:dyDescent="0.35">
      <c r="A10" s="2" t="s">
        <v>78</v>
      </c>
      <c r="B10" s="2">
        <v>20192020</v>
      </c>
      <c r="C10" s="2" t="s">
        <v>71</v>
      </c>
      <c r="D10" s="2" t="s">
        <v>26</v>
      </c>
      <c r="E10" s="2" t="s">
        <v>27</v>
      </c>
      <c r="F10" s="2">
        <v>10</v>
      </c>
      <c r="G10" s="2">
        <v>4</v>
      </c>
      <c r="H10" s="2">
        <v>6</v>
      </c>
      <c r="I10" s="2">
        <v>10</v>
      </c>
      <c r="J10" s="2">
        <v>3</v>
      </c>
      <c r="K10" s="2">
        <v>4</v>
      </c>
      <c r="L10" s="2">
        <v>1</v>
      </c>
      <c r="M10" s="2">
        <v>3</v>
      </c>
      <c r="N10" s="2">
        <v>8</v>
      </c>
      <c r="O10" s="2">
        <v>1</v>
      </c>
      <c r="P10" s="2">
        <v>2</v>
      </c>
      <c r="Q10" s="2">
        <v>0</v>
      </c>
      <c r="R10" s="2">
        <v>0</v>
      </c>
      <c r="S10" s="2">
        <v>1</v>
      </c>
      <c r="T10" s="2">
        <v>1</v>
      </c>
      <c r="U10" s="2">
        <v>27</v>
      </c>
      <c r="V10" s="2">
        <v>14.8</v>
      </c>
      <c r="W10" s="2" t="s">
        <v>711</v>
      </c>
      <c r="X10" s="2">
        <v>55.9</v>
      </c>
    </row>
    <row r="11" spans="1:24" ht="15.5" x14ac:dyDescent="0.35">
      <c r="A11" s="2" t="s">
        <v>136</v>
      </c>
      <c r="B11" s="2">
        <v>20192020</v>
      </c>
      <c r="C11" s="2" t="s">
        <v>109</v>
      </c>
      <c r="D11" s="2" t="s">
        <v>26</v>
      </c>
      <c r="E11" s="2" t="s">
        <v>56</v>
      </c>
      <c r="F11" s="2">
        <v>8</v>
      </c>
      <c r="G11" s="2">
        <v>3</v>
      </c>
      <c r="H11" s="2">
        <v>7</v>
      </c>
      <c r="I11" s="2">
        <v>10</v>
      </c>
      <c r="J11" s="2">
        <v>7</v>
      </c>
      <c r="K11" s="2">
        <v>2</v>
      </c>
      <c r="L11" s="2">
        <v>1.25</v>
      </c>
      <c r="M11" s="2">
        <v>2</v>
      </c>
      <c r="N11" s="2">
        <v>6</v>
      </c>
      <c r="O11" s="2">
        <v>1</v>
      </c>
      <c r="P11" s="2">
        <v>4</v>
      </c>
      <c r="Q11" s="2">
        <v>0</v>
      </c>
      <c r="R11" s="2">
        <v>0</v>
      </c>
      <c r="S11" s="2">
        <v>0</v>
      </c>
      <c r="T11" s="2">
        <v>0</v>
      </c>
      <c r="U11" s="2">
        <v>24</v>
      </c>
      <c r="V11" s="2">
        <v>12.5</v>
      </c>
      <c r="W11" s="2" t="s">
        <v>712</v>
      </c>
      <c r="X11" s="2">
        <v>50</v>
      </c>
    </row>
    <row r="12" spans="1:24" ht="15.5" x14ac:dyDescent="0.35">
      <c r="A12" s="2" t="s">
        <v>122</v>
      </c>
      <c r="B12" s="2">
        <v>20192020</v>
      </c>
      <c r="C12" s="2" t="s">
        <v>59</v>
      </c>
      <c r="D12" s="2" t="s">
        <v>26</v>
      </c>
      <c r="E12" s="2" t="s">
        <v>56</v>
      </c>
      <c r="F12" s="2">
        <v>9</v>
      </c>
      <c r="G12" s="2">
        <v>2</v>
      </c>
      <c r="H12" s="2">
        <v>8</v>
      </c>
      <c r="I12" s="2">
        <v>10</v>
      </c>
      <c r="J12" s="2">
        <v>8</v>
      </c>
      <c r="K12" s="2">
        <v>0</v>
      </c>
      <c r="L12" s="2">
        <v>1.1100000000000001</v>
      </c>
      <c r="M12" s="2">
        <v>1</v>
      </c>
      <c r="N12" s="2">
        <v>4</v>
      </c>
      <c r="O12" s="2">
        <v>0</v>
      </c>
      <c r="P12" s="2">
        <v>5</v>
      </c>
      <c r="Q12" s="2">
        <v>1</v>
      </c>
      <c r="R12" s="2">
        <v>1</v>
      </c>
      <c r="S12" s="2">
        <v>0</v>
      </c>
      <c r="T12" s="2">
        <v>1</v>
      </c>
      <c r="U12" s="2">
        <v>13</v>
      </c>
      <c r="V12" s="2">
        <v>15.4</v>
      </c>
      <c r="W12" s="2" t="s">
        <v>231</v>
      </c>
      <c r="X12" s="2">
        <v>0</v>
      </c>
    </row>
    <row r="13" spans="1:24" ht="15.5" x14ac:dyDescent="0.35">
      <c r="A13" s="2" t="s">
        <v>48</v>
      </c>
      <c r="B13" s="2">
        <v>20192020</v>
      </c>
      <c r="C13" s="2" t="s">
        <v>49</v>
      </c>
      <c r="D13" s="2" t="s">
        <v>26</v>
      </c>
      <c r="E13" s="2" t="s">
        <v>50</v>
      </c>
      <c r="F13" s="2">
        <v>10</v>
      </c>
      <c r="G13" s="2">
        <v>1</v>
      </c>
      <c r="H13" s="2">
        <v>9</v>
      </c>
      <c r="I13" s="2">
        <v>10</v>
      </c>
      <c r="J13" s="2">
        <v>3</v>
      </c>
      <c r="K13" s="2">
        <v>0</v>
      </c>
      <c r="L13" s="2">
        <v>1</v>
      </c>
      <c r="M13" s="2">
        <v>0</v>
      </c>
      <c r="N13" s="2">
        <v>3</v>
      </c>
      <c r="O13" s="2">
        <v>1</v>
      </c>
      <c r="P13" s="2">
        <v>7</v>
      </c>
      <c r="Q13" s="2">
        <v>0</v>
      </c>
      <c r="R13" s="2">
        <v>0</v>
      </c>
      <c r="S13" s="2">
        <v>0</v>
      </c>
      <c r="T13" s="2">
        <v>0</v>
      </c>
      <c r="U13" s="2">
        <v>25</v>
      </c>
      <c r="V13" s="2">
        <v>4</v>
      </c>
      <c r="W13" s="2" t="s">
        <v>713</v>
      </c>
      <c r="X13" s="2" t="s">
        <v>41</v>
      </c>
    </row>
    <row r="14" spans="1:24" ht="15.5" x14ac:dyDescent="0.35">
      <c r="A14" s="2" t="s">
        <v>58</v>
      </c>
      <c r="B14" s="2">
        <v>20192020</v>
      </c>
      <c r="C14" s="2" t="s">
        <v>59</v>
      </c>
      <c r="D14" s="2" t="s">
        <v>26</v>
      </c>
      <c r="E14" s="2" t="s">
        <v>26</v>
      </c>
      <c r="F14" s="2">
        <v>9</v>
      </c>
      <c r="G14" s="2">
        <v>6</v>
      </c>
      <c r="H14" s="2">
        <v>3</v>
      </c>
      <c r="I14" s="2">
        <v>9</v>
      </c>
      <c r="J14" s="2">
        <v>4</v>
      </c>
      <c r="K14" s="2">
        <v>6</v>
      </c>
      <c r="L14" s="2">
        <v>1</v>
      </c>
      <c r="M14" s="2">
        <v>4</v>
      </c>
      <c r="N14" s="2">
        <v>5</v>
      </c>
      <c r="O14" s="2">
        <v>2</v>
      </c>
      <c r="P14" s="2">
        <v>4</v>
      </c>
      <c r="Q14" s="2">
        <v>0</v>
      </c>
      <c r="R14" s="2">
        <v>0</v>
      </c>
      <c r="S14" s="2">
        <v>0</v>
      </c>
      <c r="T14" s="2">
        <v>3</v>
      </c>
      <c r="U14" s="2">
        <v>27</v>
      </c>
      <c r="V14" s="2">
        <v>22.2</v>
      </c>
      <c r="W14" s="2" t="s">
        <v>537</v>
      </c>
      <c r="X14" s="2">
        <v>0</v>
      </c>
    </row>
    <row r="15" spans="1:24" ht="15.5" x14ac:dyDescent="0.35">
      <c r="A15" s="2" t="s">
        <v>24</v>
      </c>
      <c r="B15" s="2">
        <v>20192020</v>
      </c>
      <c r="C15" s="2" t="s">
        <v>25</v>
      </c>
      <c r="D15" s="2" t="s">
        <v>26</v>
      </c>
      <c r="E15" s="2" t="s">
        <v>27</v>
      </c>
      <c r="F15" s="2">
        <v>4</v>
      </c>
      <c r="G15" s="2">
        <v>5</v>
      </c>
      <c r="H15" s="2">
        <v>4</v>
      </c>
      <c r="I15" s="2">
        <v>9</v>
      </c>
      <c r="J15" s="2">
        <v>1</v>
      </c>
      <c r="K15" s="2">
        <v>2</v>
      </c>
      <c r="L15" s="2">
        <v>2.25</v>
      </c>
      <c r="M15" s="2">
        <v>2</v>
      </c>
      <c r="N15" s="2">
        <v>4</v>
      </c>
      <c r="O15" s="2">
        <v>3</v>
      </c>
      <c r="P15" s="2">
        <v>5</v>
      </c>
      <c r="Q15" s="2">
        <v>0</v>
      </c>
      <c r="R15" s="2">
        <v>0</v>
      </c>
      <c r="S15" s="2">
        <v>0</v>
      </c>
      <c r="T15" s="2">
        <v>1</v>
      </c>
      <c r="U15" s="2">
        <v>11</v>
      </c>
      <c r="V15" s="2">
        <v>45.5</v>
      </c>
      <c r="W15" s="2" t="s">
        <v>28</v>
      </c>
      <c r="X15" s="2">
        <v>43.1</v>
      </c>
    </row>
    <row r="16" spans="1:24" ht="15.5" x14ac:dyDescent="0.35">
      <c r="A16" s="2" t="s">
        <v>34</v>
      </c>
      <c r="B16" s="2">
        <v>20192020</v>
      </c>
      <c r="C16" s="2" t="s">
        <v>35</v>
      </c>
      <c r="D16" s="2" t="s">
        <v>26</v>
      </c>
      <c r="E16" s="2" t="s">
        <v>27</v>
      </c>
      <c r="F16" s="2">
        <v>9</v>
      </c>
      <c r="G16" s="2">
        <v>5</v>
      </c>
      <c r="H16" s="2">
        <v>4</v>
      </c>
      <c r="I16" s="2">
        <v>9</v>
      </c>
      <c r="J16" s="2">
        <v>-2</v>
      </c>
      <c r="K16" s="2">
        <v>2</v>
      </c>
      <c r="L16" s="2">
        <v>1</v>
      </c>
      <c r="M16" s="2">
        <v>3</v>
      </c>
      <c r="N16" s="2">
        <v>5</v>
      </c>
      <c r="O16" s="2">
        <v>2</v>
      </c>
      <c r="P16" s="2">
        <v>4</v>
      </c>
      <c r="Q16" s="2">
        <v>0</v>
      </c>
      <c r="R16" s="2">
        <v>0</v>
      </c>
      <c r="S16" s="2">
        <v>0</v>
      </c>
      <c r="T16" s="2">
        <v>1</v>
      </c>
      <c r="U16" s="2">
        <v>19</v>
      </c>
      <c r="V16" s="2">
        <v>26.3</v>
      </c>
      <c r="W16" s="2" t="s">
        <v>714</v>
      </c>
      <c r="X16" s="2">
        <v>54.9</v>
      </c>
    </row>
    <row r="17" spans="1:24" ht="15.5" x14ac:dyDescent="0.35">
      <c r="A17" s="2" t="s">
        <v>254</v>
      </c>
      <c r="B17" s="2">
        <v>20192020</v>
      </c>
      <c r="C17" s="2" t="s">
        <v>217</v>
      </c>
      <c r="D17" s="2" t="s">
        <v>56</v>
      </c>
      <c r="E17" s="2" t="s">
        <v>26</v>
      </c>
      <c r="F17" s="2">
        <v>9</v>
      </c>
      <c r="G17" s="2">
        <v>4</v>
      </c>
      <c r="H17" s="2">
        <v>5</v>
      </c>
      <c r="I17" s="2">
        <v>9</v>
      </c>
      <c r="J17" s="2">
        <v>2</v>
      </c>
      <c r="K17" s="2">
        <v>8</v>
      </c>
      <c r="L17" s="2">
        <v>1</v>
      </c>
      <c r="M17" s="2">
        <v>2</v>
      </c>
      <c r="N17" s="2">
        <v>5</v>
      </c>
      <c r="O17" s="2">
        <v>2</v>
      </c>
      <c r="P17" s="2">
        <v>4</v>
      </c>
      <c r="Q17" s="2">
        <v>0</v>
      </c>
      <c r="R17" s="2">
        <v>0</v>
      </c>
      <c r="S17" s="2">
        <v>0</v>
      </c>
      <c r="T17" s="2">
        <v>0</v>
      </c>
      <c r="U17" s="2">
        <v>31</v>
      </c>
      <c r="V17" s="2">
        <v>12.9</v>
      </c>
      <c r="W17" s="2" t="s">
        <v>715</v>
      </c>
      <c r="X17" s="2" t="s">
        <v>41</v>
      </c>
    </row>
    <row r="18" spans="1:24" ht="15.5" x14ac:dyDescent="0.35">
      <c r="A18" s="2" t="s">
        <v>555</v>
      </c>
      <c r="B18" s="2">
        <v>20192020</v>
      </c>
      <c r="C18" s="2" t="s">
        <v>248</v>
      </c>
      <c r="D18" s="2" t="s">
        <v>56</v>
      </c>
      <c r="E18" s="2" t="s">
        <v>27</v>
      </c>
      <c r="F18" s="2">
        <v>8</v>
      </c>
      <c r="G18" s="2">
        <v>3</v>
      </c>
      <c r="H18" s="2">
        <v>6</v>
      </c>
      <c r="I18" s="2">
        <v>9</v>
      </c>
      <c r="J18" s="2">
        <v>1</v>
      </c>
      <c r="K18" s="2">
        <v>2</v>
      </c>
      <c r="L18" s="2">
        <v>1.1299999999999999</v>
      </c>
      <c r="M18" s="2">
        <v>1</v>
      </c>
      <c r="N18" s="2">
        <v>4</v>
      </c>
      <c r="O18" s="2">
        <v>2</v>
      </c>
      <c r="P18" s="2">
        <v>5</v>
      </c>
      <c r="Q18" s="2">
        <v>0</v>
      </c>
      <c r="R18" s="2">
        <v>0</v>
      </c>
      <c r="S18" s="2">
        <v>0</v>
      </c>
      <c r="T18" s="2">
        <v>0</v>
      </c>
      <c r="U18" s="2">
        <v>18</v>
      </c>
      <c r="V18" s="2">
        <v>16.7</v>
      </c>
      <c r="W18" s="2" t="s">
        <v>716</v>
      </c>
      <c r="X18" s="2">
        <v>52.2</v>
      </c>
    </row>
    <row r="19" spans="1:24" ht="15.5" x14ac:dyDescent="0.35">
      <c r="A19" s="2" t="s">
        <v>285</v>
      </c>
      <c r="B19" s="2">
        <v>20192020</v>
      </c>
      <c r="C19" s="2" t="s">
        <v>172</v>
      </c>
      <c r="D19" s="2" t="s">
        <v>26</v>
      </c>
      <c r="E19" s="2" t="s">
        <v>56</v>
      </c>
      <c r="F19" s="2">
        <v>8</v>
      </c>
      <c r="G19" s="2">
        <v>2</v>
      </c>
      <c r="H19" s="2">
        <v>7</v>
      </c>
      <c r="I19" s="2">
        <v>9</v>
      </c>
      <c r="J19" s="2">
        <v>2</v>
      </c>
      <c r="K19" s="2">
        <v>4</v>
      </c>
      <c r="L19" s="2">
        <v>1.1299999999999999</v>
      </c>
      <c r="M19" s="2">
        <v>2</v>
      </c>
      <c r="N19" s="2">
        <v>9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26</v>
      </c>
      <c r="V19" s="2">
        <v>7.7</v>
      </c>
      <c r="W19" s="2" t="s">
        <v>717</v>
      </c>
      <c r="X19" s="2">
        <v>0</v>
      </c>
    </row>
    <row r="20" spans="1:24" ht="15.5" x14ac:dyDescent="0.35">
      <c r="A20" s="2" t="s">
        <v>120</v>
      </c>
      <c r="B20" s="2">
        <v>20192020</v>
      </c>
      <c r="C20" s="2" t="s">
        <v>35</v>
      </c>
      <c r="D20" s="2" t="s">
        <v>26</v>
      </c>
      <c r="E20" s="2" t="s">
        <v>56</v>
      </c>
      <c r="F20" s="2">
        <v>9</v>
      </c>
      <c r="G20" s="2">
        <v>2</v>
      </c>
      <c r="H20" s="2">
        <v>7</v>
      </c>
      <c r="I20" s="2">
        <v>9</v>
      </c>
      <c r="J20" s="2">
        <v>0</v>
      </c>
      <c r="K20" s="2">
        <v>2</v>
      </c>
      <c r="L20" s="2">
        <v>1</v>
      </c>
      <c r="M20" s="2">
        <v>2</v>
      </c>
      <c r="N20" s="2">
        <v>7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28</v>
      </c>
      <c r="V20" s="2">
        <v>7.1</v>
      </c>
      <c r="W20" s="2" t="s">
        <v>387</v>
      </c>
      <c r="X20" s="2" t="s">
        <v>41</v>
      </c>
    </row>
    <row r="21" spans="1:24" ht="15.5" x14ac:dyDescent="0.35">
      <c r="A21" s="2" t="s">
        <v>242</v>
      </c>
      <c r="B21" s="2">
        <v>20192020</v>
      </c>
      <c r="C21" s="2" t="s">
        <v>132</v>
      </c>
      <c r="D21" s="2" t="s">
        <v>56</v>
      </c>
      <c r="E21" s="2" t="s">
        <v>27</v>
      </c>
      <c r="F21" s="2">
        <v>9</v>
      </c>
      <c r="G21" s="2">
        <v>6</v>
      </c>
      <c r="H21" s="2">
        <v>2</v>
      </c>
      <c r="I21" s="2">
        <v>8</v>
      </c>
      <c r="J21" s="2">
        <v>3</v>
      </c>
      <c r="K21" s="2">
        <v>4</v>
      </c>
      <c r="L21" s="2">
        <v>0.89</v>
      </c>
      <c r="M21" s="2">
        <v>5</v>
      </c>
      <c r="N21" s="2">
        <v>7</v>
      </c>
      <c r="O21" s="2">
        <v>1</v>
      </c>
      <c r="P21" s="2">
        <v>1</v>
      </c>
      <c r="Q21" s="2">
        <v>0</v>
      </c>
      <c r="R21" s="2">
        <v>0</v>
      </c>
      <c r="S21" s="2">
        <v>0</v>
      </c>
      <c r="T21" s="2">
        <v>0</v>
      </c>
      <c r="U21" s="2">
        <v>21</v>
      </c>
      <c r="V21" s="2">
        <v>28.6</v>
      </c>
      <c r="W21" s="2" t="s">
        <v>718</v>
      </c>
      <c r="X21" s="2">
        <v>51.9</v>
      </c>
    </row>
    <row r="22" spans="1:24" ht="15.5" x14ac:dyDescent="0.35">
      <c r="A22" s="2" t="s">
        <v>94</v>
      </c>
      <c r="B22" s="2">
        <v>20192020</v>
      </c>
      <c r="C22" s="2" t="s">
        <v>49</v>
      </c>
      <c r="D22" s="2" t="s">
        <v>26</v>
      </c>
      <c r="E22" s="2" t="s">
        <v>27</v>
      </c>
      <c r="F22" s="2">
        <v>10</v>
      </c>
      <c r="G22" s="2">
        <v>6</v>
      </c>
      <c r="H22" s="2">
        <v>2</v>
      </c>
      <c r="I22" s="2">
        <v>8</v>
      </c>
      <c r="J22" s="2">
        <v>1</v>
      </c>
      <c r="K22" s="2">
        <v>2</v>
      </c>
      <c r="L22" s="2">
        <v>0.8</v>
      </c>
      <c r="M22" s="2">
        <v>3</v>
      </c>
      <c r="N22" s="2">
        <v>5</v>
      </c>
      <c r="O22" s="2">
        <v>2</v>
      </c>
      <c r="P22" s="2">
        <v>2</v>
      </c>
      <c r="Q22" s="2">
        <v>1</v>
      </c>
      <c r="R22" s="2">
        <v>1</v>
      </c>
      <c r="S22" s="2">
        <v>1</v>
      </c>
      <c r="T22" s="2">
        <v>2</v>
      </c>
      <c r="U22" s="2">
        <v>30</v>
      </c>
      <c r="V22" s="2">
        <v>20</v>
      </c>
      <c r="W22" s="2" t="s">
        <v>719</v>
      </c>
      <c r="X22" s="2">
        <v>56.6</v>
      </c>
    </row>
    <row r="23" spans="1:24" ht="15.5" x14ac:dyDescent="0.35">
      <c r="A23" s="2" t="s">
        <v>165</v>
      </c>
      <c r="B23" s="2">
        <v>20192020</v>
      </c>
      <c r="C23" s="2" t="s">
        <v>43</v>
      </c>
      <c r="D23" s="2" t="s">
        <v>26</v>
      </c>
      <c r="E23" s="2" t="s">
        <v>27</v>
      </c>
      <c r="F23" s="2">
        <v>10</v>
      </c>
      <c r="G23" s="2">
        <v>5</v>
      </c>
      <c r="H23" s="2">
        <v>3</v>
      </c>
      <c r="I23" s="2">
        <v>8</v>
      </c>
      <c r="J23" s="2">
        <v>4</v>
      </c>
      <c r="K23" s="2">
        <v>10</v>
      </c>
      <c r="L23" s="2">
        <v>0.8</v>
      </c>
      <c r="M23" s="2">
        <v>3</v>
      </c>
      <c r="N23" s="2">
        <v>4</v>
      </c>
      <c r="O23" s="2">
        <v>2</v>
      </c>
      <c r="P23" s="2">
        <v>4</v>
      </c>
      <c r="Q23" s="2">
        <v>0</v>
      </c>
      <c r="R23" s="2">
        <v>0</v>
      </c>
      <c r="S23" s="2">
        <v>0</v>
      </c>
      <c r="T23" s="2">
        <v>0</v>
      </c>
      <c r="U23" s="2">
        <v>32</v>
      </c>
      <c r="V23" s="2">
        <v>15.6</v>
      </c>
      <c r="W23" s="2" t="s">
        <v>720</v>
      </c>
      <c r="X23" s="2">
        <v>41.7</v>
      </c>
    </row>
    <row r="24" spans="1:24" ht="15.5" x14ac:dyDescent="0.35">
      <c r="A24" s="2" t="s">
        <v>67</v>
      </c>
      <c r="B24" s="2">
        <v>20192020</v>
      </c>
      <c r="C24" s="2" t="s">
        <v>68</v>
      </c>
      <c r="D24" s="2" t="s">
        <v>56</v>
      </c>
      <c r="E24" s="2" t="s">
        <v>56</v>
      </c>
      <c r="F24" s="2">
        <v>8</v>
      </c>
      <c r="G24" s="2">
        <v>4</v>
      </c>
      <c r="H24" s="2">
        <v>4</v>
      </c>
      <c r="I24" s="2">
        <v>8</v>
      </c>
      <c r="J24" s="2">
        <v>1</v>
      </c>
      <c r="K24" s="2">
        <v>2</v>
      </c>
      <c r="L24" s="2">
        <v>1</v>
      </c>
      <c r="M24" s="2">
        <v>4</v>
      </c>
      <c r="N24" s="2">
        <v>6</v>
      </c>
      <c r="O24" s="2">
        <v>0</v>
      </c>
      <c r="P24" s="2">
        <v>1</v>
      </c>
      <c r="Q24" s="2">
        <v>0</v>
      </c>
      <c r="R24" s="2">
        <v>1</v>
      </c>
      <c r="S24" s="2">
        <v>0</v>
      </c>
      <c r="T24" s="2">
        <v>1</v>
      </c>
      <c r="U24" s="2">
        <v>15</v>
      </c>
      <c r="V24" s="2">
        <v>26.7</v>
      </c>
      <c r="W24" s="2" t="s">
        <v>721</v>
      </c>
      <c r="X24" s="2">
        <v>25</v>
      </c>
    </row>
    <row r="25" spans="1:24" ht="15.5" x14ac:dyDescent="0.35">
      <c r="A25" s="2" t="s">
        <v>39</v>
      </c>
      <c r="B25" s="2">
        <v>20192020</v>
      </c>
      <c r="C25" s="2" t="s">
        <v>35</v>
      </c>
      <c r="D25" s="2" t="s">
        <v>26</v>
      </c>
      <c r="E25" s="2" t="s">
        <v>26</v>
      </c>
      <c r="F25" s="2">
        <v>9</v>
      </c>
      <c r="G25" s="2">
        <v>4</v>
      </c>
      <c r="H25" s="2">
        <v>4</v>
      </c>
      <c r="I25" s="2">
        <v>8</v>
      </c>
      <c r="J25" s="2">
        <v>-2</v>
      </c>
      <c r="K25" s="2">
        <v>4</v>
      </c>
      <c r="L25" s="2">
        <v>0.89</v>
      </c>
      <c r="M25" s="2">
        <v>1</v>
      </c>
      <c r="N25" s="2">
        <v>4</v>
      </c>
      <c r="O25" s="2">
        <v>3</v>
      </c>
      <c r="P25" s="2">
        <v>4</v>
      </c>
      <c r="Q25" s="2">
        <v>0</v>
      </c>
      <c r="R25" s="2">
        <v>0</v>
      </c>
      <c r="S25" s="2">
        <v>0</v>
      </c>
      <c r="T25" s="2">
        <v>2</v>
      </c>
      <c r="U25" s="2">
        <v>21</v>
      </c>
      <c r="V25" s="2">
        <v>19.100000000000001</v>
      </c>
      <c r="W25" s="2" t="s">
        <v>722</v>
      </c>
      <c r="X25" s="2" t="s">
        <v>41</v>
      </c>
    </row>
    <row r="26" spans="1:24" ht="15.5" x14ac:dyDescent="0.35">
      <c r="A26" s="2" t="s">
        <v>565</v>
      </c>
      <c r="B26" s="2">
        <v>20192020</v>
      </c>
      <c r="C26" s="2" t="s">
        <v>53</v>
      </c>
      <c r="D26" s="2" t="s">
        <v>26</v>
      </c>
      <c r="E26" s="2" t="s">
        <v>56</v>
      </c>
      <c r="F26" s="2">
        <v>8</v>
      </c>
      <c r="G26" s="2">
        <v>4</v>
      </c>
      <c r="H26" s="2">
        <v>4</v>
      </c>
      <c r="I26" s="2">
        <v>8</v>
      </c>
      <c r="J26" s="2">
        <v>3</v>
      </c>
      <c r="K26" s="2">
        <v>20</v>
      </c>
      <c r="L26" s="2">
        <v>1</v>
      </c>
      <c r="M26" s="2">
        <v>1</v>
      </c>
      <c r="N26" s="2">
        <v>4</v>
      </c>
      <c r="O26" s="2">
        <v>3</v>
      </c>
      <c r="P26" s="2">
        <v>4</v>
      </c>
      <c r="Q26" s="2">
        <v>0</v>
      </c>
      <c r="R26" s="2">
        <v>0</v>
      </c>
      <c r="S26" s="2">
        <v>0</v>
      </c>
      <c r="T26" s="2">
        <v>1</v>
      </c>
      <c r="U26" s="2">
        <v>17</v>
      </c>
      <c r="V26" s="2">
        <v>23.5</v>
      </c>
      <c r="W26" s="2" t="s">
        <v>723</v>
      </c>
      <c r="X26" s="2">
        <v>0</v>
      </c>
    </row>
    <row r="27" spans="1:24" ht="15.5" x14ac:dyDescent="0.35">
      <c r="A27" s="2" t="s">
        <v>70</v>
      </c>
      <c r="B27" s="2">
        <v>20192020</v>
      </c>
      <c r="C27" s="2" t="s">
        <v>71</v>
      </c>
      <c r="D27" s="2" t="s">
        <v>56</v>
      </c>
      <c r="E27" s="2" t="s">
        <v>56</v>
      </c>
      <c r="F27" s="2">
        <v>8</v>
      </c>
      <c r="G27" s="2">
        <v>3</v>
      </c>
      <c r="H27" s="2">
        <v>5</v>
      </c>
      <c r="I27" s="2">
        <v>8</v>
      </c>
      <c r="J27" s="2">
        <v>3</v>
      </c>
      <c r="K27" s="2">
        <v>4</v>
      </c>
      <c r="L27" s="2">
        <v>1</v>
      </c>
      <c r="M27" s="2">
        <v>3</v>
      </c>
      <c r="N27" s="2">
        <v>7</v>
      </c>
      <c r="O27" s="2">
        <v>0</v>
      </c>
      <c r="P27" s="2">
        <v>1</v>
      </c>
      <c r="Q27" s="2">
        <v>0</v>
      </c>
      <c r="R27" s="2">
        <v>0</v>
      </c>
      <c r="S27" s="2">
        <v>0</v>
      </c>
      <c r="T27" s="2">
        <v>1</v>
      </c>
      <c r="U27" s="2">
        <v>20</v>
      </c>
      <c r="V27" s="2">
        <v>15</v>
      </c>
      <c r="W27" s="2" t="s">
        <v>724</v>
      </c>
      <c r="X27" s="2" t="s">
        <v>41</v>
      </c>
    </row>
    <row r="28" spans="1:24" ht="15.5" x14ac:dyDescent="0.35">
      <c r="A28" s="2" t="s">
        <v>357</v>
      </c>
      <c r="B28" s="2">
        <v>20192020</v>
      </c>
      <c r="C28" s="2" t="s">
        <v>68</v>
      </c>
      <c r="D28" s="2" t="s">
        <v>26</v>
      </c>
      <c r="E28" s="2" t="s">
        <v>56</v>
      </c>
      <c r="F28" s="2">
        <v>8</v>
      </c>
      <c r="G28" s="2">
        <v>3</v>
      </c>
      <c r="H28" s="2">
        <v>5</v>
      </c>
      <c r="I28" s="2">
        <v>8</v>
      </c>
      <c r="J28" s="2">
        <v>4</v>
      </c>
      <c r="K28" s="2">
        <v>4</v>
      </c>
      <c r="L28" s="2">
        <v>1</v>
      </c>
      <c r="M28" s="2">
        <v>3</v>
      </c>
      <c r="N28" s="2">
        <v>6</v>
      </c>
      <c r="O28" s="2">
        <v>0</v>
      </c>
      <c r="P28" s="2">
        <v>2</v>
      </c>
      <c r="Q28" s="2">
        <v>0</v>
      </c>
      <c r="R28" s="2">
        <v>0</v>
      </c>
      <c r="S28" s="2">
        <v>1</v>
      </c>
      <c r="T28" s="2">
        <v>1</v>
      </c>
      <c r="U28" s="2">
        <v>17</v>
      </c>
      <c r="V28" s="2">
        <v>17.7</v>
      </c>
      <c r="W28" s="2" t="s">
        <v>377</v>
      </c>
      <c r="X28" s="2" t="s">
        <v>41</v>
      </c>
    </row>
    <row r="29" spans="1:24" ht="15.5" x14ac:dyDescent="0.35">
      <c r="A29" s="2" t="s">
        <v>202</v>
      </c>
      <c r="B29" s="2">
        <v>20192020</v>
      </c>
      <c r="C29" s="2" t="s">
        <v>109</v>
      </c>
      <c r="D29" s="2" t="s">
        <v>26</v>
      </c>
      <c r="E29" s="2" t="s">
        <v>26</v>
      </c>
      <c r="F29" s="2">
        <v>8</v>
      </c>
      <c r="G29" s="2">
        <v>3</v>
      </c>
      <c r="H29" s="2">
        <v>5</v>
      </c>
      <c r="I29" s="2">
        <v>8</v>
      </c>
      <c r="J29" s="2">
        <v>6</v>
      </c>
      <c r="K29" s="2">
        <v>4</v>
      </c>
      <c r="L29" s="2">
        <v>1</v>
      </c>
      <c r="M29" s="2">
        <v>2</v>
      </c>
      <c r="N29" s="2">
        <v>6</v>
      </c>
      <c r="O29" s="2">
        <v>1</v>
      </c>
      <c r="P29" s="2">
        <v>2</v>
      </c>
      <c r="Q29" s="2">
        <v>0</v>
      </c>
      <c r="R29" s="2">
        <v>0</v>
      </c>
      <c r="S29" s="2">
        <v>0</v>
      </c>
      <c r="T29" s="2">
        <v>1</v>
      </c>
      <c r="U29" s="2">
        <v>7</v>
      </c>
      <c r="V29" s="2">
        <v>42.9</v>
      </c>
      <c r="W29" s="2" t="s">
        <v>725</v>
      </c>
      <c r="X29" s="2">
        <v>100</v>
      </c>
    </row>
    <row r="30" spans="1:24" ht="15.5" x14ac:dyDescent="0.35">
      <c r="A30" s="2" t="s">
        <v>146</v>
      </c>
      <c r="B30" s="2">
        <v>20192020</v>
      </c>
      <c r="C30" s="2" t="s">
        <v>49</v>
      </c>
      <c r="D30" s="2" t="s">
        <v>56</v>
      </c>
      <c r="E30" s="2" t="s">
        <v>56</v>
      </c>
      <c r="F30" s="2">
        <v>10</v>
      </c>
      <c r="G30" s="2">
        <v>3</v>
      </c>
      <c r="H30" s="2">
        <v>5</v>
      </c>
      <c r="I30" s="2">
        <v>8</v>
      </c>
      <c r="J30" s="2">
        <v>1</v>
      </c>
      <c r="K30" s="2">
        <v>8</v>
      </c>
      <c r="L30" s="2">
        <v>0.8</v>
      </c>
      <c r="M30" s="2">
        <v>1</v>
      </c>
      <c r="N30" s="2">
        <v>2</v>
      </c>
      <c r="O30" s="2">
        <v>2</v>
      </c>
      <c r="P30" s="2">
        <v>6</v>
      </c>
      <c r="Q30" s="2">
        <v>0</v>
      </c>
      <c r="R30" s="2">
        <v>0</v>
      </c>
      <c r="S30" s="2">
        <v>0</v>
      </c>
      <c r="T30" s="2">
        <v>1</v>
      </c>
      <c r="U30" s="2">
        <v>15</v>
      </c>
      <c r="V30" s="2">
        <v>20</v>
      </c>
      <c r="W30" s="2" t="s">
        <v>726</v>
      </c>
      <c r="X30" s="2">
        <v>100</v>
      </c>
    </row>
    <row r="31" spans="1:24" ht="15.5" x14ac:dyDescent="0.35">
      <c r="A31" s="2" t="s">
        <v>42</v>
      </c>
      <c r="B31" s="2">
        <v>20192020</v>
      </c>
      <c r="C31" s="2" t="s">
        <v>43</v>
      </c>
      <c r="D31" s="2" t="s">
        <v>26</v>
      </c>
      <c r="E31" s="2" t="s">
        <v>27</v>
      </c>
      <c r="F31" s="2">
        <v>10</v>
      </c>
      <c r="G31" s="2">
        <v>2</v>
      </c>
      <c r="H31" s="2">
        <v>6</v>
      </c>
      <c r="I31" s="2">
        <v>8</v>
      </c>
      <c r="J31" s="2">
        <v>0</v>
      </c>
      <c r="K31" s="2">
        <v>2</v>
      </c>
      <c r="L31" s="2">
        <v>0.8</v>
      </c>
      <c r="M31" s="2">
        <v>1</v>
      </c>
      <c r="N31" s="2">
        <v>3</v>
      </c>
      <c r="O31" s="2">
        <v>1</v>
      </c>
      <c r="P31" s="2">
        <v>5</v>
      </c>
      <c r="Q31" s="2">
        <v>0</v>
      </c>
      <c r="R31" s="2">
        <v>0</v>
      </c>
      <c r="S31" s="2">
        <v>0</v>
      </c>
      <c r="T31" s="2">
        <v>1</v>
      </c>
      <c r="U31" s="2">
        <v>24</v>
      </c>
      <c r="V31" s="2">
        <v>8.3000000000000007</v>
      </c>
      <c r="W31" s="2" t="s">
        <v>727</v>
      </c>
      <c r="X31" s="2">
        <v>57.5</v>
      </c>
    </row>
    <row r="32" spans="1:24" ht="15.5" x14ac:dyDescent="0.35">
      <c r="A32" s="2" t="s">
        <v>32</v>
      </c>
      <c r="B32" s="2">
        <v>20192020</v>
      </c>
      <c r="C32" s="2" t="s">
        <v>25</v>
      </c>
      <c r="D32" s="2" t="s">
        <v>26</v>
      </c>
      <c r="E32" s="2" t="s">
        <v>27</v>
      </c>
      <c r="F32" s="2">
        <v>4</v>
      </c>
      <c r="G32" s="2">
        <v>2</v>
      </c>
      <c r="H32" s="2">
        <v>6</v>
      </c>
      <c r="I32" s="2">
        <v>8</v>
      </c>
      <c r="J32" s="2">
        <v>-2</v>
      </c>
      <c r="K32" s="2">
        <v>0</v>
      </c>
      <c r="L32" s="2">
        <v>2</v>
      </c>
      <c r="M32" s="2">
        <v>2</v>
      </c>
      <c r="N32" s="2">
        <v>4</v>
      </c>
      <c r="O32" s="2">
        <v>0</v>
      </c>
      <c r="P32" s="2">
        <v>4</v>
      </c>
      <c r="Q32" s="2">
        <v>0</v>
      </c>
      <c r="R32" s="2">
        <v>0</v>
      </c>
      <c r="S32" s="2">
        <v>0</v>
      </c>
      <c r="T32" s="2">
        <v>0</v>
      </c>
      <c r="U32" s="2">
        <v>22</v>
      </c>
      <c r="V32" s="2">
        <v>9.1</v>
      </c>
      <c r="W32" s="2" t="s">
        <v>33</v>
      </c>
      <c r="X32" s="2">
        <v>100</v>
      </c>
    </row>
    <row r="33" spans="1:24" ht="15.5" x14ac:dyDescent="0.35">
      <c r="A33" s="2" t="s">
        <v>325</v>
      </c>
      <c r="B33" s="2">
        <v>20192020</v>
      </c>
      <c r="C33" s="2" t="s">
        <v>109</v>
      </c>
      <c r="D33" s="2" t="s">
        <v>26</v>
      </c>
      <c r="E33" s="2" t="s">
        <v>26</v>
      </c>
      <c r="F33" s="2">
        <v>8</v>
      </c>
      <c r="G33" s="2">
        <v>0</v>
      </c>
      <c r="H33" s="2">
        <v>8</v>
      </c>
      <c r="I33" s="2">
        <v>8</v>
      </c>
      <c r="J33" s="2">
        <v>4</v>
      </c>
      <c r="K33" s="2">
        <v>8</v>
      </c>
      <c r="L33" s="2">
        <v>1</v>
      </c>
      <c r="M33" s="2">
        <v>0</v>
      </c>
      <c r="N33" s="2">
        <v>3</v>
      </c>
      <c r="O33" s="2">
        <v>0</v>
      </c>
      <c r="P33" s="2">
        <v>5</v>
      </c>
      <c r="Q33" s="2">
        <v>0</v>
      </c>
      <c r="R33" s="2">
        <v>0</v>
      </c>
      <c r="S33" s="2">
        <v>0</v>
      </c>
      <c r="T33" s="2">
        <v>0</v>
      </c>
      <c r="U33" s="2">
        <v>16</v>
      </c>
      <c r="V33" s="2">
        <v>0</v>
      </c>
      <c r="W33" s="2" t="s">
        <v>66</v>
      </c>
      <c r="X33" s="2">
        <v>52</v>
      </c>
    </row>
    <row r="34" spans="1:24" ht="15.5" x14ac:dyDescent="0.35">
      <c r="A34" s="2" t="s">
        <v>728</v>
      </c>
      <c r="B34" s="2">
        <v>20192020</v>
      </c>
      <c r="C34" s="2" t="s">
        <v>132</v>
      </c>
      <c r="D34" s="2" t="s">
        <v>26</v>
      </c>
      <c r="E34" s="2" t="s">
        <v>56</v>
      </c>
      <c r="F34" s="2">
        <v>9</v>
      </c>
      <c r="G34" s="2">
        <v>6</v>
      </c>
      <c r="H34" s="2">
        <v>1</v>
      </c>
      <c r="I34" s="2">
        <v>7</v>
      </c>
      <c r="J34" s="2">
        <v>0</v>
      </c>
      <c r="K34" s="2">
        <v>0</v>
      </c>
      <c r="L34" s="2">
        <v>0.78</v>
      </c>
      <c r="M34" s="2">
        <v>5</v>
      </c>
      <c r="N34" s="2">
        <v>5</v>
      </c>
      <c r="O34" s="2">
        <v>1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21</v>
      </c>
      <c r="V34" s="2">
        <v>28.6</v>
      </c>
      <c r="W34" s="2" t="s">
        <v>729</v>
      </c>
      <c r="X34" s="2" t="s">
        <v>41</v>
      </c>
    </row>
    <row r="35" spans="1:24" ht="15.5" x14ac:dyDescent="0.35">
      <c r="A35" s="2" t="s">
        <v>178</v>
      </c>
      <c r="B35" s="2">
        <v>20192020</v>
      </c>
      <c r="C35" s="2" t="s">
        <v>43</v>
      </c>
      <c r="D35" s="2" t="s">
        <v>26</v>
      </c>
      <c r="E35" s="2" t="s">
        <v>26</v>
      </c>
      <c r="F35" s="2">
        <v>10</v>
      </c>
      <c r="G35" s="2">
        <v>4</v>
      </c>
      <c r="H35" s="2">
        <v>3</v>
      </c>
      <c r="I35" s="2">
        <v>7</v>
      </c>
      <c r="J35" s="2">
        <v>0</v>
      </c>
      <c r="K35" s="2">
        <v>0</v>
      </c>
      <c r="L35" s="2">
        <v>0.7</v>
      </c>
      <c r="M35" s="2">
        <v>1</v>
      </c>
      <c r="N35" s="2">
        <v>1</v>
      </c>
      <c r="O35" s="2">
        <v>3</v>
      </c>
      <c r="P35" s="2">
        <v>6</v>
      </c>
      <c r="Q35" s="2">
        <v>0</v>
      </c>
      <c r="R35" s="2">
        <v>0</v>
      </c>
      <c r="S35" s="2">
        <v>0</v>
      </c>
      <c r="T35" s="2">
        <v>0</v>
      </c>
      <c r="U35" s="2">
        <v>27</v>
      </c>
      <c r="V35" s="2">
        <v>14.8</v>
      </c>
      <c r="W35" s="2" t="s">
        <v>730</v>
      </c>
      <c r="X35" s="2" t="s">
        <v>41</v>
      </c>
    </row>
    <row r="36" spans="1:24" ht="15.5" x14ac:dyDescent="0.35">
      <c r="A36" s="2" t="s">
        <v>91</v>
      </c>
      <c r="B36" s="2">
        <v>20192020</v>
      </c>
      <c r="C36" s="2" t="s">
        <v>92</v>
      </c>
      <c r="D36" s="2" t="s">
        <v>26</v>
      </c>
      <c r="E36" s="2" t="s">
        <v>56</v>
      </c>
      <c r="F36" s="2">
        <v>9</v>
      </c>
      <c r="G36" s="2">
        <v>4</v>
      </c>
      <c r="H36" s="2">
        <v>3</v>
      </c>
      <c r="I36" s="2">
        <v>7</v>
      </c>
      <c r="J36" s="2">
        <v>1</v>
      </c>
      <c r="K36" s="2">
        <v>0</v>
      </c>
      <c r="L36" s="2">
        <v>0.78</v>
      </c>
      <c r="M36" s="2">
        <v>3</v>
      </c>
      <c r="N36" s="2">
        <v>6</v>
      </c>
      <c r="O36" s="2">
        <v>1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17</v>
      </c>
      <c r="V36" s="2">
        <v>23.5</v>
      </c>
      <c r="W36" s="2" t="s">
        <v>505</v>
      </c>
      <c r="X36" s="2">
        <v>0</v>
      </c>
    </row>
    <row r="37" spans="1:24" ht="15.5" x14ac:dyDescent="0.35">
      <c r="A37" s="2" t="s">
        <v>260</v>
      </c>
      <c r="B37" s="2">
        <v>20192020</v>
      </c>
      <c r="C37" s="2" t="s">
        <v>89</v>
      </c>
      <c r="D37" s="2" t="s">
        <v>56</v>
      </c>
      <c r="E37" s="2" t="s">
        <v>27</v>
      </c>
      <c r="F37" s="2">
        <v>10</v>
      </c>
      <c r="G37" s="2">
        <v>4</v>
      </c>
      <c r="H37" s="2">
        <v>3</v>
      </c>
      <c r="I37" s="2">
        <v>7</v>
      </c>
      <c r="J37" s="2">
        <v>3</v>
      </c>
      <c r="K37" s="2">
        <v>0</v>
      </c>
      <c r="L37" s="2">
        <v>0.7</v>
      </c>
      <c r="M37" s="2">
        <v>3</v>
      </c>
      <c r="N37" s="2">
        <v>5</v>
      </c>
      <c r="O37" s="2">
        <v>1</v>
      </c>
      <c r="P37" s="2">
        <v>2</v>
      </c>
      <c r="Q37" s="2">
        <v>0</v>
      </c>
      <c r="R37" s="2">
        <v>0</v>
      </c>
      <c r="S37" s="2">
        <v>0</v>
      </c>
      <c r="T37" s="2">
        <v>1</v>
      </c>
      <c r="U37" s="2">
        <v>27</v>
      </c>
      <c r="V37" s="2">
        <v>14.8</v>
      </c>
      <c r="W37" s="2" t="s">
        <v>507</v>
      </c>
      <c r="X37" s="2">
        <v>40.200000000000003</v>
      </c>
    </row>
    <row r="38" spans="1:24" ht="15.5" x14ac:dyDescent="0.35">
      <c r="A38" s="2" t="s">
        <v>55</v>
      </c>
      <c r="B38" s="2">
        <v>20192020</v>
      </c>
      <c r="C38" s="2" t="s">
        <v>30</v>
      </c>
      <c r="D38" s="2" t="s">
        <v>26</v>
      </c>
      <c r="E38" s="2" t="s">
        <v>56</v>
      </c>
      <c r="F38" s="2">
        <v>6</v>
      </c>
      <c r="G38" s="2">
        <v>4</v>
      </c>
      <c r="H38" s="2">
        <v>3</v>
      </c>
      <c r="I38" s="2">
        <v>7</v>
      </c>
      <c r="J38" s="2">
        <v>7</v>
      </c>
      <c r="K38" s="2">
        <v>8</v>
      </c>
      <c r="L38" s="2">
        <v>1.17</v>
      </c>
      <c r="M38" s="2">
        <v>3</v>
      </c>
      <c r="N38" s="2">
        <v>4</v>
      </c>
      <c r="O38" s="2">
        <v>1</v>
      </c>
      <c r="P38" s="2">
        <v>3</v>
      </c>
      <c r="Q38" s="2">
        <v>0</v>
      </c>
      <c r="R38" s="2">
        <v>0</v>
      </c>
      <c r="S38" s="2">
        <v>0</v>
      </c>
      <c r="T38" s="2">
        <v>1</v>
      </c>
      <c r="U38" s="2">
        <v>14</v>
      </c>
      <c r="V38" s="2">
        <v>28.6</v>
      </c>
      <c r="W38" s="2" t="s">
        <v>93</v>
      </c>
      <c r="X38" s="2" t="s">
        <v>41</v>
      </c>
    </row>
    <row r="39" spans="1:24" ht="15.5" x14ac:dyDescent="0.35">
      <c r="A39" s="2" t="s">
        <v>96</v>
      </c>
      <c r="B39" s="2">
        <v>20192020</v>
      </c>
      <c r="C39" s="2" t="s">
        <v>68</v>
      </c>
      <c r="D39" s="2" t="s">
        <v>26</v>
      </c>
      <c r="E39" s="2" t="s">
        <v>50</v>
      </c>
      <c r="F39" s="2">
        <v>8</v>
      </c>
      <c r="G39" s="2">
        <v>4</v>
      </c>
      <c r="H39" s="2">
        <v>3</v>
      </c>
      <c r="I39" s="2">
        <v>7</v>
      </c>
      <c r="J39" s="2">
        <v>6</v>
      </c>
      <c r="K39" s="2">
        <v>6</v>
      </c>
      <c r="L39" s="2">
        <v>0.88</v>
      </c>
      <c r="M39" s="2">
        <v>3</v>
      </c>
      <c r="N39" s="2">
        <v>5</v>
      </c>
      <c r="O39" s="2">
        <v>1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31</v>
      </c>
      <c r="V39" s="2">
        <v>12.9</v>
      </c>
      <c r="W39" s="2" t="s">
        <v>731</v>
      </c>
      <c r="X39" s="2" t="s">
        <v>41</v>
      </c>
    </row>
    <row r="40" spans="1:24" ht="15.5" x14ac:dyDescent="0.35">
      <c r="A40" s="2" t="s">
        <v>208</v>
      </c>
      <c r="B40" s="2">
        <v>20192020</v>
      </c>
      <c r="C40" s="2" t="s">
        <v>59</v>
      </c>
      <c r="D40" s="2" t="s">
        <v>56</v>
      </c>
      <c r="E40" s="2" t="s">
        <v>27</v>
      </c>
      <c r="F40" s="2">
        <v>9</v>
      </c>
      <c r="G40" s="2">
        <v>3</v>
      </c>
      <c r="H40" s="2">
        <v>4</v>
      </c>
      <c r="I40" s="2">
        <v>7</v>
      </c>
      <c r="J40" s="2">
        <v>7</v>
      </c>
      <c r="K40" s="2">
        <v>6</v>
      </c>
      <c r="L40" s="2">
        <v>0.78</v>
      </c>
      <c r="M40" s="2">
        <v>3</v>
      </c>
      <c r="N40" s="2">
        <v>7</v>
      </c>
      <c r="O40" s="2">
        <v>0</v>
      </c>
      <c r="P40" s="2">
        <v>0</v>
      </c>
      <c r="Q40" s="2">
        <v>0</v>
      </c>
      <c r="R40" s="2">
        <v>0</v>
      </c>
      <c r="S40" s="2">
        <v>1</v>
      </c>
      <c r="T40" s="2">
        <v>1</v>
      </c>
      <c r="U40" s="2">
        <v>21</v>
      </c>
      <c r="V40" s="2">
        <v>14.3</v>
      </c>
      <c r="W40" s="2" t="s">
        <v>732</v>
      </c>
      <c r="X40" s="2">
        <v>50</v>
      </c>
    </row>
    <row r="41" spans="1:24" ht="15.5" x14ac:dyDescent="0.35">
      <c r="A41" s="2" t="s">
        <v>733</v>
      </c>
      <c r="B41" s="2">
        <v>20192020</v>
      </c>
      <c r="C41" s="2" t="s">
        <v>248</v>
      </c>
      <c r="D41" s="2" t="s">
        <v>26</v>
      </c>
      <c r="E41" s="2" t="s">
        <v>26</v>
      </c>
      <c r="F41" s="2">
        <v>8</v>
      </c>
      <c r="G41" s="2">
        <v>3</v>
      </c>
      <c r="H41" s="2">
        <v>4</v>
      </c>
      <c r="I41" s="2">
        <v>7</v>
      </c>
      <c r="J41" s="2">
        <v>-1</v>
      </c>
      <c r="K41" s="2">
        <v>2</v>
      </c>
      <c r="L41" s="2">
        <v>0.88</v>
      </c>
      <c r="M41" s="2">
        <v>2</v>
      </c>
      <c r="N41" s="2">
        <v>4</v>
      </c>
      <c r="O41" s="2">
        <v>1</v>
      </c>
      <c r="P41" s="2">
        <v>3</v>
      </c>
      <c r="Q41" s="2">
        <v>0</v>
      </c>
      <c r="R41" s="2">
        <v>0</v>
      </c>
      <c r="S41" s="2">
        <v>0</v>
      </c>
      <c r="T41" s="2">
        <v>0</v>
      </c>
      <c r="U41" s="2">
        <v>21</v>
      </c>
      <c r="V41" s="2">
        <v>14.3</v>
      </c>
      <c r="W41" s="2" t="s">
        <v>710</v>
      </c>
      <c r="X41" s="2">
        <v>100</v>
      </c>
    </row>
    <row r="42" spans="1:24" ht="15.5" x14ac:dyDescent="0.35">
      <c r="A42" s="2" t="s">
        <v>152</v>
      </c>
      <c r="B42" s="2">
        <v>20192020</v>
      </c>
      <c r="C42" s="2" t="s">
        <v>59</v>
      </c>
      <c r="D42" s="2" t="s">
        <v>26</v>
      </c>
      <c r="E42" s="2" t="s">
        <v>27</v>
      </c>
      <c r="F42" s="2">
        <v>9</v>
      </c>
      <c r="G42" s="2">
        <v>3</v>
      </c>
      <c r="H42" s="2">
        <v>4</v>
      </c>
      <c r="I42" s="2">
        <v>7</v>
      </c>
      <c r="J42" s="2">
        <v>4</v>
      </c>
      <c r="K42" s="2">
        <v>6</v>
      </c>
      <c r="L42" s="2">
        <v>0.78</v>
      </c>
      <c r="M42" s="2">
        <v>2</v>
      </c>
      <c r="N42" s="2">
        <v>4</v>
      </c>
      <c r="O42" s="2">
        <v>1</v>
      </c>
      <c r="P42" s="2">
        <v>2</v>
      </c>
      <c r="Q42" s="2">
        <v>0</v>
      </c>
      <c r="R42" s="2">
        <v>1</v>
      </c>
      <c r="S42" s="2">
        <v>0</v>
      </c>
      <c r="T42" s="2">
        <v>1</v>
      </c>
      <c r="U42" s="2">
        <v>24</v>
      </c>
      <c r="V42" s="2">
        <v>12.5</v>
      </c>
      <c r="W42" s="2" t="s">
        <v>63</v>
      </c>
      <c r="X42" s="2">
        <v>57.7</v>
      </c>
    </row>
    <row r="43" spans="1:24" ht="15.5" x14ac:dyDescent="0.35">
      <c r="A43" s="2" t="s">
        <v>244</v>
      </c>
      <c r="B43" s="2">
        <v>20192020</v>
      </c>
      <c r="C43" s="2" t="s">
        <v>68</v>
      </c>
      <c r="D43" s="2" t="s">
        <v>56</v>
      </c>
      <c r="E43" s="2" t="s">
        <v>27</v>
      </c>
      <c r="F43" s="2">
        <v>8</v>
      </c>
      <c r="G43" s="2">
        <v>2</v>
      </c>
      <c r="H43" s="2">
        <v>5</v>
      </c>
      <c r="I43" s="2">
        <v>7</v>
      </c>
      <c r="J43" s="2">
        <v>4</v>
      </c>
      <c r="K43" s="2">
        <v>4</v>
      </c>
      <c r="L43" s="2">
        <v>0.88</v>
      </c>
      <c r="M43" s="2">
        <v>1</v>
      </c>
      <c r="N43" s="2">
        <v>6</v>
      </c>
      <c r="O43" s="2">
        <v>1</v>
      </c>
      <c r="P43" s="2">
        <v>1</v>
      </c>
      <c r="Q43" s="2">
        <v>0</v>
      </c>
      <c r="R43" s="2">
        <v>0</v>
      </c>
      <c r="S43" s="2">
        <v>0</v>
      </c>
      <c r="T43" s="2">
        <v>0</v>
      </c>
      <c r="U43" s="2">
        <v>26</v>
      </c>
      <c r="V43" s="2">
        <v>7.7</v>
      </c>
      <c r="W43" s="2" t="s">
        <v>734</v>
      </c>
      <c r="X43" s="2">
        <v>42.9</v>
      </c>
    </row>
    <row r="44" spans="1:24" ht="15.5" x14ac:dyDescent="0.35">
      <c r="A44" s="2" t="s">
        <v>386</v>
      </c>
      <c r="B44" s="2">
        <v>20192020</v>
      </c>
      <c r="C44" s="2" t="s">
        <v>109</v>
      </c>
      <c r="D44" s="2" t="s">
        <v>56</v>
      </c>
      <c r="E44" s="2" t="s">
        <v>50</v>
      </c>
      <c r="F44" s="2">
        <v>8</v>
      </c>
      <c r="G44" s="2">
        <v>2</v>
      </c>
      <c r="H44" s="2">
        <v>5</v>
      </c>
      <c r="I44" s="2">
        <v>7</v>
      </c>
      <c r="J44" s="2">
        <v>9</v>
      </c>
      <c r="K44" s="2">
        <v>0</v>
      </c>
      <c r="L44" s="2">
        <v>0.88</v>
      </c>
      <c r="M44" s="2">
        <v>1</v>
      </c>
      <c r="N44" s="2">
        <v>3</v>
      </c>
      <c r="O44" s="2">
        <v>1</v>
      </c>
      <c r="P44" s="2">
        <v>4</v>
      </c>
      <c r="Q44" s="2">
        <v>0</v>
      </c>
      <c r="R44" s="2">
        <v>0</v>
      </c>
      <c r="S44" s="2">
        <v>0</v>
      </c>
      <c r="T44" s="2">
        <v>1</v>
      </c>
      <c r="U44" s="2">
        <v>21</v>
      </c>
      <c r="V44" s="2">
        <v>9.5</v>
      </c>
      <c r="W44" s="2" t="s">
        <v>735</v>
      </c>
      <c r="X44" s="2" t="s">
        <v>41</v>
      </c>
    </row>
    <row r="45" spans="1:24" ht="15.5" x14ac:dyDescent="0.35">
      <c r="A45" s="2" t="s">
        <v>471</v>
      </c>
      <c r="B45" s="2">
        <v>20192020</v>
      </c>
      <c r="C45" s="2" t="s">
        <v>132</v>
      </c>
      <c r="D45" s="2" t="s">
        <v>56</v>
      </c>
      <c r="E45" s="2" t="s">
        <v>50</v>
      </c>
      <c r="F45" s="2">
        <v>8</v>
      </c>
      <c r="G45" s="2">
        <v>1</v>
      </c>
      <c r="H45" s="2">
        <v>6</v>
      </c>
      <c r="I45" s="2">
        <v>7</v>
      </c>
      <c r="J45" s="2">
        <v>3</v>
      </c>
      <c r="K45" s="2">
        <v>2</v>
      </c>
      <c r="L45" s="2">
        <v>0.88</v>
      </c>
      <c r="M45" s="2">
        <v>1</v>
      </c>
      <c r="N45" s="2">
        <v>6</v>
      </c>
      <c r="O45" s="2">
        <v>0</v>
      </c>
      <c r="P45" s="2">
        <v>1</v>
      </c>
      <c r="Q45" s="2">
        <v>0</v>
      </c>
      <c r="R45" s="2">
        <v>0</v>
      </c>
      <c r="S45" s="2">
        <v>0</v>
      </c>
      <c r="T45" s="2">
        <v>1</v>
      </c>
      <c r="U45" s="2">
        <v>23</v>
      </c>
      <c r="V45" s="2">
        <v>4.4000000000000004</v>
      </c>
      <c r="W45" s="2" t="s">
        <v>736</v>
      </c>
      <c r="X45" s="2" t="s">
        <v>41</v>
      </c>
    </row>
    <row r="46" spans="1:24" ht="15.5" x14ac:dyDescent="0.35">
      <c r="A46" s="2" t="s">
        <v>130</v>
      </c>
      <c r="B46" s="2">
        <v>20192020</v>
      </c>
      <c r="C46" s="2" t="s">
        <v>53</v>
      </c>
      <c r="D46" s="2" t="s">
        <v>26</v>
      </c>
      <c r="E46" s="2" t="s">
        <v>27</v>
      </c>
      <c r="F46" s="2">
        <v>9</v>
      </c>
      <c r="G46" s="2">
        <v>1</v>
      </c>
      <c r="H46" s="2">
        <v>6</v>
      </c>
      <c r="I46" s="2">
        <v>7</v>
      </c>
      <c r="J46" s="2">
        <v>7</v>
      </c>
      <c r="K46" s="2">
        <v>0</v>
      </c>
      <c r="L46" s="2">
        <v>0.78</v>
      </c>
      <c r="M46" s="2">
        <v>1</v>
      </c>
      <c r="N46" s="2">
        <v>7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21</v>
      </c>
      <c r="V46" s="2">
        <v>4.8</v>
      </c>
      <c r="W46" s="2" t="s">
        <v>418</v>
      </c>
      <c r="X46" s="2">
        <v>48</v>
      </c>
    </row>
    <row r="47" spans="1:24" ht="15.5" x14ac:dyDescent="0.35">
      <c r="A47" s="2" t="s">
        <v>396</v>
      </c>
      <c r="B47" s="2">
        <v>20192020</v>
      </c>
      <c r="C47" s="2" t="s">
        <v>89</v>
      </c>
      <c r="D47" s="2" t="s">
        <v>26</v>
      </c>
      <c r="E47" s="2" t="s">
        <v>26</v>
      </c>
      <c r="F47" s="2">
        <v>10</v>
      </c>
      <c r="G47" s="2">
        <v>1</v>
      </c>
      <c r="H47" s="2">
        <v>6</v>
      </c>
      <c r="I47" s="2">
        <v>7</v>
      </c>
      <c r="J47" s="2">
        <v>3</v>
      </c>
      <c r="K47" s="2">
        <v>8</v>
      </c>
      <c r="L47" s="2">
        <v>0.7</v>
      </c>
      <c r="M47" s="2">
        <v>1</v>
      </c>
      <c r="N47" s="2">
        <v>4</v>
      </c>
      <c r="O47" s="2">
        <v>0</v>
      </c>
      <c r="P47" s="2">
        <v>3</v>
      </c>
      <c r="Q47" s="2">
        <v>0</v>
      </c>
      <c r="R47" s="2">
        <v>0</v>
      </c>
      <c r="S47" s="2">
        <v>0</v>
      </c>
      <c r="T47" s="2">
        <v>0</v>
      </c>
      <c r="U47" s="2">
        <v>16</v>
      </c>
      <c r="V47" s="2">
        <v>6.3</v>
      </c>
      <c r="W47" s="2" t="s">
        <v>57</v>
      </c>
      <c r="X47" s="2">
        <v>16.7</v>
      </c>
    </row>
    <row r="48" spans="1:24" ht="15.5" x14ac:dyDescent="0.35">
      <c r="A48" s="2" t="s">
        <v>144</v>
      </c>
      <c r="B48" s="2">
        <v>20192020</v>
      </c>
      <c r="C48" s="2" t="s">
        <v>59</v>
      </c>
      <c r="D48" s="2" t="s">
        <v>56</v>
      </c>
      <c r="E48" s="2" t="s">
        <v>27</v>
      </c>
      <c r="F48" s="2">
        <v>9</v>
      </c>
      <c r="G48" s="2">
        <v>4</v>
      </c>
      <c r="H48" s="2">
        <v>2</v>
      </c>
      <c r="I48" s="2">
        <v>6</v>
      </c>
      <c r="J48" s="2">
        <v>9</v>
      </c>
      <c r="K48" s="2">
        <v>2</v>
      </c>
      <c r="L48" s="2">
        <v>0.67</v>
      </c>
      <c r="M48" s="2">
        <v>4</v>
      </c>
      <c r="N48" s="2">
        <v>6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18</v>
      </c>
      <c r="V48" s="2">
        <v>22.2</v>
      </c>
      <c r="W48" s="2" t="s">
        <v>737</v>
      </c>
      <c r="X48" s="2">
        <v>55.5</v>
      </c>
    </row>
    <row r="49" spans="1:24" ht="15.5" x14ac:dyDescent="0.35">
      <c r="A49" s="2" t="s">
        <v>148</v>
      </c>
      <c r="B49" s="2">
        <v>20192020</v>
      </c>
      <c r="C49" s="2" t="s">
        <v>43</v>
      </c>
      <c r="D49" s="2" t="s">
        <v>26</v>
      </c>
      <c r="E49" s="2" t="s">
        <v>27</v>
      </c>
      <c r="F49" s="2">
        <v>10</v>
      </c>
      <c r="G49" s="2">
        <v>4</v>
      </c>
      <c r="H49" s="2">
        <v>2</v>
      </c>
      <c r="I49" s="2">
        <v>6</v>
      </c>
      <c r="J49" s="2">
        <v>-2</v>
      </c>
      <c r="K49" s="2">
        <v>8</v>
      </c>
      <c r="L49" s="2">
        <v>0.6</v>
      </c>
      <c r="M49" s="2">
        <v>2</v>
      </c>
      <c r="N49" s="2">
        <v>3</v>
      </c>
      <c r="O49" s="2">
        <v>1</v>
      </c>
      <c r="P49" s="2">
        <v>2</v>
      </c>
      <c r="Q49" s="2">
        <v>1</v>
      </c>
      <c r="R49" s="2">
        <v>1</v>
      </c>
      <c r="S49" s="2">
        <v>0</v>
      </c>
      <c r="T49" s="2">
        <v>1</v>
      </c>
      <c r="U49" s="2">
        <v>27</v>
      </c>
      <c r="V49" s="2">
        <v>14.8</v>
      </c>
      <c r="W49" s="2" t="s">
        <v>147</v>
      </c>
      <c r="X49" s="2">
        <v>44</v>
      </c>
    </row>
    <row r="50" spans="1:24" ht="15.5" x14ac:dyDescent="0.35">
      <c r="A50" s="2" t="s">
        <v>167</v>
      </c>
      <c r="B50" s="2">
        <v>20192020</v>
      </c>
      <c r="C50" s="2" t="s">
        <v>109</v>
      </c>
      <c r="D50" s="2" t="s">
        <v>56</v>
      </c>
      <c r="E50" s="2" t="s">
        <v>56</v>
      </c>
      <c r="F50" s="2">
        <v>7</v>
      </c>
      <c r="G50" s="2">
        <v>3</v>
      </c>
      <c r="H50" s="2">
        <v>3</v>
      </c>
      <c r="I50" s="2">
        <v>6</v>
      </c>
      <c r="J50" s="2">
        <v>5</v>
      </c>
      <c r="K50" s="2">
        <v>2</v>
      </c>
      <c r="L50" s="2">
        <v>0.86</v>
      </c>
      <c r="M50" s="2">
        <v>3</v>
      </c>
      <c r="N50" s="2">
        <v>5</v>
      </c>
      <c r="O50" s="2">
        <v>0</v>
      </c>
      <c r="P50" s="2">
        <v>1</v>
      </c>
      <c r="Q50" s="2">
        <v>0</v>
      </c>
      <c r="R50" s="2">
        <v>0</v>
      </c>
      <c r="S50" s="2">
        <v>0</v>
      </c>
      <c r="T50" s="2">
        <v>0</v>
      </c>
      <c r="U50" s="2">
        <v>8</v>
      </c>
      <c r="V50" s="2">
        <v>37.5</v>
      </c>
      <c r="W50" s="2" t="s">
        <v>738</v>
      </c>
      <c r="X50" s="2">
        <v>25</v>
      </c>
    </row>
    <row r="51" spans="1:24" ht="15.5" x14ac:dyDescent="0.35">
      <c r="A51" s="2" t="s">
        <v>276</v>
      </c>
      <c r="B51" s="2">
        <v>20192020</v>
      </c>
      <c r="C51" s="2" t="s">
        <v>109</v>
      </c>
      <c r="D51" s="2" t="s">
        <v>56</v>
      </c>
      <c r="E51" s="2" t="s">
        <v>26</v>
      </c>
      <c r="F51" s="2">
        <v>8</v>
      </c>
      <c r="G51" s="2">
        <v>3</v>
      </c>
      <c r="H51" s="2">
        <v>3</v>
      </c>
      <c r="I51" s="2">
        <v>6</v>
      </c>
      <c r="J51" s="2">
        <v>6</v>
      </c>
      <c r="K51" s="2">
        <v>2</v>
      </c>
      <c r="L51" s="2">
        <v>0.75</v>
      </c>
      <c r="M51" s="2">
        <v>3</v>
      </c>
      <c r="N51" s="2">
        <v>5</v>
      </c>
      <c r="O51" s="2">
        <v>0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16</v>
      </c>
      <c r="V51" s="2">
        <v>18.8</v>
      </c>
      <c r="W51" s="2" t="s">
        <v>739</v>
      </c>
      <c r="X51" s="2">
        <v>48.2</v>
      </c>
    </row>
    <row r="52" spans="1:24" ht="15.5" x14ac:dyDescent="0.35">
      <c r="A52" s="2" t="s">
        <v>37</v>
      </c>
      <c r="B52" s="2">
        <v>20192020</v>
      </c>
      <c r="C52" s="2" t="s">
        <v>25</v>
      </c>
      <c r="D52" s="2" t="s">
        <v>26</v>
      </c>
      <c r="E52" s="2" t="s">
        <v>27</v>
      </c>
      <c r="F52" s="2">
        <v>4</v>
      </c>
      <c r="G52" s="2">
        <v>3</v>
      </c>
      <c r="H52" s="2">
        <v>3</v>
      </c>
      <c r="I52" s="2">
        <v>6</v>
      </c>
      <c r="J52" s="2">
        <v>1</v>
      </c>
      <c r="K52" s="2">
        <v>0</v>
      </c>
      <c r="L52" s="2">
        <v>1.5</v>
      </c>
      <c r="M52" s="2">
        <v>2</v>
      </c>
      <c r="N52" s="2">
        <v>3</v>
      </c>
      <c r="O52" s="2">
        <v>1</v>
      </c>
      <c r="P52" s="2">
        <v>3</v>
      </c>
      <c r="Q52" s="2">
        <v>0</v>
      </c>
      <c r="R52" s="2">
        <v>0</v>
      </c>
      <c r="S52" s="2">
        <v>0</v>
      </c>
      <c r="T52" s="2">
        <v>0</v>
      </c>
      <c r="U52" s="2">
        <v>13</v>
      </c>
      <c r="V52" s="2">
        <v>23.1</v>
      </c>
      <c r="W52" s="2" t="s">
        <v>38</v>
      </c>
      <c r="X52" s="2">
        <v>53.7</v>
      </c>
    </row>
    <row r="53" spans="1:24" ht="15.5" x14ac:dyDescent="0.35">
      <c r="A53" s="2" t="s">
        <v>150</v>
      </c>
      <c r="B53" s="2">
        <v>20192020</v>
      </c>
      <c r="C53" s="2" t="s">
        <v>49</v>
      </c>
      <c r="D53" s="2" t="s">
        <v>26</v>
      </c>
      <c r="E53" s="2" t="s">
        <v>26</v>
      </c>
      <c r="F53" s="2">
        <v>10</v>
      </c>
      <c r="G53" s="2">
        <v>3</v>
      </c>
      <c r="H53" s="2">
        <v>3</v>
      </c>
      <c r="I53" s="2">
        <v>6</v>
      </c>
      <c r="J53" s="2">
        <v>-3</v>
      </c>
      <c r="K53" s="2">
        <v>4</v>
      </c>
      <c r="L53" s="2">
        <v>0.6</v>
      </c>
      <c r="M53" s="2">
        <v>2</v>
      </c>
      <c r="N53" s="2">
        <v>5</v>
      </c>
      <c r="O53" s="2">
        <v>1</v>
      </c>
      <c r="P53" s="2">
        <v>1</v>
      </c>
      <c r="Q53" s="2">
        <v>0</v>
      </c>
      <c r="R53" s="2">
        <v>0</v>
      </c>
      <c r="S53" s="2">
        <v>0</v>
      </c>
      <c r="T53" s="2">
        <v>0</v>
      </c>
      <c r="U53" s="2">
        <v>20</v>
      </c>
      <c r="V53" s="2">
        <v>15</v>
      </c>
      <c r="W53" s="2" t="s">
        <v>740</v>
      </c>
      <c r="X53" s="2" t="s">
        <v>41</v>
      </c>
    </row>
    <row r="54" spans="1:24" ht="15.5" x14ac:dyDescent="0.35">
      <c r="A54" s="2" t="s">
        <v>84</v>
      </c>
      <c r="B54" s="2">
        <v>20192020</v>
      </c>
      <c r="C54" s="2" t="s">
        <v>35</v>
      </c>
      <c r="D54" s="2" t="s">
        <v>26</v>
      </c>
      <c r="E54" s="2" t="s">
        <v>50</v>
      </c>
      <c r="F54" s="2">
        <v>9</v>
      </c>
      <c r="G54" s="2">
        <v>3</v>
      </c>
      <c r="H54" s="2">
        <v>3</v>
      </c>
      <c r="I54" s="2">
        <v>6</v>
      </c>
      <c r="J54" s="2">
        <v>7</v>
      </c>
      <c r="K54" s="2">
        <v>4</v>
      </c>
      <c r="L54" s="2">
        <v>0.67</v>
      </c>
      <c r="M54" s="2">
        <v>3</v>
      </c>
      <c r="N54" s="2">
        <v>6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10</v>
      </c>
      <c r="V54" s="2">
        <v>30</v>
      </c>
      <c r="W54" s="2" t="s">
        <v>69</v>
      </c>
      <c r="X54" s="2" t="s">
        <v>41</v>
      </c>
    </row>
    <row r="55" spans="1:24" ht="15.5" x14ac:dyDescent="0.35">
      <c r="A55" s="2" t="s">
        <v>225</v>
      </c>
      <c r="B55" s="2">
        <v>20192020</v>
      </c>
      <c r="C55" s="2" t="s">
        <v>35</v>
      </c>
      <c r="D55" s="2" t="s">
        <v>56</v>
      </c>
      <c r="E55" s="2" t="s">
        <v>26</v>
      </c>
      <c r="F55" s="2">
        <v>9</v>
      </c>
      <c r="G55" s="2">
        <v>2</v>
      </c>
      <c r="H55" s="2">
        <v>4</v>
      </c>
      <c r="I55" s="2">
        <v>6</v>
      </c>
      <c r="J55" s="2">
        <v>4</v>
      </c>
      <c r="K55" s="2">
        <v>9</v>
      </c>
      <c r="L55" s="2">
        <v>0.67</v>
      </c>
      <c r="M55" s="2">
        <v>2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27</v>
      </c>
      <c r="V55" s="2">
        <v>7.4</v>
      </c>
      <c r="W55" s="2" t="s">
        <v>741</v>
      </c>
      <c r="X55" s="2">
        <v>0</v>
      </c>
    </row>
    <row r="56" spans="1:24" ht="15.5" x14ac:dyDescent="0.35">
      <c r="A56" s="2" t="s">
        <v>549</v>
      </c>
      <c r="B56" s="2">
        <v>20192020</v>
      </c>
      <c r="C56" s="2" t="s">
        <v>248</v>
      </c>
      <c r="D56" s="2" t="s">
        <v>56</v>
      </c>
      <c r="E56" s="2" t="s">
        <v>27</v>
      </c>
      <c r="F56" s="2">
        <v>8</v>
      </c>
      <c r="G56" s="2">
        <v>2</v>
      </c>
      <c r="H56" s="2">
        <v>4</v>
      </c>
      <c r="I56" s="2">
        <v>6</v>
      </c>
      <c r="J56" s="2">
        <v>1</v>
      </c>
      <c r="K56" s="2">
        <v>0</v>
      </c>
      <c r="L56" s="2">
        <v>0.75</v>
      </c>
      <c r="M56" s="2">
        <v>1</v>
      </c>
      <c r="N56" s="2">
        <v>3</v>
      </c>
      <c r="O56" s="2">
        <v>1</v>
      </c>
      <c r="P56" s="2">
        <v>3</v>
      </c>
      <c r="Q56" s="2">
        <v>0</v>
      </c>
      <c r="R56" s="2">
        <v>0</v>
      </c>
      <c r="S56" s="2">
        <v>1</v>
      </c>
      <c r="T56" s="2">
        <v>2</v>
      </c>
      <c r="U56" s="2">
        <v>32</v>
      </c>
      <c r="V56" s="2">
        <v>6.3</v>
      </c>
      <c r="W56" s="2" t="s">
        <v>195</v>
      </c>
      <c r="X56" s="2">
        <v>56.7</v>
      </c>
    </row>
    <row r="57" spans="1:24" ht="15.5" x14ac:dyDescent="0.35">
      <c r="A57" s="2" t="s">
        <v>194</v>
      </c>
      <c r="B57" s="2">
        <v>20192020</v>
      </c>
      <c r="C57" s="2" t="s">
        <v>68</v>
      </c>
      <c r="D57" s="2" t="s">
        <v>26</v>
      </c>
      <c r="E57" s="2" t="s">
        <v>27</v>
      </c>
      <c r="F57" s="2">
        <v>8</v>
      </c>
      <c r="G57" s="2">
        <v>2</v>
      </c>
      <c r="H57" s="2">
        <v>4</v>
      </c>
      <c r="I57" s="2">
        <v>6</v>
      </c>
      <c r="J57" s="2">
        <v>3</v>
      </c>
      <c r="K57" s="2">
        <v>0</v>
      </c>
      <c r="L57" s="2">
        <v>0.75</v>
      </c>
      <c r="M57" s="2">
        <v>1</v>
      </c>
      <c r="N57" s="2">
        <v>4</v>
      </c>
      <c r="O57" s="2">
        <v>0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22</v>
      </c>
      <c r="V57" s="2">
        <v>9.1</v>
      </c>
      <c r="W57" s="2" t="s">
        <v>742</v>
      </c>
      <c r="X57" s="2">
        <v>41.7</v>
      </c>
    </row>
    <row r="58" spans="1:24" ht="15.5" x14ac:dyDescent="0.35">
      <c r="A58" s="2" t="s">
        <v>192</v>
      </c>
      <c r="B58" s="2">
        <v>20192020</v>
      </c>
      <c r="C58" s="2" t="s">
        <v>71</v>
      </c>
      <c r="D58" s="2" t="s">
        <v>26</v>
      </c>
      <c r="E58" s="2" t="s">
        <v>26</v>
      </c>
      <c r="F58" s="2">
        <v>10</v>
      </c>
      <c r="G58" s="2">
        <v>2</v>
      </c>
      <c r="H58" s="2">
        <v>4</v>
      </c>
      <c r="I58" s="2">
        <v>6</v>
      </c>
      <c r="J58" s="2">
        <v>1</v>
      </c>
      <c r="K58" s="2">
        <v>10</v>
      </c>
      <c r="L58" s="2">
        <v>0.6</v>
      </c>
      <c r="M58" s="2">
        <v>2</v>
      </c>
      <c r="N58" s="2">
        <v>6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19</v>
      </c>
      <c r="V58" s="2">
        <v>10.5</v>
      </c>
      <c r="W58" s="2" t="s">
        <v>743</v>
      </c>
      <c r="X58" s="2">
        <v>59.1</v>
      </c>
    </row>
    <row r="59" spans="1:24" ht="15.5" x14ac:dyDescent="0.35">
      <c r="A59" s="2" t="s">
        <v>156</v>
      </c>
      <c r="B59" s="2">
        <v>20192020</v>
      </c>
      <c r="C59" s="2" t="s">
        <v>43</v>
      </c>
      <c r="D59" s="2" t="s">
        <v>56</v>
      </c>
      <c r="E59" s="2" t="s">
        <v>27</v>
      </c>
      <c r="F59" s="2">
        <v>10</v>
      </c>
      <c r="G59" s="2">
        <v>2</v>
      </c>
      <c r="H59" s="2">
        <v>4</v>
      </c>
      <c r="I59" s="2">
        <v>6</v>
      </c>
      <c r="J59" s="2">
        <v>1</v>
      </c>
      <c r="K59" s="2">
        <v>2</v>
      </c>
      <c r="L59" s="2">
        <v>0.6</v>
      </c>
      <c r="M59" s="2">
        <v>1</v>
      </c>
      <c r="N59" s="2">
        <v>2</v>
      </c>
      <c r="O59" s="2">
        <v>1</v>
      </c>
      <c r="P59" s="2">
        <v>3</v>
      </c>
      <c r="Q59" s="2">
        <v>0</v>
      </c>
      <c r="R59" s="2">
        <v>1</v>
      </c>
      <c r="S59" s="2">
        <v>0</v>
      </c>
      <c r="T59" s="2">
        <v>0</v>
      </c>
      <c r="U59" s="2">
        <v>18</v>
      </c>
      <c r="V59" s="2">
        <v>11.1</v>
      </c>
      <c r="W59" s="2" t="s">
        <v>744</v>
      </c>
      <c r="X59" s="2">
        <v>50.8</v>
      </c>
    </row>
    <row r="60" spans="1:24" ht="15.5" x14ac:dyDescent="0.35">
      <c r="A60" s="2" t="s">
        <v>104</v>
      </c>
      <c r="B60" s="2">
        <v>20192020</v>
      </c>
      <c r="C60" s="2" t="s">
        <v>92</v>
      </c>
      <c r="D60" s="2" t="s">
        <v>26</v>
      </c>
      <c r="E60" s="2" t="s">
        <v>26</v>
      </c>
      <c r="F60" s="2">
        <v>9</v>
      </c>
      <c r="G60" s="2">
        <v>2</v>
      </c>
      <c r="H60" s="2">
        <v>4</v>
      </c>
      <c r="I60" s="2">
        <v>6</v>
      </c>
      <c r="J60" s="2">
        <v>-4</v>
      </c>
      <c r="K60" s="2">
        <v>10</v>
      </c>
      <c r="L60" s="2">
        <v>0.67</v>
      </c>
      <c r="M60" s="2">
        <v>1</v>
      </c>
      <c r="N60" s="2">
        <v>5</v>
      </c>
      <c r="O60" s="2">
        <v>1</v>
      </c>
      <c r="P60" s="2">
        <v>1</v>
      </c>
      <c r="Q60" s="2">
        <v>0</v>
      </c>
      <c r="R60" s="2">
        <v>0</v>
      </c>
      <c r="S60" s="2">
        <v>0</v>
      </c>
      <c r="T60" s="2">
        <v>1</v>
      </c>
      <c r="U60" s="2">
        <v>19</v>
      </c>
      <c r="V60" s="2">
        <v>10.5</v>
      </c>
      <c r="W60" s="2" t="s">
        <v>313</v>
      </c>
      <c r="X60" s="2">
        <v>100</v>
      </c>
    </row>
    <row r="61" spans="1:24" ht="15.5" x14ac:dyDescent="0.35">
      <c r="A61" s="2" t="s">
        <v>45</v>
      </c>
      <c r="B61" s="2">
        <v>20192020</v>
      </c>
      <c r="C61" s="2" t="s">
        <v>46</v>
      </c>
      <c r="D61" s="2" t="s">
        <v>26</v>
      </c>
      <c r="E61" s="2" t="s">
        <v>27</v>
      </c>
      <c r="F61" s="2">
        <v>5</v>
      </c>
      <c r="G61" s="2">
        <v>2</v>
      </c>
      <c r="H61" s="2">
        <v>4</v>
      </c>
      <c r="I61" s="2">
        <v>6</v>
      </c>
      <c r="J61" s="2">
        <v>1</v>
      </c>
      <c r="K61" s="2">
        <v>0</v>
      </c>
      <c r="L61" s="2">
        <v>1.2</v>
      </c>
      <c r="M61" s="2">
        <v>1</v>
      </c>
      <c r="N61" s="2">
        <v>4</v>
      </c>
      <c r="O61" s="2">
        <v>1</v>
      </c>
      <c r="P61" s="2">
        <v>2</v>
      </c>
      <c r="Q61" s="2">
        <v>0</v>
      </c>
      <c r="R61" s="2">
        <v>0</v>
      </c>
      <c r="S61" s="2">
        <v>1</v>
      </c>
      <c r="T61" s="2">
        <v>2</v>
      </c>
      <c r="U61" s="2">
        <v>27</v>
      </c>
      <c r="V61" s="2">
        <v>7.4</v>
      </c>
      <c r="W61" s="2" t="s">
        <v>47</v>
      </c>
      <c r="X61" s="2">
        <v>50</v>
      </c>
    </row>
    <row r="62" spans="1:24" ht="15.5" x14ac:dyDescent="0.35">
      <c r="A62" s="2" t="s">
        <v>745</v>
      </c>
      <c r="B62" s="2">
        <v>20192020</v>
      </c>
      <c r="C62" s="2" t="s">
        <v>217</v>
      </c>
      <c r="D62" s="2" t="s">
        <v>56</v>
      </c>
      <c r="E62" s="2" t="s">
        <v>50</v>
      </c>
      <c r="F62" s="2">
        <v>9</v>
      </c>
      <c r="G62" s="2">
        <v>1</v>
      </c>
      <c r="H62" s="2">
        <v>5</v>
      </c>
      <c r="I62" s="2">
        <v>6</v>
      </c>
      <c r="J62" s="2">
        <v>0</v>
      </c>
      <c r="K62" s="2">
        <v>6</v>
      </c>
      <c r="L62" s="2">
        <v>0.67</v>
      </c>
      <c r="M62" s="2">
        <v>0</v>
      </c>
      <c r="N62" s="2">
        <v>2</v>
      </c>
      <c r="O62" s="2">
        <v>1</v>
      </c>
      <c r="P62" s="2">
        <v>4</v>
      </c>
      <c r="Q62" s="2">
        <v>0</v>
      </c>
      <c r="R62" s="2">
        <v>0</v>
      </c>
      <c r="S62" s="2">
        <v>0</v>
      </c>
      <c r="T62" s="2">
        <v>0</v>
      </c>
      <c r="U62" s="2">
        <v>33</v>
      </c>
      <c r="V62" s="2">
        <v>3</v>
      </c>
      <c r="W62" s="2" t="s">
        <v>746</v>
      </c>
      <c r="X62" s="2" t="s">
        <v>41</v>
      </c>
    </row>
    <row r="63" spans="1:24" ht="15.5" x14ac:dyDescent="0.35">
      <c r="A63" s="2" t="s">
        <v>128</v>
      </c>
      <c r="B63" s="2">
        <v>20192020</v>
      </c>
      <c r="C63" s="2" t="s">
        <v>35</v>
      </c>
      <c r="D63" s="2" t="s">
        <v>56</v>
      </c>
      <c r="E63" s="2" t="s">
        <v>27</v>
      </c>
      <c r="F63" s="2">
        <v>9</v>
      </c>
      <c r="G63" s="2">
        <v>1</v>
      </c>
      <c r="H63" s="2">
        <v>5</v>
      </c>
      <c r="I63" s="2">
        <v>6</v>
      </c>
      <c r="J63" s="2">
        <v>3</v>
      </c>
      <c r="K63" s="2">
        <v>4</v>
      </c>
      <c r="L63" s="2">
        <v>0.67</v>
      </c>
      <c r="M63" s="2">
        <v>1</v>
      </c>
      <c r="N63" s="2">
        <v>4</v>
      </c>
      <c r="O63" s="2">
        <v>0</v>
      </c>
      <c r="P63" s="2">
        <v>2</v>
      </c>
      <c r="Q63" s="2">
        <v>0</v>
      </c>
      <c r="R63" s="2">
        <v>0</v>
      </c>
      <c r="S63" s="2">
        <v>0</v>
      </c>
      <c r="T63" s="2">
        <v>0</v>
      </c>
      <c r="U63" s="2">
        <v>16</v>
      </c>
      <c r="V63" s="2">
        <v>6.3</v>
      </c>
      <c r="W63" s="2" t="s">
        <v>535</v>
      </c>
      <c r="X63" s="2">
        <v>30.9</v>
      </c>
    </row>
    <row r="64" spans="1:24" ht="15.5" x14ac:dyDescent="0.35">
      <c r="A64" s="2" t="s">
        <v>113</v>
      </c>
      <c r="B64" s="2">
        <v>20192020</v>
      </c>
      <c r="C64" s="2" t="s">
        <v>49</v>
      </c>
      <c r="D64" s="2" t="s">
        <v>56</v>
      </c>
      <c r="E64" s="2" t="s">
        <v>50</v>
      </c>
      <c r="F64" s="2">
        <v>10</v>
      </c>
      <c r="G64" s="2">
        <v>1</v>
      </c>
      <c r="H64" s="2">
        <v>5</v>
      </c>
      <c r="I64" s="2">
        <v>6</v>
      </c>
      <c r="J64" s="2">
        <v>1</v>
      </c>
      <c r="K64" s="2">
        <v>4</v>
      </c>
      <c r="L64" s="2">
        <v>0.6</v>
      </c>
      <c r="M64" s="2">
        <v>1</v>
      </c>
      <c r="N64" s="2">
        <v>4</v>
      </c>
      <c r="O64" s="2">
        <v>0</v>
      </c>
      <c r="P64" s="2">
        <v>1</v>
      </c>
      <c r="Q64" s="2">
        <v>0</v>
      </c>
      <c r="R64" s="2">
        <v>1</v>
      </c>
      <c r="S64" s="2">
        <v>1</v>
      </c>
      <c r="T64" s="2">
        <v>1</v>
      </c>
      <c r="U64" s="2">
        <v>14</v>
      </c>
      <c r="V64" s="2">
        <v>7.1</v>
      </c>
      <c r="W64" s="2" t="s">
        <v>747</v>
      </c>
      <c r="X64" s="2" t="s">
        <v>41</v>
      </c>
    </row>
    <row r="65" spans="1:24" ht="15.5" x14ac:dyDescent="0.35">
      <c r="A65" s="2" t="s">
        <v>100</v>
      </c>
      <c r="B65" s="2">
        <v>20192020</v>
      </c>
      <c r="C65" s="2" t="s">
        <v>43</v>
      </c>
      <c r="D65" s="2" t="s">
        <v>26</v>
      </c>
      <c r="E65" s="2" t="s">
        <v>26</v>
      </c>
      <c r="F65" s="2">
        <v>10</v>
      </c>
      <c r="G65" s="2">
        <v>1</v>
      </c>
      <c r="H65" s="2">
        <v>5</v>
      </c>
      <c r="I65" s="2">
        <v>6</v>
      </c>
      <c r="J65" s="2">
        <v>2</v>
      </c>
      <c r="K65" s="2">
        <v>17</v>
      </c>
      <c r="L65" s="2">
        <v>0.6</v>
      </c>
      <c r="M65" s="2">
        <v>0</v>
      </c>
      <c r="N65" s="2">
        <v>3</v>
      </c>
      <c r="O65" s="2">
        <v>1</v>
      </c>
      <c r="P65" s="2">
        <v>3</v>
      </c>
      <c r="Q65" s="2">
        <v>0</v>
      </c>
      <c r="R65" s="2">
        <v>0</v>
      </c>
      <c r="S65" s="2">
        <v>0</v>
      </c>
      <c r="T65" s="2">
        <v>0</v>
      </c>
      <c r="U65" s="2">
        <v>14</v>
      </c>
      <c r="V65" s="2">
        <v>7.1</v>
      </c>
      <c r="W65" s="2" t="s">
        <v>748</v>
      </c>
      <c r="X65" s="2">
        <v>53.6</v>
      </c>
    </row>
    <row r="66" spans="1:24" ht="15.5" x14ac:dyDescent="0.35">
      <c r="A66" s="2" t="s">
        <v>106</v>
      </c>
      <c r="B66" s="2">
        <v>20192020</v>
      </c>
      <c r="C66" s="2" t="s">
        <v>59</v>
      </c>
      <c r="D66" s="2" t="s">
        <v>56</v>
      </c>
      <c r="E66" s="2" t="s">
        <v>50</v>
      </c>
      <c r="F66" s="2">
        <v>9</v>
      </c>
      <c r="G66" s="2">
        <v>1</v>
      </c>
      <c r="H66" s="2">
        <v>5</v>
      </c>
      <c r="I66" s="2">
        <v>6</v>
      </c>
      <c r="J66" s="2">
        <v>4</v>
      </c>
      <c r="K66" s="2">
        <v>4</v>
      </c>
      <c r="L66" s="2">
        <v>0.67</v>
      </c>
      <c r="M66" s="2">
        <v>0</v>
      </c>
      <c r="N66" s="2">
        <v>5</v>
      </c>
      <c r="O66" s="2">
        <v>1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19</v>
      </c>
      <c r="V66" s="2">
        <v>5.3</v>
      </c>
      <c r="W66" s="2" t="s">
        <v>749</v>
      </c>
      <c r="X66" s="2" t="s">
        <v>41</v>
      </c>
    </row>
    <row r="67" spans="1:24" ht="15.5" x14ac:dyDescent="0.35">
      <c r="A67" s="2" t="s">
        <v>750</v>
      </c>
      <c r="B67" s="2">
        <v>20192020</v>
      </c>
      <c r="C67" s="2" t="s">
        <v>315</v>
      </c>
      <c r="D67" s="2" t="s">
        <v>56</v>
      </c>
      <c r="E67" s="2" t="s">
        <v>50</v>
      </c>
      <c r="F67" s="2">
        <v>5</v>
      </c>
      <c r="G67" s="2">
        <v>0</v>
      </c>
      <c r="H67" s="2">
        <v>6</v>
      </c>
      <c r="I67" s="2">
        <v>6</v>
      </c>
      <c r="J67" s="2">
        <v>-11</v>
      </c>
      <c r="K67" s="2">
        <v>2</v>
      </c>
      <c r="L67" s="2">
        <v>1.2</v>
      </c>
      <c r="M67" s="2">
        <v>0</v>
      </c>
      <c r="N67" s="2">
        <v>2</v>
      </c>
      <c r="O67" s="2">
        <v>0</v>
      </c>
      <c r="P67" s="2">
        <v>4</v>
      </c>
      <c r="Q67" s="2">
        <v>0</v>
      </c>
      <c r="R67" s="2">
        <v>0</v>
      </c>
      <c r="S67" s="2">
        <v>0</v>
      </c>
      <c r="T67" s="2">
        <v>0</v>
      </c>
      <c r="U67" s="2">
        <v>11</v>
      </c>
      <c r="V67" s="2">
        <v>0</v>
      </c>
      <c r="W67" s="2" t="s">
        <v>751</v>
      </c>
      <c r="X67" s="2" t="s">
        <v>41</v>
      </c>
    </row>
    <row r="68" spans="1:24" ht="15.5" x14ac:dyDescent="0.35">
      <c r="A68" s="2" t="s">
        <v>270</v>
      </c>
      <c r="B68" s="2">
        <v>20192020</v>
      </c>
      <c r="C68" s="2" t="s">
        <v>43</v>
      </c>
      <c r="D68" s="2" t="s">
        <v>26</v>
      </c>
      <c r="E68" s="2" t="s">
        <v>27</v>
      </c>
      <c r="F68" s="2">
        <v>10</v>
      </c>
      <c r="G68" s="2">
        <v>4</v>
      </c>
      <c r="H68" s="2">
        <v>1</v>
      </c>
      <c r="I68" s="2">
        <v>5</v>
      </c>
      <c r="J68" s="2">
        <v>1</v>
      </c>
      <c r="K68" s="2">
        <v>2</v>
      </c>
      <c r="L68" s="2">
        <v>0.5</v>
      </c>
      <c r="M68" s="2">
        <v>3</v>
      </c>
      <c r="N68" s="2">
        <v>3</v>
      </c>
      <c r="O68" s="2">
        <v>1</v>
      </c>
      <c r="P68" s="2">
        <v>2</v>
      </c>
      <c r="Q68" s="2">
        <v>0</v>
      </c>
      <c r="R68" s="2">
        <v>0</v>
      </c>
      <c r="S68" s="2">
        <v>0</v>
      </c>
      <c r="T68" s="2">
        <v>1</v>
      </c>
      <c r="U68" s="2">
        <v>30</v>
      </c>
      <c r="V68" s="2">
        <v>13.3</v>
      </c>
      <c r="W68" s="2" t="s">
        <v>752</v>
      </c>
      <c r="X68" s="2">
        <v>0</v>
      </c>
    </row>
    <row r="69" spans="1:24" ht="15.5" x14ac:dyDescent="0.35">
      <c r="A69" s="2" t="s">
        <v>142</v>
      </c>
      <c r="B69" s="2">
        <v>20192020</v>
      </c>
      <c r="C69" s="2" t="s">
        <v>68</v>
      </c>
      <c r="D69" s="2" t="s">
        <v>56</v>
      </c>
      <c r="E69" s="2" t="s">
        <v>56</v>
      </c>
      <c r="F69" s="2">
        <v>8</v>
      </c>
      <c r="G69" s="2">
        <v>4</v>
      </c>
      <c r="H69" s="2">
        <v>1</v>
      </c>
      <c r="I69" s="2">
        <v>5</v>
      </c>
      <c r="J69" s="2">
        <v>0</v>
      </c>
      <c r="K69" s="2">
        <v>0</v>
      </c>
      <c r="L69" s="2">
        <v>0.63</v>
      </c>
      <c r="M69" s="2">
        <v>3</v>
      </c>
      <c r="N69" s="2">
        <v>4</v>
      </c>
      <c r="O69" s="2">
        <v>1</v>
      </c>
      <c r="P69" s="2">
        <v>1</v>
      </c>
      <c r="Q69" s="2">
        <v>0</v>
      </c>
      <c r="R69" s="2">
        <v>0</v>
      </c>
      <c r="S69" s="2">
        <v>1</v>
      </c>
      <c r="T69" s="2">
        <v>2</v>
      </c>
      <c r="U69" s="2">
        <v>24</v>
      </c>
      <c r="V69" s="2">
        <v>16.7</v>
      </c>
      <c r="W69" s="2" t="s">
        <v>143</v>
      </c>
      <c r="X69" s="2">
        <v>0</v>
      </c>
    </row>
    <row r="70" spans="1:24" ht="15.5" x14ac:dyDescent="0.35">
      <c r="A70" s="2" t="s">
        <v>593</v>
      </c>
      <c r="B70" s="2">
        <v>20192020</v>
      </c>
      <c r="C70" s="2" t="s">
        <v>315</v>
      </c>
      <c r="D70" s="2" t="s">
        <v>56</v>
      </c>
      <c r="E70" s="2" t="s">
        <v>26</v>
      </c>
      <c r="F70" s="2">
        <v>8</v>
      </c>
      <c r="G70" s="2">
        <v>4</v>
      </c>
      <c r="H70" s="2">
        <v>1</v>
      </c>
      <c r="I70" s="2">
        <v>5</v>
      </c>
      <c r="J70" s="2">
        <v>-1</v>
      </c>
      <c r="K70" s="2">
        <v>2</v>
      </c>
      <c r="L70" s="2">
        <v>0.63</v>
      </c>
      <c r="M70" s="2">
        <v>3</v>
      </c>
      <c r="N70" s="2">
        <v>3</v>
      </c>
      <c r="O70" s="2">
        <v>1</v>
      </c>
      <c r="P70" s="2">
        <v>2</v>
      </c>
      <c r="Q70" s="2">
        <v>0</v>
      </c>
      <c r="R70" s="2">
        <v>0</v>
      </c>
      <c r="S70" s="2">
        <v>0</v>
      </c>
      <c r="T70" s="2">
        <v>1</v>
      </c>
      <c r="U70" s="2">
        <v>30</v>
      </c>
      <c r="V70" s="2">
        <v>13.3</v>
      </c>
      <c r="W70" s="2" t="s">
        <v>719</v>
      </c>
      <c r="X70" s="2" t="s">
        <v>41</v>
      </c>
    </row>
    <row r="71" spans="1:24" ht="15.5" x14ac:dyDescent="0.35">
      <c r="A71" s="2" t="s">
        <v>88</v>
      </c>
      <c r="B71" s="2">
        <v>20192020</v>
      </c>
      <c r="C71" s="2" t="s">
        <v>89</v>
      </c>
      <c r="D71" s="2" t="s">
        <v>56</v>
      </c>
      <c r="E71" s="2" t="s">
        <v>50</v>
      </c>
      <c r="F71" s="2">
        <v>10</v>
      </c>
      <c r="G71" s="2">
        <v>3</v>
      </c>
      <c r="H71" s="2">
        <v>2</v>
      </c>
      <c r="I71" s="2">
        <v>5</v>
      </c>
      <c r="J71" s="2">
        <v>3</v>
      </c>
      <c r="K71" s="2">
        <v>16</v>
      </c>
      <c r="L71" s="2">
        <v>0.5</v>
      </c>
      <c r="M71" s="2">
        <v>2</v>
      </c>
      <c r="N71" s="2">
        <v>4</v>
      </c>
      <c r="O71" s="2">
        <v>1</v>
      </c>
      <c r="P71" s="2">
        <v>1</v>
      </c>
      <c r="Q71" s="2">
        <v>0</v>
      </c>
      <c r="R71" s="2">
        <v>0</v>
      </c>
      <c r="S71" s="2">
        <v>0</v>
      </c>
      <c r="T71" s="2">
        <v>0</v>
      </c>
      <c r="U71" s="2">
        <v>27</v>
      </c>
      <c r="V71" s="2">
        <v>11.1</v>
      </c>
      <c r="W71" s="2" t="s">
        <v>753</v>
      </c>
      <c r="X71" s="2" t="s">
        <v>41</v>
      </c>
    </row>
    <row r="72" spans="1:24" ht="15.5" x14ac:dyDescent="0.35">
      <c r="A72" s="2" t="s">
        <v>52</v>
      </c>
      <c r="B72" s="2">
        <v>20192020</v>
      </c>
      <c r="C72" s="2" t="s">
        <v>53</v>
      </c>
      <c r="D72" s="2" t="s">
        <v>26</v>
      </c>
      <c r="E72" s="2" t="s">
        <v>27</v>
      </c>
      <c r="F72" s="2">
        <v>9</v>
      </c>
      <c r="G72" s="2">
        <v>3</v>
      </c>
      <c r="H72" s="2">
        <v>2</v>
      </c>
      <c r="I72" s="2">
        <v>5</v>
      </c>
      <c r="J72" s="2">
        <v>3</v>
      </c>
      <c r="K72" s="2">
        <v>14</v>
      </c>
      <c r="L72" s="2">
        <v>0.56000000000000005</v>
      </c>
      <c r="M72" s="2">
        <v>3</v>
      </c>
      <c r="N72" s="2">
        <v>5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</v>
      </c>
      <c r="V72" s="2">
        <v>27.3</v>
      </c>
      <c r="W72" s="2" t="s">
        <v>754</v>
      </c>
      <c r="X72" s="2">
        <v>66.7</v>
      </c>
    </row>
    <row r="73" spans="1:24" ht="15.5" x14ac:dyDescent="0.35">
      <c r="A73" s="2" t="s">
        <v>439</v>
      </c>
      <c r="B73" s="2">
        <v>20192020</v>
      </c>
      <c r="C73" s="2" t="s">
        <v>315</v>
      </c>
      <c r="D73" s="2" t="s">
        <v>26</v>
      </c>
      <c r="E73" s="2" t="s">
        <v>27</v>
      </c>
      <c r="F73" s="2">
        <v>8</v>
      </c>
      <c r="G73" s="2">
        <v>3</v>
      </c>
      <c r="H73" s="2">
        <v>2</v>
      </c>
      <c r="I73" s="2">
        <v>5</v>
      </c>
      <c r="J73" s="2">
        <v>-4</v>
      </c>
      <c r="K73" s="2">
        <v>4</v>
      </c>
      <c r="L73" s="2">
        <v>0.63</v>
      </c>
      <c r="M73" s="2">
        <v>1</v>
      </c>
      <c r="N73" s="2">
        <v>1</v>
      </c>
      <c r="O73" s="2">
        <v>2</v>
      </c>
      <c r="P73" s="2">
        <v>4</v>
      </c>
      <c r="Q73" s="2">
        <v>0</v>
      </c>
      <c r="R73" s="2">
        <v>0</v>
      </c>
      <c r="S73" s="2">
        <v>0</v>
      </c>
      <c r="T73" s="2">
        <v>0</v>
      </c>
      <c r="U73" s="2">
        <v>20</v>
      </c>
      <c r="V73" s="2">
        <v>15</v>
      </c>
      <c r="W73" s="2" t="s">
        <v>755</v>
      </c>
      <c r="X73" s="2">
        <v>36.6</v>
      </c>
    </row>
    <row r="74" spans="1:24" ht="15.5" x14ac:dyDescent="0.35">
      <c r="A74" s="2" t="s">
        <v>61</v>
      </c>
      <c r="B74" s="2">
        <v>20192020</v>
      </c>
      <c r="C74" s="2" t="s">
        <v>62</v>
      </c>
      <c r="D74" s="2" t="s">
        <v>26</v>
      </c>
      <c r="E74" s="2" t="s">
        <v>26</v>
      </c>
      <c r="F74" s="2">
        <v>4</v>
      </c>
      <c r="G74" s="2">
        <v>3</v>
      </c>
      <c r="H74" s="2">
        <v>2</v>
      </c>
      <c r="I74" s="2">
        <v>5</v>
      </c>
      <c r="J74" s="2">
        <v>-1</v>
      </c>
      <c r="K74" s="2">
        <v>4</v>
      </c>
      <c r="L74" s="2">
        <v>1.25</v>
      </c>
      <c r="M74" s="2">
        <v>1</v>
      </c>
      <c r="N74" s="2">
        <v>1</v>
      </c>
      <c r="O74" s="2">
        <v>2</v>
      </c>
      <c r="P74" s="2">
        <v>4</v>
      </c>
      <c r="Q74" s="2">
        <v>0</v>
      </c>
      <c r="R74" s="2">
        <v>0</v>
      </c>
      <c r="S74" s="2">
        <v>0</v>
      </c>
      <c r="T74" s="2">
        <v>0</v>
      </c>
      <c r="U74" s="2">
        <v>8</v>
      </c>
      <c r="V74" s="2">
        <v>37.5</v>
      </c>
      <c r="W74" s="2" t="s">
        <v>63</v>
      </c>
      <c r="X74" s="2" t="s">
        <v>41</v>
      </c>
    </row>
    <row r="75" spans="1:24" ht="15.5" x14ac:dyDescent="0.35">
      <c r="A75" s="2" t="s">
        <v>756</v>
      </c>
      <c r="B75" s="2">
        <v>20192020</v>
      </c>
      <c r="C75" s="2" t="s">
        <v>89</v>
      </c>
      <c r="D75" s="2" t="s">
        <v>56</v>
      </c>
      <c r="E75" s="2" t="s">
        <v>56</v>
      </c>
      <c r="F75" s="2">
        <v>10</v>
      </c>
      <c r="G75" s="2">
        <v>3</v>
      </c>
      <c r="H75" s="2">
        <v>2</v>
      </c>
      <c r="I75" s="2">
        <v>5</v>
      </c>
      <c r="J75" s="2">
        <v>5</v>
      </c>
      <c r="K75" s="2">
        <v>10</v>
      </c>
      <c r="L75" s="2">
        <v>0.5</v>
      </c>
      <c r="M75" s="2">
        <v>2</v>
      </c>
      <c r="N75" s="2">
        <v>3</v>
      </c>
      <c r="O75" s="2">
        <v>0</v>
      </c>
      <c r="P75" s="2">
        <v>1</v>
      </c>
      <c r="Q75" s="2">
        <v>1</v>
      </c>
      <c r="R75" s="2">
        <v>1</v>
      </c>
      <c r="S75" s="2">
        <v>0</v>
      </c>
      <c r="T75" s="2">
        <v>0</v>
      </c>
      <c r="U75" s="2">
        <v>27</v>
      </c>
      <c r="V75" s="2">
        <v>11.1</v>
      </c>
      <c r="W75" s="2" t="s">
        <v>757</v>
      </c>
      <c r="X75" s="2">
        <v>100</v>
      </c>
    </row>
    <row r="76" spans="1:24" ht="15.5" x14ac:dyDescent="0.35">
      <c r="A76" s="2" t="s">
        <v>163</v>
      </c>
      <c r="B76" s="2">
        <v>20192020</v>
      </c>
      <c r="C76" s="2" t="s">
        <v>59</v>
      </c>
      <c r="D76" s="2" t="s">
        <v>56</v>
      </c>
      <c r="E76" s="2" t="s">
        <v>56</v>
      </c>
      <c r="F76" s="2">
        <v>9</v>
      </c>
      <c r="G76" s="2">
        <v>3</v>
      </c>
      <c r="H76" s="2">
        <v>2</v>
      </c>
      <c r="I76" s="2">
        <v>5</v>
      </c>
      <c r="J76" s="2">
        <v>6</v>
      </c>
      <c r="K76" s="2">
        <v>6</v>
      </c>
      <c r="L76" s="2">
        <v>0.56000000000000005</v>
      </c>
      <c r="M76" s="2">
        <v>2</v>
      </c>
      <c r="N76" s="2">
        <v>4</v>
      </c>
      <c r="O76" s="2">
        <v>1</v>
      </c>
      <c r="P76" s="2">
        <v>1</v>
      </c>
      <c r="Q76" s="2">
        <v>0</v>
      </c>
      <c r="R76" s="2">
        <v>0</v>
      </c>
      <c r="S76" s="2">
        <v>0</v>
      </c>
      <c r="T76" s="2">
        <v>1</v>
      </c>
      <c r="U76" s="2">
        <v>17</v>
      </c>
      <c r="V76" s="2">
        <v>17.7</v>
      </c>
      <c r="W76" s="2" t="s">
        <v>239</v>
      </c>
      <c r="X76" s="2">
        <v>0</v>
      </c>
    </row>
    <row r="77" spans="1:24" ht="15.5" x14ac:dyDescent="0.35">
      <c r="A77" s="2" t="s">
        <v>407</v>
      </c>
      <c r="B77" s="2">
        <v>20192020</v>
      </c>
      <c r="C77" s="2" t="s">
        <v>71</v>
      </c>
      <c r="D77" s="2" t="s">
        <v>26</v>
      </c>
      <c r="E77" s="2" t="s">
        <v>27</v>
      </c>
      <c r="F77" s="2">
        <v>10</v>
      </c>
      <c r="G77" s="2">
        <v>3</v>
      </c>
      <c r="H77" s="2">
        <v>2</v>
      </c>
      <c r="I77" s="2">
        <v>5</v>
      </c>
      <c r="J77" s="2">
        <v>5</v>
      </c>
      <c r="K77" s="2">
        <v>2</v>
      </c>
      <c r="L77" s="2">
        <v>0.5</v>
      </c>
      <c r="M77" s="2">
        <v>3</v>
      </c>
      <c r="N77" s="2">
        <v>5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11</v>
      </c>
      <c r="V77" s="2">
        <v>27.3</v>
      </c>
      <c r="W77" s="2" t="s">
        <v>758</v>
      </c>
      <c r="X77" s="2">
        <v>42.2</v>
      </c>
    </row>
    <row r="78" spans="1:24" ht="15.5" x14ac:dyDescent="0.35">
      <c r="A78" s="2" t="s">
        <v>289</v>
      </c>
      <c r="B78" s="2">
        <v>20192020</v>
      </c>
      <c r="C78" s="2" t="s">
        <v>30</v>
      </c>
      <c r="D78" s="2" t="s">
        <v>26</v>
      </c>
      <c r="E78" s="2" t="s">
        <v>26</v>
      </c>
      <c r="F78" s="2">
        <v>8</v>
      </c>
      <c r="G78" s="2">
        <v>3</v>
      </c>
      <c r="H78" s="2">
        <v>2</v>
      </c>
      <c r="I78" s="2">
        <v>5</v>
      </c>
      <c r="J78" s="2">
        <v>6</v>
      </c>
      <c r="K78" s="2">
        <v>4</v>
      </c>
      <c r="L78" s="2">
        <v>0.63</v>
      </c>
      <c r="M78" s="2">
        <v>2</v>
      </c>
      <c r="N78" s="2">
        <v>4</v>
      </c>
      <c r="O78" s="2">
        <v>1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14</v>
      </c>
      <c r="V78" s="2">
        <v>21.4</v>
      </c>
      <c r="W78" s="2" t="s">
        <v>449</v>
      </c>
      <c r="X78" s="2">
        <v>50</v>
      </c>
    </row>
    <row r="79" spans="1:24" ht="15.5" x14ac:dyDescent="0.35">
      <c r="A79" s="2" t="s">
        <v>274</v>
      </c>
      <c r="B79" s="2">
        <v>20192020</v>
      </c>
      <c r="C79" s="2" t="s">
        <v>43</v>
      </c>
      <c r="D79" s="2" t="s">
        <v>26</v>
      </c>
      <c r="E79" s="2" t="s">
        <v>27</v>
      </c>
      <c r="F79" s="2">
        <v>10</v>
      </c>
      <c r="G79" s="2">
        <v>3</v>
      </c>
      <c r="H79" s="2">
        <v>2</v>
      </c>
      <c r="I79" s="2">
        <v>5</v>
      </c>
      <c r="J79" s="2">
        <v>-2</v>
      </c>
      <c r="K79" s="2">
        <v>0</v>
      </c>
      <c r="L79" s="2">
        <v>0.5</v>
      </c>
      <c r="M79" s="2">
        <v>0</v>
      </c>
      <c r="N79" s="2">
        <v>2</v>
      </c>
      <c r="O79" s="2">
        <v>0</v>
      </c>
      <c r="P79" s="2">
        <v>0</v>
      </c>
      <c r="Q79" s="2">
        <v>3</v>
      </c>
      <c r="R79" s="2">
        <v>3</v>
      </c>
      <c r="S79" s="2">
        <v>0</v>
      </c>
      <c r="T79" s="2">
        <v>1</v>
      </c>
      <c r="U79" s="2">
        <v>12</v>
      </c>
      <c r="V79" s="2">
        <v>25</v>
      </c>
      <c r="W79" s="2" t="s">
        <v>759</v>
      </c>
      <c r="X79" s="2">
        <v>0</v>
      </c>
    </row>
    <row r="80" spans="1:24" ht="15.5" x14ac:dyDescent="0.35">
      <c r="A80" s="2" t="s">
        <v>435</v>
      </c>
      <c r="B80" s="2">
        <v>20192020</v>
      </c>
      <c r="C80" s="2" t="s">
        <v>43</v>
      </c>
      <c r="D80" s="2" t="s">
        <v>56</v>
      </c>
      <c r="E80" s="2" t="s">
        <v>50</v>
      </c>
      <c r="F80" s="2">
        <v>10</v>
      </c>
      <c r="G80" s="2">
        <v>3</v>
      </c>
      <c r="H80" s="2">
        <v>2</v>
      </c>
      <c r="I80" s="2">
        <v>5</v>
      </c>
      <c r="J80" s="2">
        <v>4</v>
      </c>
      <c r="K80" s="2">
        <v>6</v>
      </c>
      <c r="L80" s="2">
        <v>0.5</v>
      </c>
      <c r="M80" s="2">
        <v>3</v>
      </c>
      <c r="N80" s="2">
        <v>3</v>
      </c>
      <c r="O80" s="2">
        <v>0</v>
      </c>
      <c r="P80" s="2">
        <v>0</v>
      </c>
      <c r="Q80" s="2">
        <v>0</v>
      </c>
      <c r="R80" s="2">
        <v>2</v>
      </c>
      <c r="S80" s="2">
        <v>0</v>
      </c>
      <c r="T80" s="2">
        <v>1</v>
      </c>
      <c r="U80" s="2">
        <v>15</v>
      </c>
      <c r="V80" s="2">
        <v>20</v>
      </c>
      <c r="W80" s="2" t="s">
        <v>760</v>
      </c>
      <c r="X80" s="2" t="s">
        <v>41</v>
      </c>
    </row>
    <row r="81" spans="1:24" ht="15.5" x14ac:dyDescent="0.35">
      <c r="A81" s="2" t="s">
        <v>64</v>
      </c>
      <c r="B81" s="2">
        <v>20192020</v>
      </c>
      <c r="C81" s="2" t="s">
        <v>65</v>
      </c>
      <c r="D81" s="2" t="s">
        <v>56</v>
      </c>
      <c r="E81" s="2" t="s">
        <v>26</v>
      </c>
      <c r="F81" s="2">
        <v>4</v>
      </c>
      <c r="G81" s="2">
        <v>3</v>
      </c>
      <c r="H81" s="2">
        <v>2</v>
      </c>
      <c r="I81" s="2">
        <v>5</v>
      </c>
      <c r="J81" s="2">
        <v>1</v>
      </c>
      <c r="K81" s="2">
        <v>2</v>
      </c>
      <c r="L81" s="2">
        <v>1.25</v>
      </c>
      <c r="M81" s="2">
        <v>1</v>
      </c>
      <c r="N81" s="2">
        <v>3</v>
      </c>
      <c r="O81" s="2">
        <v>2</v>
      </c>
      <c r="P81" s="2">
        <v>2</v>
      </c>
      <c r="Q81" s="2">
        <v>0</v>
      </c>
      <c r="R81" s="2">
        <v>0</v>
      </c>
      <c r="S81" s="2">
        <v>0</v>
      </c>
      <c r="T81" s="2">
        <v>0</v>
      </c>
      <c r="U81" s="2">
        <v>23</v>
      </c>
      <c r="V81" s="2">
        <v>13</v>
      </c>
      <c r="W81" s="2" t="s">
        <v>66</v>
      </c>
      <c r="X81" s="2" t="s">
        <v>41</v>
      </c>
    </row>
    <row r="82" spans="1:24" ht="15.5" x14ac:dyDescent="0.35">
      <c r="A82" s="2" t="s">
        <v>317</v>
      </c>
      <c r="B82" s="2">
        <v>20192020</v>
      </c>
      <c r="C82" s="2" t="s">
        <v>217</v>
      </c>
      <c r="D82" s="2" t="s">
        <v>26</v>
      </c>
      <c r="E82" s="2" t="s">
        <v>27</v>
      </c>
      <c r="F82" s="2">
        <v>9</v>
      </c>
      <c r="G82" s="2">
        <v>2</v>
      </c>
      <c r="H82" s="2">
        <v>3</v>
      </c>
      <c r="I82" s="2">
        <v>5</v>
      </c>
      <c r="J82" s="2">
        <v>-2</v>
      </c>
      <c r="K82" s="2">
        <v>6</v>
      </c>
      <c r="L82" s="2">
        <v>0.56000000000000005</v>
      </c>
      <c r="M82" s="2">
        <v>2</v>
      </c>
      <c r="N82" s="2">
        <v>3</v>
      </c>
      <c r="O82" s="2">
        <v>0</v>
      </c>
      <c r="P82" s="2">
        <v>2</v>
      </c>
      <c r="Q82" s="2">
        <v>0</v>
      </c>
      <c r="R82" s="2">
        <v>0</v>
      </c>
      <c r="S82" s="2">
        <v>1</v>
      </c>
      <c r="T82" s="2">
        <v>1</v>
      </c>
      <c r="U82" s="2">
        <v>23</v>
      </c>
      <c r="V82" s="2">
        <v>8.6999999999999993</v>
      </c>
      <c r="W82" s="2" t="s">
        <v>344</v>
      </c>
      <c r="X82" s="2">
        <v>44.4</v>
      </c>
    </row>
    <row r="83" spans="1:24" ht="15.5" x14ac:dyDescent="0.35">
      <c r="A83" s="2" t="s">
        <v>174</v>
      </c>
      <c r="B83" s="2">
        <v>20192020</v>
      </c>
      <c r="C83" s="2" t="s">
        <v>35</v>
      </c>
      <c r="D83" s="2" t="s">
        <v>26</v>
      </c>
      <c r="E83" s="2" t="s">
        <v>26</v>
      </c>
      <c r="F83" s="2">
        <v>9</v>
      </c>
      <c r="G83" s="2">
        <v>2</v>
      </c>
      <c r="H83" s="2">
        <v>3</v>
      </c>
      <c r="I83" s="2">
        <v>5</v>
      </c>
      <c r="J83" s="2">
        <v>2</v>
      </c>
      <c r="K83" s="2">
        <v>2</v>
      </c>
      <c r="L83" s="2">
        <v>0.56000000000000005</v>
      </c>
      <c r="M83" s="2">
        <v>2</v>
      </c>
      <c r="N83" s="2">
        <v>4</v>
      </c>
      <c r="O83" s="2">
        <v>0</v>
      </c>
      <c r="P83" s="2">
        <v>0</v>
      </c>
      <c r="Q83" s="2">
        <v>0</v>
      </c>
      <c r="R83" s="2">
        <v>1</v>
      </c>
      <c r="S83" s="2">
        <v>0</v>
      </c>
      <c r="T83" s="2">
        <v>0</v>
      </c>
      <c r="U83" s="2">
        <v>20</v>
      </c>
      <c r="V83" s="2">
        <v>10</v>
      </c>
      <c r="W83" s="2" t="s">
        <v>761</v>
      </c>
      <c r="X83" s="2">
        <v>33.299999999999997</v>
      </c>
    </row>
    <row r="84" spans="1:24" ht="15.5" x14ac:dyDescent="0.35">
      <c r="A84" s="2" t="s">
        <v>98</v>
      </c>
      <c r="B84" s="2">
        <v>20192020</v>
      </c>
      <c r="C84" s="2" t="s">
        <v>43</v>
      </c>
      <c r="D84" s="2" t="s">
        <v>26</v>
      </c>
      <c r="E84" s="2" t="s">
        <v>26</v>
      </c>
      <c r="F84" s="2">
        <v>10</v>
      </c>
      <c r="G84" s="2">
        <v>2</v>
      </c>
      <c r="H84" s="2">
        <v>3</v>
      </c>
      <c r="I84" s="2">
        <v>5</v>
      </c>
      <c r="J84" s="2">
        <v>-2</v>
      </c>
      <c r="K84" s="2">
        <v>6</v>
      </c>
      <c r="L84" s="2">
        <v>0.5</v>
      </c>
      <c r="M84" s="2">
        <v>2</v>
      </c>
      <c r="N84" s="2">
        <v>4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12</v>
      </c>
      <c r="V84" s="2">
        <v>16.7</v>
      </c>
      <c r="W84" s="2" t="s">
        <v>316</v>
      </c>
      <c r="X84" s="2">
        <v>40</v>
      </c>
    </row>
    <row r="85" spans="1:24" ht="15.5" x14ac:dyDescent="0.35">
      <c r="A85" s="2" t="s">
        <v>76</v>
      </c>
      <c r="B85" s="2">
        <v>20192020</v>
      </c>
      <c r="C85" s="2" t="s">
        <v>65</v>
      </c>
      <c r="D85" s="2" t="s">
        <v>56</v>
      </c>
      <c r="E85" s="2" t="s">
        <v>27</v>
      </c>
      <c r="F85" s="2">
        <v>4</v>
      </c>
      <c r="G85" s="2">
        <v>1</v>
      </c>
      <c r="H85" s="2">
        <v>4</v>
      </c>
      <c r="I85" s="2">
        <v>5</v>
      </c>
      <c r="J85" s="2">
        <v>1</v>
      </c>
      <c r="K85" s="2">
        <v>2</v>
      </c>
      <c r="L85" s="2">
        <v>1.25</v>
      </c>
      <c r="M85" s="2">
        <v>1</v>
      </c>
      <c r="N85" s="2">
        <v>3</v>
      </c>
      <c r="O85" s="2">
        <v>0</v>
      </c>
      <c r="P85" s="2">
        <v>2</v>
      </c>
      <c r="Q85" s="2">
        <v>0</v>
      </c>
      <c r="R85" s="2">
        <v>0</v>
      </c>
      <c r="S85" s="2">
        <v>0</v>
      </c>
      <c r="T85" s="2">
        <v>0</v>
      </c>
      <c r="U85" s="2">
        <v>7</v>
      </c>
      <c r="V85" s="2">
        <v>14.3</v>
      </c>
      <c r="W85" s="2" t="s">
        <v>77</v>
      </c>
      <c r="X85" s="2">
        <v>59.5</v>
      </c>
    </row>
    <row r="86" spans="1:24" ht="15.5" x14ac:dyDescent="0.35">
      <c r="A86" s="2" t="s">
        <v>73</v>
      </c>
      <c r="B86" s="2">
        <v>20192020</v>
      </c>
      <c r="C86" s="2" t="s">
        <v>74</v>
      </c>
      <c r="D86" s="2" t="s">
        <v>26</v>
      </c>
      <c r="E86" s="2" t="s">
        <v>27</v>
      </c>
      <c r="F86" s="2">
        <v>4</v>
      </c>
      <c r="G86" s="2">
        <v>1</v>
      </c>
      <c r="H86" s="2">
        <v>4</v>
      </c>
      <c r="I86" s="2">
        <v>5</v>
      </c>
      <c r="J86" s="2">
        <v>0</v>
      </c>
      <c r="K86" s="2">
        <v>2</v>
      </c>
      <c r="L86" s="2">
        <v>1.25</v>
      </c>
      <c r="M86" s="2">
        <v>1</v>
      </c>
      <c r="N86" s="2">
        <v>3</v>
      </c>
      <c r="O86" s="2">
        <v>0</v>
      </c>
      <c r="P86" s="2">
        <v>2</v>
      </c>
      <c r="Q86" s="2">
        <v>0</v>
      </c>
      <c r="R86" s="2">
        <v>0</v>
      </c>
      <c r="S86" s="2">
        <v>0</v>
      </c>
      <c r="T86" s="2">
        <v>0</v>
      </c>
      <c r="U86" s="2">
        <v>9</v>
      </c>
      <c r="V86" s="2">
        <v>11.1</v>
      </c>
      <c r="W86" s="2" t="s">
        <v>75</v>
      </c>
      <c r="X86" s="2">
        <v>39.700000000000003</v>
      </c>
    </row>
    <row r="87" spans="1:24" ht="15.5" x14ac:dyDescent="0.35">
      <c r="A87" s="2" t="s">
        <v>423</v>
      </c>
      <c r="B87" s="2">
        <v>20192020</v>
      </c>
      <c r="C87" s="2" t="s">
        <v>49</v>
      </c>
      <c r="D87" s="2" t="s">
        <v>56</v>
      </c>
      <c r="E87" s="2" t="s">
        <v>27</v>
      </c>
      <c r="F87" s="2">
        <v>10</v>
      </c>
      <c r="G87" s="2">
        <v>1</v>
      </c>
      <c r="H87" s="2">
        <v>4</v>
      </c>
      <c r="I87" s="2">
        <v>5</v>
      </c>
      <c r="J87" s="2">
        <v>0</v>
      </c>
      <c r="K87" s="2">
        <v>4</v>
      </c>
      <c r="L87" s="2">
        <v>0.5</v>
      </c>
      <c r="M87" s="2">
        <v>1</v>
      </c>
      <c r="N87" s="2">
        <v>5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13</v>
      </c>
      <c r="V87" s="2">
        <v>7.7</v>
      </c>
      <c r="W87" s="2" t="s">
        <v>205</v>
      </c>
      <c r="X87" s="2">
        <v>49.1</v>
      </c>
    </row>
    <row r="88" spans="1:24" ht="15.5" x14ac:dyDescent="0.35">
      <c r="A88" s="2" t="s">
        <v>228</v>
      </c>
      <c r="B88" s="2">
        <v>20192020</v>
      </c>
      <c r="C88" s="2" t="s">
        <v>92</v>
      </c>
      <c r="D88" s="2" t="s">
        <v>56</v>
      </c>
      <c r="E88" s="2" t="s">
        <v>27</v>
      </c>
      <c r="F88" s="2">
        <v>9</v>
      </c>
      <c r="G88" s="2">
        <v>1</v>
      </c>
      <c r="H88" s="2">
        <v>4</v>
      </c>
      <c r="I88" s="2">
        <v>5</v>
      </c>
      <c r="J88" s="2">
        <v>-4</v>
      </c>
      <c r="K88" s="2">
        <v>6</v>
      </c>
      <c r="L88" s="2">
        <v>0.56000000000000005</v>
      </c>
      <c r="M88" s="2">
        <v>1</v>
      </c>
      <c r="N88" s="2">
        <v>5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12</v>
      </c>
      <c r="V88" s="2">
        <v>8.3000000000000007</v>
      </c>
      <c r="W88" s="2" t="s">
        <v>762</v>
      </c>
      <c r="X88" s="2">
        <v>44.3</v>
      </c>
    </row>
    <row r="89" spans="1:24" ht="15.5" x14ac:dyDescent="0.35">
      <c r="A89" s="2" t="s">
        <v>181</v>
      </c>
      <c r="B89" s="2">
        <v>20192020</v>
      </c>
      <c r="C89" s="2" t="s">
        <v>68</v>
      </c>
      <c r="D89" s="2" t="s">
        <v>26</v>
      </c>
      <c r="E89" s="2" t="s">
        <v>50</v>
      </c>
      <c r="F89" s="2">
        <v>8</v>
      </c>
      <c r="G89" s="2">
        <v>1</v>
      </c>
      <c r="H89" s="2">
        <v>4</v>
      </c>
      <c r="I89" s="2">
        <v>5</v>
      </c>
      <c r="J89" s="2">
        <v>1</v>
      </c>
      <c r="K89" s="2">
        <v>4</v>
      </c>
      <c r="L89" s="2">
        <v>0.63</v>
      </c>
      <c r="M89" s="2">
        <v>1</v>
      </c>
      <c r="N89" s="2">
        <v>4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0</v>
      </c>
      <c r="U89" s="2">
        <v>28</v>
      </c>
      <c r="V89" s="2">
        <v>3.6</v>
      </c>
      <c r="W89" s="2" t="s">
        <v>83</v>
      </c>
      <c r="X89" s="2" t="s">
        <v>41</v>
      </c>
    </row>
    <row r="90" spans="1:24" ht="15.5" x14ac:dyDescent="0.35">
      <c r="A90" s="2" t="s">
        <v>312</v>
      </c>
      <c r="B90" s="2">
        <v>20192020</v>
      </c>
      <c r="C90" s="2" t="s">
        <v>53</v>
      </c>
      <c r="D90" s="2" t="s">
        <v>26</v>
      </c>
      <c r="E90" s="2" t="s">
        <v>27</v>
      </c>
      <c r="F90" s="2">
        <v>9</v>
      </c>
      <c r="G90" s="2">
        <v>0</v>
      </c>
      <c r="H90" s="2">
        <v>5</v>
      </c>
      <c r="I90" s="2">
        <v>5</v>
      </c>
      <c r="J90" s="2">
        <v>3</v>
      </c>
      <c r="K90" s="2">
        <v>14</v>
      </c>
      <c r="L90" s="2">
        <v>0.56000000000000005</v>
      </c>
      <c r="M90" s="2">
        <v>0</v>
      </c>
      <c r="N90" s="2">
        <v>3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15</v>
      </c>
      <c r="V90" s="2">
        <v>0</v>
      </c>
      <c r="W90" s="2" t="s">
        <v>95</v>
      </c>
      <c r="X90" s="2">
        <v>59.3</v>
      </c>
    </row>
    <row r="91" spans="1:24" ht="15.5" x14ac:dyDescent="0.35">
      <c r="A91" s="2" t="s">
        <v>126</v>
      </c>
      <c r="B91" s="2">
        <v>20192020</v>
      </c>
      <c r="C91" s="2" t="s">
        <v>35</v>
      </c>
      <c r="D91" s="2" t="s">
        <v>26</v>
      </c>
      <c r="E91" s="2" t="s">
        <v>50</v>
      </c>
      <c r="F91" s="2">
        <v>9</v>
      </c>
      <c r="G91" s="2">
        <v>0</v>
      </c>
      <c r="H91" s="2">
        <v>5</v>
      </c>
      <c r="I91" s="2">
        <v>5</v>
      </c>
      <c r="J91" s="2">
        <v>-7</v>
      </c>
      <c r="K91" s="2">
        <v>4</v>
      </c>
      <c r="L91" s="2">
        <v>0.56000000000000005</v>
      </c>
      <c r="M91" s="2">
        <v>0</v>
      </c>
      <c r="N91" s="2">
        <v>3</v>
      </c>
      <c r="O91" s="2">
        <v>0</v>
      </c>
      <c r="P91" s="2">
        <v>2</v>
      </c>
      <c r="Q91" s="2">
        <v>0</v>
      </c>
      <c r="R91" s="2">
        <v>0</v>
      </c>
      <c r="S91" s="2">
        <v>0</v>
      </c>
      <c r="T91" s="2">
        <v>0</v>
      </c>
      <c r="U91" s="2">
        <v>10</v>
      </c>
      <c r="V91" s="2">
        <v>0</v>
      </c>
      <c r="W91" s="2" t="s">
        <v>763</v>
      </c>
      <c r="X91" s="2" t="s">
        <v>41</v>
      </c>
    </row>
    <row r="92" spans="1:24" ht="15.5" x14ac:dyDescent="0.35">
      <c r="A92" s="2" t="s">
        <v>764</v>
      </c>
      <c r="B92" s="2">
        <v>20192020</v>
      </c>
      <c r="C92" s="2" t="s">
        <v>217</v>
      </c>
      <c r="D92" s="2" t="s">
        <v>26</v>
      </c>
      <c r="E92" s="2" t="s">
        <v>26</v>
      </c>
      <c r="F92" s="2">
        <v>9</v>
      </c>
      <c r="G92" s="2">
        <v>4</v>
      </c>
      <c r="H92" s="2">
        <v>0</v>
      </c>
      <c r="I92" s="2">
        <v>4</v>
      </c>
      <c r="J92" s="2">
        <v>-3</v>
      </c>
      <c r="K92" s="2">
        <v>4</v>
      </c>
      <c r="L92" s="2">
        <v>0.44</v>
      </c>
      <c r="M92" s="2">
        <v>4</v>
      </c>
      <c r="N92" s="2">
        <v>4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30</v>
      </c>
      <c r="V92" s="2">
        <v>13.3</v>
      </c>
      <c r="W92" s="2" t="s">
        <v>195</v>
      </c>
      <c r="X92" s="2">
        <v>50</v>
      </c>
    </row>
    <row r="93" spans="1:24" ht="15.5" x14ac:dyDescent="0.35">
      <c r="A93" s="2" t="s">
        <v>240</v>
      </c>
      <c r="B93" s="2">
        <v>20192020</v>
      </c>
      <c r="C93" s="2" t="s">
        <v>89</v>
      </c>
      <c r="D93" s="2" t="s">
        <v>26</v>
      </c>
      <c r="E93" s="2" t="s">
        <v>27</v>
      </c>
      <c r="F93" s="2">
        <v>10</v>
      </c>
      <c r="G93" s="2">
        <v>4</v>
      </c>
      <c r="H93" s="2">
        <v>0</v>
      </c>
      <c r="I93" s="2">
        <v>4</v>
      </c>
      <c r="J93" s="2">
        <v>4</v>
      </c>
      <c r="K93" s="2">
        <v>23</v>
      </c>
      <c r="L93" s="2">
        <v>0.4</v>
      </c>
      <c r="M93" s="2">
        <v>3</v>
      </c>
      <c r="N93" s="2">
        <v>3</v>
      </c>
      <c r="O93" s="2">
        <v>1</v>
      </c>
      <c r="P93" s="2">
        <v>1</v>
      </c>
      <c r="Q93" s="2">
        <v>0</v>
      </c>
      <c r="R93" s="2">
        <v>0</v>
      </c>
      <c r="S93" s="2">
        <v>0</v>
      </c>
      <c r="T93" s="2">
        <v>0</v>
      </c>
      <c r="U93" s="2">
        <v>11</v>
      </c>
      <c r="V93" s="2">
        <v>36.4</v>
      </c>
      <c r="W93" s="2" t="s">
        <v>765</v>
      </c>
      <c r="X93" s="2">
        <v>33.799999999999997</v>
      </c>
    </row>
    <row r="94" spans="1:24" ht="15.5" x14ac:dyDescent="0.35">
      <c r="A94" s="2" t="s">
        <v>766</v>
      </c>
      <c r="B94" s="2">
        <v>20192020</v>
      </c>
      <c r="C94" s="2" t="s">
        <v>49</v>
      </c>
      <c r="D94" s="2" t="s">
        <v>26</v>
      </c>
      <c r="E94" s="2" t="s">
        <v>27</v>
      </c>
      <c r="F94" s="2">
        <v>10</v>
      </c>
      <c r="G94" s="2">
        <v>4</v>
      </c>
      <c r="H94" s="2">
        <v>0</v>
      </c>
      <c r="I94" s="2">
        <v>4</v>
      </c>
      <c r="J94" s="2">
        <v>2</v>
      </c>
      <c r="K94" s="2">
        <v>2</v>
      </c>
      <c r="L94" s="2">
        <v>0.4</v>
      </c>
      <c r="M94" s="2">
        <v>3</v>
      </c>
      <c r="N94" s="2">
        <v>3</v>
      </c>
      <c r="O94" s="2">
        <v>0</v>
      </c>
      <c r="P94" s="2">
        <v>0</v>
      </c>
      <c r="Q94" s="2">
        <v>1</v>
      </c>
      <c r="R94" s="2">
        <v>1</v>
      </c>
      <c r="S94" s="2">
        <v>0</v>
      </c>
      <c r="T94" s="2">
        <v>1</v>
      </c>
      <c r="U94" s="2">
        <v>16</v>
      </c>
      <c r="V94" s="2">
        <v>25</v>
      </c>
      <c r="W94" s="2" t="s">
        <v>757</v>
      </c>
      <c r="X94" s="2">
        <v>36.4</v>
      </c>
    </row>
    <row r="95" spans="1:24" ht="15.5" x14ac:dyDescent="0.35">
      <c r="A95" s="2" t="s">
        <v>272</v>
      </c>
      <c r="B95" s="2">
        <v>20192020</v>
      </c>
      <c r="C95" s="2" t="s">
        <v>53</v>
      </c>
      <c r="D95" s="2" t="s">
        <v>26</v>
      </c>
      <c r="E95" s="2" t="s">
        <v>26</v>
      </c>
      <c r="F95" s="2">
        <v>5</v>
      </c>
      <c r="G95" s="2">
        <v>3</v>
      </c>
      <c r="H95" s="2">
        <v>1</v>
      </c>
      <c r="I95" s="2">
        <v>4</v>
      </c>
      <c r="J95" s="2">
        <v>3</v>
      </c>
      <c r="K95" s="2">
        <v>2</v>
      </c>
      <c r="L95" s="2">
        <v>0.8</v>
      </c>
      <c r="M95" s="2">
        <v>3</v>
      </c>
      <c r="N95" s="2">
        <v>4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2</v>
      </c>
      <c r="U95" s="2">
        <v>9</v>
      </c>
      <c r="V95" s="2">
        <v>33.299999999999997</v>
      </c>
      <c r="W95" s="2" t="s">
        <v>767</v>
      </c>
      <c r="X95" s="2">
        <v>50</v>
      </c>
    </row>
    <row r="96" spans="1:24" ht="15.5" x14ac:dyDescent="0.35">
      <c r="A96" s="2" t="s">
        <v>171</v>
      </c>
      <c r="B96" s="2">
        <v>20192020</v>
      </c>
      <c r="C96" s="2" t="s">
        <v>172</v>
      </c>
      <c r="D96" s="2" t="s">
        <v>56</v>
      </c>
      <c r="E96" s="2" t="s">
        <v>27</v>
      </c>
      <c r="F96" s="2">
        <v>8</v>
      </c>
      <c r="G96" s="2">
        <v>3</v>
      </c>
      <c r="H96" s="2">
        <v>1</v>
      </c>
      <c r="I96" s="2">
        <v>4</v>
      </c>
      <c r="J96" s="2">
        <v>-2</v>
      </c>
      <c r="K96" s="2">
        <v>4</v>
      </c>
      <c r="L96" s="2">
        <v>0.5</v>
      </c>
      <c r="M96" s="2">
        <v>2</v>
      </c>
      <c r="N96" s="2">
        <v>2</v>
      </c>
      <c r="O96" s="2">
        <v>1</v>
      </c>
      <c r="P96" s="2">
        <v>2</v>
      </c>
      <c r="Q96" s="2">
        <v>0</v>
      </c>
      <c r="R96" s="2">
        <v>0</v>
      </c>
      <c r="S96" s="2">
        <v>0</v>
      </c>
      <c r="T96" s="2">
        <v>1</v>
      </c>
      <c r="U96" s="2">
        <v>16</v>
      </c>
      <c r="V96" s="2">
        <v>18.8</v>
      </c>
      <c r="W96" s="2" t="s">
        <v>324</v>
      </c>
      <c r="X96" s="2">
        <v>43.1</v>
      </c>
    </row>
    <row r="97" spans="1:24" ht="15.5" x14ac:dyDescent="0.35">
      <c r="A97" s="2" t="s">
        <v>306</v>
      </c>
      <c r="B97" s="2">
        <v>20192020</v>
      </c>
      <c r="C97" s="2" t="s">
        <v>53</v>
      </c>
      <c r="D97" s="2" t="s">
        <v>26</v>
      </c>
      <c r="E97" s="2" t="s">
        <v>26</v>
      </c>
      <c r="F97" s="2">
        <v>7</v>
      </c>
      <c r="G97" s="2">
        <v>3</v>
      </c>
      <c r="H97" s="2">
        <v>1</v>
      </c>
      <c r="I97" s="2">
        <v>4</v>
      </c>
      <c r="J97" s="2">
        <v>0</v>
      </c>
      <c r="K97" s="2">
        <v>4</v>
      </c>
      <c r="L97" s="2">
        <v>0.56999999999999995</v>
      </c>
      <c r="M97" s="2">
        <v>2</v>
      </c>
      <c r="N97" s="2">
        <v>3</v>
      </c>
      <c r="O97" s="2">
        <v>1</v>
      </c>
      <c r="P97" s="2">
        <v>1</v>
      </c>
      <c r="Q97" s="2">
        <v>0</v>
      </c>
      <c r="R97" s="2">
        <v>0</v>
      </c>
      <c r="S97" s="2">
        <v>0</v>
      </c>
      <c r="T97" s="2">
        <v>1</v>
      </c>
      <c r="U97" s="2">
        <v>10</v>
      </c>
      <c r="V97" s="2">
        <v>30</v>
      </c>
      <c r="W97" s="2" t="s">
        <v>410</v>
      </c>
      <c r="X97" s="2">
        <v>0</v>
      </c>
    </row>
    <row r="98" spans="1:24" ht="15.5" x14ac:dyDescent="0.35">
      <c r="A98" s="2" t="s">
        <v>80</v>
      </c>
      <c r="B98" s="2">
        <v>20192020</v>
      </c>
      <c r="C98" s="2" t="s">
        <v>74</v>
      </c>
      <c r="D98" s="2" t="s">
        <v>26</v>
      </c>
      <c r="E98" s="2" t="s">
        <v>26</v>
      </c>
      <c r="F98" s="2">
        <v>4</v>
      </c>
      <c r="G98" s="2">
        <v>3</v>
      </c>
      <c r="H98" s="2">
        <v>1</v>
      </c>
      <c r="I98" s="2">
        <v>4</v>
      </c>
      <c r="J98" s="2">
        <v>1</v>
      </c>
      <c r="K98" s="2">
        <v>10</v>
      </c>
      <c r="L98" s="2">
        <v>1</v>
      </c>
      <c r="M98" s="2">
        <v>2</v>
      </c>
      <c r="N98" s="2">
        <v>3</v>
      </c>
      <c r="O98" s="2">
        <v>1</v>
      </c>
      <c r="P98" s="2">
        <v>1</v>
      </c>
      <c r="Q98" s="2">
        <v>0</v>
      </c>
      <c r="R98" s="2">
        <v>0</v>
      </c>
      <c r="S98" s="2">
        <v>0</v>
      </c>
      <c r="T98" s="2">
        <v>1</v>
      </c>
      <c r="U98" s="2">
        <v>19</v>
      </c>
      <c r="V98" s="2">
        <v>15.8</v>
      </c>
      <c r="W98" s="2" t="s">
        <v>81</v>
      </c>
      <c r="X98" s="2">
        <v>50</v>
      </c>
    </row>
    <row r="99" spans="1:24" ht="15.5" x14ac:dyDescent="0.35">
      <c r="A99" s="2" t="s">
        <v>176</v>
      </c>
      <c r="B99" s="2">
        <v>20192020</v>
      </c>
      <c r="C99" s="2" t="s">
        <v>35</v>
      </c>
      <c r="D99" s="2" t="s">
        <v>26</v>
      </c>
      <c r="E99" s="2" t="s">
        <v>27</v>
      </c>
      <c r="F99" s="2">
        <v>9</v>
      </c>
      <c r="G99" s="2">
        <v>3</v>
      </c>
      <c r="H99" s="2">
        <v>1</v>
      </c>
      <c r="I99" s="2">
        <v>4</v>
      </c>
      <c r="J99" s="2">
        <v>-1</v>
      </c>
      <c r="K99" s="2">
        <v>2</v>
      </c>
      <c r="L99" s="2">
        <v>0.44</v>
      </c>
      <c r="M99" s="2">
        <v>3</v>
      </c>
      <c r="N99" s="2">
        <v>4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8</v>
      </c>
      <c r="V99" s="2">
        <v>37.5</v>
      </c>
      <c r="W99" s="2" t="s">
        <v>602</v>
      </c>
      <c r="X99" s="2" t="s">
        <v>41</v>
      </c>
    </row>
    <row r="100" spans="1:24" ht="15.5" x14ac:dyDescent="0.35">
      <c r="A100" s="2" t="s">
        <v>86</v>
      </c>
      <c r="B100" s="2">
        <v>20192020</v>
      </c>
      <c r="C100" s="2" t="s">
        <v>46</v>
      </c>
      <c r="D100" s="2" t="s">
        <v>56</v>
      </c>
      <c r="E100" s="2" t="s">
        <v>56</v>
      </c>
      <c r="F100" s="2">
        <v>5</v>
      </c>
      <c r="G100" s="2">
        <v>2</v>
      </c>
      <c r="H100" s="2">
        <v>2</v>
      </c>
      <c r="I100" s="2">
        <v>4</v>
      </c>
      <c r="J100" s="2">
        <v>-3</v>
      </c>
      <c r="K100" s="2">
        <v>0</v>
      </c>
      <c r="L100" s="2">
        <v>0.8</v>
      </c>
      <c r="M100" s="2">
        <v>1</v>
      </c>
      <c r="N100" s="2">
        <v>3</v>
      </c>
      <c r="O100" s="2">
        <v>1</v>
      </c>
      <c r="P100" s="2">
        <v>1</v>
      </c>
      <c r="Q100" s="2">
        <v>0</v>
      </c>
      <c r="R100" s="2">
        <v>0</v>
      </c>
      <c r="S100" s="2">
        <v>0</v>
      </c>
      <c r="T100" s="2">
        <v>0</v>
      </c>
      <c r="U100" s="2">
        <v>10</v>
      </c>
      <c r="V100" s="2">
        <v>20</v>
      </c>
      <c r="W100" s="2" t="s">
        <v>87</v>
      </c>
      <c r="X100" s="2">
        <v>57.9</v>
      </c>
    </row>
    <row r="101" spans="1:24" ht="15.5" x14ac:dyDescent="0.35">
      <c r="A101" s="2" t="s">
        <v>768</v>
      </c>
      <c r="B101" s="2">
        <v>20192020</v>
      </c>
      <c r="C101" s="2" t="s">
        <v>132</v>
      </c>
      <c r="D101" s="2" t="s">
        <v>26</v>
      </c>
      <c r="E101" s="2" t="s">
        <v>26</v>
      </c>
      <c r="F101" s="2">
        <v>9</v>
      </c>
      <c r="G101" s="2">
        <v>2</v>
      </c>
      <c r="H101" s="2">
        <v>2</v>
      </c>
      <c r="I101" s="2">
        <v>4</v>
      </c>
      <c r="J101" s="2">
        <v>-1</v>
      </c>
      <c r="K101" s="2">
        <v>4</v>
      </c>
      <c r="L101" s="2">
        <v>0.44</v>
      </c>
      <c r="M101" s="2">
        <v>1</v>
      </c>
      <c r="N101" s="2">
        <v>3</v>
      </c>
      <c r="O101" s="2">
        <v>0</v>
      </c>
      <c r="P101" s="2">
        <v>0</v>
      </c>
      <c r="Q101" s="2">
        <v>1</v>
      </c>
      <c r="R101" s="2">
        <v>1</v>
      </c>
      <c r="S101" s="2">
        <v>0</v>
      </c>
      <c r="T101" s="2">
        <v>0</v>
      </c>
      <c r="U101" s="2">
        <v>24</v>
      </c>
      <c r="V101" s="2">
        <v>8.3000000000000007</v>
      </c>
      <c r="W101" s="2" t="s">
        <v>769</v>
      </c>
      <c r="X101" s="2">
        <v>59.7</v>
      </c>
    </row>
    <row r="102" spans="1:24" ht="15.5" x14ac:dyDescent="0.35">
      <c r="A102" s="3" t="s">
        <v>300</v>
      </c>
      <c r="B102" s="3">
        <v>20192020</v>
      </c>
      <c r="C102" s="3" t="s">
        <v>49</v>
      </c>
      <c r="D102" s="3" t="s">
        <v>26</v>
      </c>
      <c r="E102" s="3" t="s">
        <v>26</v>
      </c>
      <c r="F102" s="3">
        <v>10</v>
      </c>
      <c r="G102" s="3">
        <v>2</v>
      </c>
      <c r="H102" s="3">
        <v>2</v>
      </c>
      <c r="I102" s="3">
        <v>4</v>
      </c>
      <c r="J102" s="3">
        <v>1</v>
      </c>
      <c r="K102" s="3">
        <v>22</v>
      </c>
      <c r="L102" s="3">
        <v>0.4</v>
      </c>
      <c r="M102" s="3">
        <v>2</v>
      </c>
      <c r="N102" s="3">
        <v>4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</v>
      </c>
      <c r="V102" s="3">
        <v>33.299999999999997</v>
      </c>
      <c r="W102" s="3" t="s">
        <v>770</v>
      </c>
      <c r="X102" s="3">
        <v>0</v>
      </c>
    </row>
    <row r="103" spans="1:24" ht="15.5" x14ac:dyDescent="0.35">
      <c r="A103" s="3" t="s">
        <v>82</v>
      </c>
      <c r="B103" s="3">
        <v>20192020</v>
      </c>
      <c r="C103" s="3" t="s">
        <v>74</v>
      </c>
      <c r="D103" s="3" t="s">
        <v>56</v>
      </c>
      <c r="E103" s="3" t="s">
        <v>50</v>
      </c>
      <c r="F103" s="3">
        <v>4</v>
      </c>
      <c r="G103" s="3">
        <v>2</v>
      </c>
      <c r="H103" s="3">
        <v>2</v>
      </c>
      <c r="I103" s="3">
        <v>4</v>
      </c>
      <c r="J103" s="3">
        <v>-1</v>
      </c>
      <c r="K103" s="3">
        <v>4</v>
      </c>
      <c r="L103" s="3">
        <v>1</v>
      </c>
      <c r="M103" s="3">
        <v>1</v>
      </c>
      <c r="N103" s="3">
        <v>2</v>
      </c>
      <c r="O103" s="3">
        <v>1</v>
      </c>
      <c r="P103" s="3">
        <v>2</v>
      </c>
      <c r="Q103" s="3">
        <v>0</v>
      </c>
      <c r="R103" s="3">
        <v>0</v>
      </c>
      <c r="S103" s="3">
        <v>0</v>
      </c>
      <c r="T103" s="3">
        <v>0</v>
      </c>
      <c r="U103" s="3">
        <v>7</v>
      </c>
      <c r="V103" s="3">
        <v>28.6</v>
      </c>
      <c r="W103" s="3" t="s">
        <v>83</v>
      </c>
      <c r="X103" s="3" t="s">
        <v>41</v>
      </c>
    </row>
    <row r="104" spans="1:24" ht="15.5" x14ac:dyDescent="0.35">
      <c r="A104" s="3" t="s">
        <v>392</v>
      </c>
      <c r="B104" s="3">
        <v>20192020</v>
      </c>
      <c r="C104" s="3" t="s">
        <v>132</v>
      </c>
      <c r="D104" s="3" t="s">
        <v>56</v>
      </c>
      <c r="E104" s="3" t="s">
        <v>56</v>
      </c>
      <c r="F104" s="3">
        <v>9</v>
      </c>
      <c r="G104" s="3">
        <v>2</v>
      </c>
      <c r="H104" s="3">
        <v>2</v>
      </c>
      <c r="I104" s="3">
        <v>4</v>
      </c>
      <c r="J104" s="3">
        <v>-4</v>
      </c>
      <c r="K104" s="3">
        <v>9</v>
      </c>
      <c r="L104" s="3">
        <v>0.44</v>
      </c>
      <c r="M104" s="3">
        <v>0</v>
      </c>
      <c r="N104" s="3">
        <v>1</v>
      </c>
      <c r="O104" s="3">
        <v>2</v>
      </c>
      <c r="P104" s="3">
        <v>3</v>
      </c>
      <c r="Q104" s="3">
        <v>0</v>
      </c>
      <c r="R104" s="3">
        <v>0</v>
      </c>
      <c r="S104" s="3">
        <v>0</v>
      </c>
      <c r="T104" s="3">
        <v>0</v>
      </c>
      <c r="U104" s="3">
        <v>17</v>
      </c>
      <c r="V104" s="3">
        <v>11.8</v>
      </c>
      <c r="W104" s="3" t="s">
        <v>771</v>
      </c>
      <c r="X104" s="3" t="s">
        <v>41</v>
      </c>
    </row>
    <row r="105" spans="1:24" ht="15.5" x14ac:dyDescent="0.35">
      <c r="A105" s="3" t="s">
        <v>206</v>
      </c>
      <c r="B105" s="3">
        <v>20192020</v>
      </c>
      <c r="C105" s="3" t="s">
        <v>172</v>
      </c>
      <c r="D105" s="3" t="s">
        <v>26</v>
      </c>
      <c r="E105" s="3" t="s">
        <v>26</v>
      </c>
      <c r="F105" s="3">
        <v>8</v>
      </c>
      <c r="G105" s="3">
        <v>2</v>
      </c>
      <c r="H105" s="3">
        <v>2</v>
      </c>
      <c r="I105" s="3">
        <v>4</v>
      </c>
      <c r="J105" s="3">
        <v>-3</v>
      </c>
      <c r="K105" s="3">
        <v>8</v>
      </c>
      <c r="L105" s="3">
        <v>0.5</v>
      </c>
      <c r="M105" s="3">
        <v>1</v>
      </c>
      <c r="N105" s="3">
        <v>2</v>
      </c>
      <c r="O105" s="3">
        <v>1</v>
      </c>
      <c r="P105" s="3">
        <v>2</v>
      </c>
      <c r="Q105" s="3">
        <v>0</v>
      </c>
      <c r="R105" s="3">
        <v>0</v>
      </c>
      <c r="S105" s="3">
        <v>0</v>
      </c>
      <c r="T105" s="3">
        <v>0</v>
      </c>
      <c r="U105" s="3">
        <v>11</v>
      </c>
      <c r="V105" s="3">
        <v>18.2</v>
      </c>
      <c r="W105" s="3" t="s">
        <v>772</v>
      </c>
      <c r="X105" s="3">
        <v>0</v>
      </c>
    </row>
    <row r="106" spans="1:24" ht="15.5" x14ac:dyDescent="0.35">
      <c r="A106" s="3" t="s">
        <v>501</v>
      </c>
      <c r="B106" s="3">
        <v>20192020</v>
      </c>
      <c r="C106" s="3" t="s">
        <v>172</v>
      </c>
      <c r="D106" s="3" t="s">
        <v>26</v>
      </c>
      <c r="E106" s="3" t="s">
        <v>27</v>
      </c>
      <c r="F106" s="3">
        <v>8</v>
      </c>
      <c r="G106" s="3">
        <v>2</v>
      </c>
      <c r="H106" s="3">
        <v>2</v>
      </c>
      <c r="I106" s="3">
        <v>4</v>
      </c>
      <c r="J106" s="3">
        <v>2</v>
      </c>
      <c r="K106" s="3">
        <v>9</v>
      </c>
      <c r="L106" s="3">
        <v>0.5</v>
      </c>
      <c r="M106" s="3">
        <v>2</v>
      </c>
      <c r="N106" s="3">
        <v>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1</v>
      </c>
      <c r="U106" s="3">
        <v>18</v>
      </c>
      <c r="V106" s="3">
        <v>11.1</v>
      </c>
      <c r="W106" s="3" t="s">
        <v>773</v>
      </c>
      <c r="X106" s="3">
        <v>45</v>
      </c>
    </row>
    <row r="107" spans="1:24" ht="15.5" x14ac:dyDescent="0.35">
      <c r="A107" s="3" t="s">
        <v>118</v>
      </c>
      <c r="B107" s="3">
        <v>20192020</v>
      </c>
      <c r="C107" s="3" t="s">
        <v>62</v>
      </c>
      <c r="D107" s="3" t="s">
        <v>26</v>
      </c>
      <c r="E107" s="3" t="s">
        <v>27</v>
      </c>
      <c r="F107" s="3">
        <v>4</v>
      </c>
      <c r="G107" s="3">
        <v>1</v>
      </c>
      <c r="H107" s="3">
        <v>3</v>
      </c>
      <c r="I107" s="3">
        <v>4</v>
      </c>
      <c r="J107" s="3">
        <v>0</v>
      </c>
      <c r="K107" s="3">
        <v>2</v>
      </c>
      <c r="L107" s="3">
        <v>1</v>
      </c>
      <c r="M107" s="3">
        <v>0</v>
      </c>
      <c r="N107" s="3">
        <v>1</v>
      </c>
      <c r="O107" s="3">
        <v>1</v>
      </c>
      <c r="P107" s="3">
        <v>3</v>
      </c>
      <c r="Q107" s="3">
        <v>0</v>
      </c>
      <c r="R107" s="3">
        <v>0</v>
      </c>
      <c r="S107" s="3">
        <v>0</v>
      </c>
      <c r="T107" s="3">
        <v>0</v>
      </c>
      <c r="U107" s="3">
        <v>14</v>
      </c>
      <c r="V107" s="3">
        <v>7.1</v>
      </c>
      <c r="W107" s="3" t="s">
        <v>119</v>
      </c>
      <c r="X107" s="3">
        <v>54.7</v>
      </c>
    </row>
    <row r="108" spans="1:24" ht="15.5" x14ac:dyDescent="0.35">
      <c r="A108" s="3" t="s">
        <v>281</v>
      </c>
      <c r="B108" s="3">
        <v>20192020</v>
      </c>
      <c r="C108" s="3" t="s">
        <v>53</v>
      </c>
      <c r="D108" s="3" t="s">
        <v>26</v>
      </c>
      <c r="E108" s="3" t="s">
        <v>50</v>
      </c>
      <c r="F108" s="3">
        <v>9</v>
      </c>
      <c r="G108" s="3">
        <v>1</v>
      </c>
      <c r="H108" s="3">
        <v>3</v>
      </c>
      <c r="I108" s="3">
        <v>4</v>
      </c>
      <c r="J108" s="3">
        <v>4</v>
      </c>
      <c r="K108" s="3">
        <v>2</v>
      </c>
      <c r="L108" s="3">
        <v>0.44</v>
      </c>
      <c r="M108" s="3">
        <v>1</v>
      </c>
      <c r="N108" s="3">
        <v>4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1</v>
      </c>
      <c r="U108" s="3">
        <v>12</v>
      </c>
      <c r="V108" s="3">
        <v>8.3000000000000007</v>
      </c>
      <c r="W108" s="3" t="s">
        <v>338</v>
      </c>
      <c r="X108" s="3" t="s">
        <v>41</v>
      </c>
    </row>
    <row r="109" spans="1:24" ht="15.5" x14ac:dyDescent="0.35">
      <c r="A109" s="3" t="s">
        <v>774</v>
      </c>
      <c r="B109" s="3">
        <v>20192020</v>
      </c>
      <c r="C109" s="3" t="s">
        <v>248</v>
      </c>
      <c r="D109" s="3" t="s">
        <v>56</v>
      </c>
      <c r="E109" s="3" t="s">
        <v>56</v>
      </c>
      <c r="F109" s="3">
        <v>5</v>
      </c>
      <c r="G109" s="3">
        <v>1</v>
      </c>
      <c r="H109" s="3">
        <v>3</v>
      </c>
      <c r="I109" s="3">
        <v>4</v>
      </c>
      <c r="J109" s="3">
        <v>-2</v>
      </c>
      <c r="K109" s="3">
        <v>2</v>
      </c>
      <c r="L109" s="3">
        <v>0.8</v>
      </c>
      <c r="M109" s="3">
        <v>1</v>
      </c>
      <c r="N109" s="3">
        <v>2</v>
      </c>
      <c r="O109" s="3">
        <v>0</v>
      </c>
      <c r="P109" s="3">
        <v>2</v>
      </c>
      <c r="Q109" s="3">
        <v>0</v>
      </c>
      <c r="R109" s="3">
        <v>0</v>
      </c>
      <c r="S109" s="3">
        <v>0</v>
      </c>
      <c r="T109" s="3">
        <v>0</v>
      </c>
      <c r="U109" s="3">
        <v>21</v>
      </c>
      <c r="V109" s="3">
        <v>4.8</v>
      </c>
      <c r="W109" s="3" t="s">
        <v>775</v>
      </c>
      <c r="X109" s="3">
        <v>100</v>
      </c>
    </row>
    <row r="110" spans="1:24" ht="15.5" x14ac:dyDescent="0.35">
      <c r="A110" s="3" t="s">
        <v>196</v>
      </c>
      <c r="B110" s="3">
        <v>20192020</v>
      </c>
      <c r="C110" s="3" t="s">
        <v>68</v>
      </c>
      <c r="D110" s="3" t="s">
        <v>56</v>
      </c>
      <c r="E110" s="3" t="s">
        <v>27</v>
      </c>
      <c r="F110" s="3">
        <v>8</v>
      </c>
      <c r="G110" s="3">
        <v>1</v>
      </c>
      <c r="H110" s="3">
        <v>3</v>
      </c>
      <c r="I110" s="3">
        <v>4</v>
      </c>
      <c r="J110" s="3">
        <v>-1</v>
      </c>
      <c r="K110" s="3">
        <v>2</v>
      </c>
      <c r="L110" s="3">
        <v>0.5</v>
      </c>
      <c r="M110" s="3">
        <v>1</v>
      </c>
      <c r="N110" s="3">
        <v>4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5</v>
      </c>
      <c r="V110" s="3">
        <v>20</v>
      </c>
      <c r="W110" s="3" t="s">
        <v>776</v>
      </c>
      <c r="X110" s="3">
        <v>53.3</v>
      </c>
    </row>
    <row r="111" spans="1:24" ht="15.5" x14ac:dyDescent="0.35">
      <c r="A111" s="3" t="s">
        <v>577</v>
      </c>
      <c r="B111" s="3">
        <v>20192020</v>
      </c>
      <c r="C111" s="3" t="s">
        <v>53</v>
      </c>
      <c r="D111" s="3" t="s">
        <v>26</v>
      </c>
      <c r="E111" s="3" t="s">
        <v>50</v>
      </c>
      <c r="F111" s="3">
        <v>9</v>
      </c>
      <c r="G111" s="3">
        <v>1</v>
      </c>
      <c r="H111" s="3">
        <v>3</v>
      </c>
      <c r="I111" s="3">
        <v>4</v>
      </c>
      <c r="J111" s="3">
        <v>4</v>
      </c>
      <c r="K111" s="3">
        <v>4</v>
      </c>
      <c r="L111" s="3">
        <v>0.44</v>
      </c>
      <c r="M111" s="3">
        <v>1</v>
      </c>
      <c r="N111" s="3">
        <v>2</v>
      </c>
      <c r="O111" s="3">
        <v>0</v>
      </c>
      <c r="P111" s="3">
        <v>2</v>
      </c>
      <c r="Q111" s="3">
        <v>0</v>
      </c>
      <c r="R111" s="3">
        <v>0</v>
      </c>
      <c r="S111" s="3">
        <v>0</v>
      </c>
      <c r="T111" s="3">
        <v>0</v>
      </c>
      <c r="U111" s="3">
        <v>10</v>
      </c>
      <c r="V111" s="3">
        <v>10</v>
      </c>
      <c r="W111" s="3" t="s">
        <v>777</v>
      </c>
      <c r="X111" s="3" t="s">
        <v>41</v>
      </c>
    </row>
    <row r="112" spans="1:24" ht="15.5" x14ac:dyDescent="0.35">
      <c r="A112" s="3" t="s">
        <v>264</v>
      </c>
      <c r="B112" s="3">
        <v>20192020</v>
      </c>
      <c r="C112" s="3" t="s">
        <v>71</v>
      </c>
      <c r="D112" s="3" t="s">
        <v>56</v>
      </c>
      <c r="E112" s="3" t="s">
        <v>50</v>
      </c>
      <c r="F112" s="3">
        <v>10</v>
      </c>
      <c r="G112" s="3">
        <v>1</v>
      </c>
      <c r="H112" s="3">
        <v>3</v>
      </c>
      <c r="I112" s="3">
        <v>4</v>
      </c>
      <c r="J112" s="3">
        <v>2</v>
      </c>
      <c r="K112" s="3">
        <v>4</v>
      </c>
      <c r="L112" s="3">
        <v>0.4</v>
      </c>
      <c r="M112" s="3">
        <v>1</v>
      </c>
      <c r="N112" s="3">
        <v>2</v>
      </c>
      <c r="O112" s="3">
        <v>0</v>
      </c>
      <c r="P112" s="3">
        <v>2</v>
      </c>
      <c r="Q112" s="3">
        <v>0</v>
      </c>
      <c r="R112" s="3">
        <v>0</v>
      </c>
      <c r="S112" s="3">
        <v>0</v>
      </c>
      <c r="T112" s="3">
        <v>0</v>
      </c>
      <c r="U112" s="3">
        <v>25</v>
      </c>
      <c r="V112" s="3">
        <v>4</v>
      </c>
      <c r="W112" s="3" t="s">
        <v>778</v>
      </c>
      <c r="X112" s="3" t="s">
        <v>41</v>
      </c>
    </row>
    <row r="113" spans="1:24" ht="15.5" x14ac:dyDescent="0.35">
      <c r="A113" s="3" t="s">
        <v>779</v>
      </c>
      <c r="B113" s="3">
        <v>20192020</v>
      </c>
      <c r="C113" s="3" t="s">
        <v>68</v>
      </c>
      <c r="D113" s="3" t="s">
        <v>26</v>
      </c>
      <c r="E113" s="3" t="s">
        <v>50</v>
      </c>
      <c r="F113" s="3">
        <v>8</v>
      </c>
      <c r="G113" s="3">
        <v>1</v>
      </c>
      <c r="H113" s="3">
        <v>3</v>
      </c>
      <c r="I113" s="3">
        <v>4</v>
      </c>
      <c r="J113" s="3">
        <v>8</v>
      </c>
      <c r="K113" s="3">
        <v>4</v>
      </c>
      <c r="L113" s="3">
        <v>0.5</v>
      </c>
      <c r="M113" s="3">
        <v>0</v>
      </c>
      <c r="N113" s="3">
        <v>3</v>
      </c>
      <c r="O113" s="3">
        <v>1</v>
      </c>
      <c r="P113" s="3">
        <v>1</v>
      </c>
      <c r="Q113" s="3">
        <v>0</v>
      </c>
      <c r="R113" s="3">
        <v>0</v>
      </c>
      <c r="S113" s="3">
        <v>0</v>
      </c>
      <c r="T113" s="3">
        <v>0</v>
      </c>
      <c r="U113" s="3">
        <v>13</v>
      </c>
      <c r="V113" s="3">
        <v>7.7</v>
      </c>
      <c r="W113" s="3" t="s">
        <v>780</v>
      </c>
      <c r="X113" s="3" t="s">
        <v>41</v>
      </c>
    </row>
    <row r="114" spans="1:24" ht="15.5" x14ac:dyDescent="0.35">
      <c r="A114" s="3" t="s">
        <v>115</v>
      </c>
      <c r="B114" s="3">
        <v>20192020</v>
      </c>
      <c r="C114" s="3" t="s">
        <v>92</v>
      </c>
      <c r="D114" s="3" t="s">
        <v>26</v>
      </c>
      <c r="E114" s="3" t="s">
        <v>50</v>
      </c>
      <c r="F114" s="3">
        <v>9</v>
      </c>
      <c r="G114" s="3">
        <v>1</v>
      </c>
      <c r="H114" s="3">
        <v>3</v>
      </c>
      <c r="I114" s="3">
        <v>4</v>
      </c>
      <c r="J114" s="3">
        <v>3</v>
      </c>
      <c r="K114" s="3">
        <v>8</v>
      </c>
      <c r="L114" s="3">
        <v>0.44</v>
      </c>
      <c r="M114" s="3">
        <v>1</v>
      </c>
      <c r="N114" s="3">
        <v>3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16</v>
      </c>
      <c r="V114" s="3">
        <v>6.3</v>
      </c>
      <c r="W114" s="3" t="s">
        <v>781</v>
      </c>
      <c r="X114" s="3" t="s">
        <v>41</v>
      </c>
    </row>
    <row r="115" spans="1:24" ht="15.5" x14ac:dyDescent="0.35">
      <c r="A115" s="3" t="s">
        <v>214</v>
      </c>
      <c r="B115" s="3">
        <v>20192020</v>
      </c>
      <c r="C115" s="3" t="s">
        <v>89</v>
      </c>
      <c r="D115" s="3" t="s">
        <v>26</v>
      </c>
      <c r="E115" s="3" t="s">
        <v>26</v>
      </c>
      <c r="F115" s="3">
        <v>10</v>
      </c>
      <c r="G115" s="3">
        <v>1</v>
      </c>
      <c r="H115" s="3">
        <v>3</v>
      </c>
      <c r="I115" s="3">
        <v>4</v>
      </c>
      <c r="J115" s="3">
        <v>4</v>
      </c>
      <c r="K115" s="3">
        <v>8</v>
      </c>
      <c r="L115" s="3">
        <v>0.4</v>
      </c>
      <c r="M115" s="3">
        <v>1</v>
      </c>
      <c r="N115" s="3">
        <v>4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1</v>
      </c>
      <c r="U115" s="3">
        <v>20</v>
      </c>
      <c r="V115" s="3">
        <v>5</v>
      </c>
      <c r="W115" s="3" t="s">
        <v>782</v>
      </c>
      <c r="X115" s="3">
        <v>0</v>
      </c>
    </row>
    <row r="116" spans="1:24" ht="15.5" x14ac:dyDescent="0.35">
      <c r="A116" s="3" t="s">
        <v>102</v>
      </c>
      <c r="B116" s="3">
        <v>20192020</v>
      </c>
      <c r="C116" s="3" t="s">
        <v>92</v>
      </c>
      <c r="D116" s="3" t="s">
        <v>56</v>
      </c>
      <c r="E116" s="3" t="s">
        <v>56</v>
      </c>
      <c r="F116" s="3">
        <v>9</v>
      </c>
      <c r="G116" s="3">
        <v>1</v>
      </c>
      <c r="H116" s="3">
        <v>3</v>
      </c>
      <c r="I116" s="3">
        <v>4</v>
      </c>
      <c r="J116" s="3">
        <v>-1</v>
      </c>
      <c r="K116" s="3">
        <v>4</v>
      </c>
      <c r="L116" s="3">
        <v>0.44</v>
      </c>
      <c r="M116" s="3">
        <v>1</v>
      </c>
      <c r="N116" s="3">
        <v>2</v>
      </c>
      <c r="O116" s="3">
        <v>0</v>
      </c>
      <c r="P116" s="3">
        <v>2</v>
      </c>
      <c r="Q116" s="3">
        <v>0</v>
      </c>
      <c r="R116" s="3">
        <v>0</v>
      </c>
      <c r="S116" s="3">
        <v>0</v>
      </c>
      <c r="T116" s="3">
        <v>0</v>
      </c>
      <c r="U116" s="3">
        <v>22</v>
      </c>
      <c r="V116" s="3">
        <v>4.5999999999999996</v>
      </c>
      <c r="W116" s="3" t="s">
        <v>783</v>
      </c>
      <c r="X116" s="3" t="s">
        <v>41</v>
      </c>
    </row>
    <row r="117" spans="1:24" ht="15.5" x14ac:dyDescent="0.35">
      <c r="A117" s="3" t="s">
        <v>545</v>
      </c>
      <c r="B117" s="3">
        <v>20192020</v>
      </c>
      <c r="C117" s="3" t="s">
        <v>217</v>
      </c>
      <c r="D117" s="3" t="s">
        <v>26</v>
      </c>
      <c r="E117" s="3" t="s">
        <v>26</v>
      </c>
      <c r="F117" s="3">
        <v>8</v>
      </c>
      <c r="G117" s="3">
        <v>1</v>
      </c>
      <c r="H117" s="3">
        <v>3</v>
      </c>
      <c r="I117" s="3">
        <v>4</v>
      </c>
      <c r="J117" s="3">
        <v>0</v>
      </c>
      <c r="K117" s="3">
        <v>12</v>
      </c>
      <c r="L117" s="3">
        <v>0.5</v>
      </c>
      <c r="M117" s="3">
        <v>1</v>
      </c>
      <c r="N117" s="3">
        <v>4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9</v>
      </c>
      <c r="V117" s="3">
        <v>11.1</v>
      </c>
      <c r="W117" s="3" t="s">
        <v>784</v>
      </c>
      <c r="X117" s="3">
        <v>0</v>
      </c>
    </row>
    <row r="118" spans="1:24" ht="15.5" x14ac:dyDescent="0.35">
      <c r="A118" s="3" t="s">
        <v>116</v>
      </c>
      <c r="B118" s="3">
        <v>20192020</v>
      </c>
      <c r="C118" s="3" t="s">
        <v>89</v>
      </c>
      <c r="D118" s="3" t="s">
        <v>26</v>
      </c>
      <c r="E118" s="3" t="s">
        <v>26</v>
      </c>
      <c r="F118" s="3">
        <v>10</v>
      </c>
      <c r="G118" s="3">
        <v>1</v>
      </c>
      <c r="H118" s="3">
        <v>3</v>
      </c>
      <c r="I118" s="3">
        <v>4</v>
      </c>
      <c r="J118" s="3">
        <v>4</v>
      </c>
      <c r="K118" s="3">
        <v>6</v>
      </c>
      <c r="L118" s="3">
        <v>0.4</v>
      </c>
      <c r="M118" s="3">
        <v>1</v>
      </c>
      <c r="N118" s="3">
        <v>4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9</v>
      </c>
      <c r="V118" s="3">
        <v>11.1</v>
      </c>
      <c r="W118" s="3" t="s">
        <v>785</v>
      </c>
      <c r="X118" s="3">
        <v>50</v>
      </c>
    </row>
    <row r="119" spans="1:24" ht="15.5" x14ac:dyDescent="0.35">
      <c r="A119" s="3" t="s">
        <v>508</v>
      </c>
      <c r="B119" s="3">
        <v>20192020</v>
      </c>
      <c r="C119" s="3" t="s">
        <v>89</v>
      </c>
      <c r="D119" s="3" t="s">
        <v>56</v>
      </c>
      <c r="E119" s="3" t="s">
        <v>56</v>
      </c>
      <c r="F119" s="3">
        <v>9</v>
      </c>
      <c r="G119" s="3">
        <v>1</v>
      </c>
      <c r="H119" s="3">
        <v>3</v>
      </c>
      <c r="I119" s="3">
        <v>4</v>
      </c>
      <c r="J119" s="3">
        <v>-1</v>
      </c>
      <c r="K119" s="3">
        <v>2</v>
      </c>
      <c r="L119" s="3">
        <v>0.44</v>
      </c>
      <c r="M119" s="3">
        <v>0</v>
      </c>
      <c r="N119" s="3">
        <v>2</v>
      </c>
      <c r="O119" s="3">
        <v>1</v>
      </c>
      <c r="P119" s="3">
        <v>2</v>
      </c>
      <c r="Q119" s="3">
        <v>0</v>
      </c>
      <c r="R119" s="3">
        <v>0</v>
      </c>
      <c r="S119" s="3">
        <v>0</v>
      </c>
      <c r="T119" s="3">
        <v>0</v>
      </c>
      <c r="U119" s="3">
        <v>37</v>
      </c>
      <c r="V119" s="3">
        <v>2.7</v>
      </c>
      <c r="W119" s="3" t="s">
        <v>786</v>
      </c>
      <c r="X119" s="3">
        <v>30</v>
      </c>
    </row>
    <row r="120" spans="1:24" ht="15.5" x14ac:dyDescent="0.35">
      <c r="A120" s="3" t="s">
        <v>330</v>
      </c>
      <c r="B120" s="3">
        <v>20192020</v>
      </c>
      <c r="C120" s="3" t="s">
        <v>217</v>
      </c>
      <c r="D120" s="3" t="s">
        <v>26</v>
      </c>
      <c r="E120" s="3" t="s">
        <v>26</v>
      </c>
      <c r="F120" s="3">
        <v>9</v>
      </c>
      <c r="G120" s="3">
        <v>1</v>
      </c>
      <c r="H120" s="3">
        <v>3</v>
      </c>
      <c r="I120" s="3">
        <v>4</v>
      </c>
      <c r="J120" s="3">
        <v>-1</v>
      </c>
      <c r="K120" s="3">
        <v>17</v>
      </c>
      <c r="L120" s="3">
        <v>0.44</v>
      </c>
      <c r="M120" s="3">
        <v>0</v>
      </c>
      <c r="N120" s="3">
        <v>3</v>
      </c>
      <c r="O120" s="3">
        <v>1</v>
      </c>
      <c r="P120" s="3">
        <v>1</v>
      </c>
      <c r="Q120" s="3">
        <v>0</v>
      </c>
      <c r="R120" s="3">
        <v>0</v>
      </c>
      <c r="S120" s="3">
        <v>0</v>
      </c>
      <c r="T120" s="3">
        <v>0</v>
      </c>
      <c r="U120" s="3">
        <v>13</v>
      </c>
      <c r="V120" s="3">
        <v>7.7</v>
      </c>
      <c r="W120" s="3" t="s">
        <v>117</v>
      </c>
      <c r="X120" s="3">
        <v>75</v>
      </c>
    </row>
    <row r="121" spans="1:24" ht="15.5" x14ac:dyDescent="0.35">
      <c r="A121" s="3" t="s">
        <v>347</v>
      </c>
      <c r="B121" s="3">
        <v>20192020</v>
      </c>
      <c r="C121" s="3" t="s">
        <v>109</v>
      </c>
      <c r="D121" s="3" t="s">
        <v>26</v>
      </c>
      <c r="E121" s="3" t="s">
        <v>50</v>
      </c>
      <c r="F121" s="3">
        <v>8</v>
      </c>
      <c r="G121" s="3">
        <v>1</v>
      </c>
      <c r="H121" s="3">
        <v>3</v>
      </c>
      <c r="I121" s="3">
        <v>4</v>
      </c>
      <c r="J121" s="3">
        <v>3</v>
      </c>
      <c r="K121" s="3">
        <v>2</v>
      </c>
      <c r="L121" s="3">
        <v>0.5</v>
      </c>
      <c r="M121" s="3">
        <v>0</v>
      </c>
      <c r="N121" s="3">
        <v>2</v>
      </c>
      <c r="O121" s="3">
        <v>1</v>
      </c>
      <c r="P121" s="3">
        <v>2</v>
      </c>
      <c r="Q121" s="3">
        <v>0</v>
      </c>
      <c r="R121" s="3">
        <v>0</v>
      </c>
      <c r="S121" s="3">
        <v>0</v>
      </c>
      <c r="T121" s="3">
        <v>1</v>
      </c>
      <c r="U121" s="3">
        <v>12</v>
      </c>
      <c r="V121" s="3">
        <v>8.3000000000000007</v>
      </c>
      <c r="W121" s="3" t="s">
        <v>473</v>
      </c>
      <c r="X121" s="3" t="s">
        <v>41</v>
      </c>
    </row>
    <row r="122" spans="1:24" ht="15.5" x14ac:dyDescent="0.35">
      <c r="A122" s="3" t="s">
        <v>287</v>
      </c>
      <c r="B122" s="3">
        <v>20192020</v>
      </c>
      <c r="C122" s="3" t="s">
        <v>92</v>
      </c>
      <c r="D122" s="3" t="s">
        <v>26</v>
      </c>
      <c r="E122" s="3" t="s">
        <v>50</v>
      </c>
      <c r="F122" s="3">
        <v>9</v>
      </c>
      <c r="G122" s="3">
        <v>1</v>
      </c>
      <c r="H122" s="3">
        <v>3</v>
      </c>
      <c r="I122" s="3">
        <v>4</v>
      </c>
      <c r="J122" s="3">
        <v>1</v>
      </c>
      <c r="K122" s="3">
        <v>0</v>
      </c>
      <c r="L122" s="3">
        <v>0.44</v>
      </c>
      <c r="M122" s="3">
        <v>1</v>
      </c>
      <c r="N122" s="3">
        <v>3</v>
      </c>
      <c r="O122" s="3">
        <v>0</v>
      </c>
      <c r="P122" s="3">
        <v>1</v>
      </c>
      <c r="Q122" s="3">
        <v>0</v>
      </c>
      <c r="R122" s="3">
        <v>0</v>
      </c>
      <c r="S122" s="3">
        <v>0</v>
      </c>
      <c r="T122" s="3">
        <v>0</v>
      </c>
      <c r="U122" s="3">
        <v>11</v>
      </c>
      <c r="V122" s="3">
        <v>9.1</v>
      </c>
      <c r="W122" s="3" t="s">
        <v>320</v>
      </c>
      <c r="X122" s="3" t="s">
        <v>41</v>
      </c>
    </row>
    <row r="123" spans="1:24" ht="15.5" x14ac:dyDescent="0.35">
      <c r="A123" s="3" t="s">
        <v>292</v>
      </c>
      <c r="B123" s="3">
        <v>20192020</v>
      </c>
      <c r="C123" s="3" t="s">
        <v>248</v>
      </c>
      <c r="D123" s="3" t="s">
        <v>56</v>
      </c>
      <c r="E123" s="3" t="s">
        <v>50</v>
      </c>
      <c r="F123" s="3">
        <v>8</v>
      </c>
      <c r="G123" s="3">
        <v>1</v>
      </c>
      <c r="H123" s="3">
        <v>3</v>
      </c>
      <c r="I123" s="3">
        <v>4</v>
      </c>
      <c r="J123" s="3">
        <v>-3</v>
      </c>
      <c r="K123" s="3">
        <v>10</v>
      </c>
      <c r="L123" s="3">
        <v>0.5</v>
      </c>
      <c r="M123" s="3">
        <v>1</v>
      </c>
      <c r="N123" s="3">
        <v>3</v>
      </c>
      <c r="O123" s="3">
        <v>0</v>
      </c>
      <c r="P123" s="3">
        <v>0</v>
      </c>
      <c r="Q123" s="3">
        <v>0</v>
      </c>
      <c r="R123" s="3">
        <v>1</v>
      </c>
      <c r="S123" s="3">
        <v>0</v>
      </c>
      <c r="T123" s="3">
        <v>0</v>
      </c>
      <c r="U123" s="3">
        <v>21</v>
      </c>
      <c r="V123" s="3">
        <v>4.8</v>
      </c>
      <c r="W123" s="3" t="s">
        <v>787</v>
      </c>
      <c r="X123" s="3" t="s">
        <v>41</v>
      </c>
    </row>
    <row r="124" spans="1:24" ht="15.5" x14ac:dyDescent="0.35">
      <c r="A124" s="3" t="s">
        <v>499</v>
      </c>
      <c r="B124" s="3">
        <v>20192020</v>
      </c>
      <c r="C124" s="3" t="s">
        <v>43</v>
      </c>
      <c r="D124" s="3" t="s">
        <v>26</v>
      </c>
      <c r="E124" s="3" t="s">
        <v>50</v>
      </c>
      <c r="F124" s="3">
        <v>10</v>
      </c>
      <c r="G124" s="3">
        <v>1</v>
      </c>
      <c r="H124" s="3">
        <v>3</v>
      </c>
      <c r="I124" s="3">
        <v>4</v>
      </c>
      <c r="J124" s="3">
        <v>0</v>
      </c>
      <c r="K124" s="3">
        <v>6</v>
      </c>
      <c r="L124" s="3">
        <v>0.4</v>
      </c>
      <c r="M124" s="3">
        <v>1</v>
      </c>
      <c r="N124" s="3">
        <v>3</v>
      </c>
      <c r="O124" s="3">
        <v>0</v>
      </c>
      <c r="P124" s="3">
        <v>0</v>
      </c>
      <c r="Q124" s="3">
        <v>0</v>
      </c>
      <c r="R124" s="3">
        <v>1</v>
      </c>
      <c r="S124" s="3">
        <v>0</v>
      </c>
      <c r="T124" s="3">
        <v>0</v>
      </c>
      <c r="U124" s="3">
        <v>4</v>
      </c>
      <c r="V124" s="3">
        <v>25</v>
      </c>
      <c r="W124" s="3" t="s">
        <v>420</v>
      </c>
      <c r="X124" s="3" t="s">
        <v>41</v>
      </c>
    </row>
    <row r="125" spans="1:24" ht="15.5" x14ac:dyDescent="0.35">
      <c r="A125" s="3" t="s">
        <v>283</v>
      </c>
      <c r="B125" s="3">
        <v>20192020</v>
      </c>
      <c r="C125" s="3" t="s">
        <v>30</v>
      </c>
      <c r="D125" s="3" t="s">
        <v>56</v>
      </c>
      <c r="E125" s="3" t="s">
        <v>27</v>
      </c>
      <c r="F125" s="3">
        <v>8</v>
      </c>
      <c r="G125" s="3">
        <v>1</v>
      </c>
      <c r="H125" s="3">
        <v>3</v>
      </c>
      <c r="I125" s="3">
        <v>4</v>
      </c>
      <c r="J125" s="3">
        <v>0</v>
      </c>
      <c r="K125" s="3">
        <v>0</v>
      </c>
      <c r="L125" s="3">
        <v>0.5</v>
      </c>
      <c r="M125" s="3">
        <v>1</v>
      </c>
      <c r="N125" s="3">
        <v>4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1</v>
      </c>
      <c r="U125" s="3">
        <v>8</v>
      </c>
      <c r="V125" s="3">
        <v>12.5</v>
      </c>
      <c r="W125" s="3" t="s">
        <v>468</v>
      </c>
      <c r="X125" s="3">
        <v>60</v>
      </c>
    </row>
    <row r="126" spans="1:24" ht="15.5" x14ac:dyDescent="0.35">
      <c r="A126" s="3" t="s">
        <v>134</v>
      </c>
      <c r="B126" s="3">
        <v>20192020</v>
      </c>
      <c r="C126" s="3" t="s">
        <v>59</v>
      </c>
      <c r="D126" s="3" t="s">
        <v>26</v>
      </c>
      <c r="E126" s="3" t="s">
        <v>50</v>
      </c>
      <c r="F126" s="3">
        <v>9</v>
      </c>
      <c r="G126" s="3">
        <v>0</v>
      </c>
      <c r="H126" s="3">
        <v>4</v>
      </c>
      <c r="I126" s="3">
        <v>4</v>
      </c>
      <c r="J126" s="3">
        <v>4</v>
      </c>
      <c r="K126" s="3">
        <v>2</v>
      </c>
      <c r="L126" s="3">
        <v>0.44</v>
      </c>
      <c r="M126" s="3">
        <v>0</v>
      </c>
      <c r="N126" s="3">
        <v>1</v>
      </c>
      <c r="O126" s="3">
        <v>0</v>
      </c>
      <c r="P126" s="3">
        <v>3</v>
      </c>
      <c r="Q126" s="3">
        <v>0</v>
      </c>
      <c r="R126" s="3">
        <v>0</v>
      </c>
      <c r="S126" s="3">
        <v>0</v>
      </c>
      <c r="T126" s="3">
        <v>0</v>
      </c>
      <c r="U126" s="3">
        <v>3</v>
      </c>
      <c r="V126" s="3">
        <v>0</v>
      </c>
      <c r="W126" s="3" t="s">
        <v>449</v>
      </c>
      <c r="X126" s="3" t="s">
        <v>41</v>
      </c>
    </row>
    <row r="127" spans="1:24" ht="15.5" x14ac:dyDescent="0.35">
      <c r="A127" s="3" t="s">
        <v>223</v>
      </c>
      <c r="B127" s="3">
        <v>20192020</v>
      </c>
      <c r="C127" s="3" t="s">
        <v>68</v>
      </c>
      <c r="D127" s="3" t="s">
        <v>26</v>
      </c>
      <c r="E127" s="3" t="s">
        <v>27</v>
      </c>
      <c r="F127" s="3">
        <v>8</v>
      </c>
      <c r="G127" s="3">
        <v>0</v>
      </c>
      <c r="H127" s="3">
        <v>4</v>
      </c>
      <c r="I127" s="3">
        <v>4</v>
      </c>
      <c r="J127" s="3">
        <v>-2</v>
      </c>
      <c r="K127" s="3">
        <v>2</v>
      </c>
      <c r="L127" s="3">
        <v>0.5</v>
      </c>
      <c r="M127" s="3">
        <v>0</v>
      </c>
      <c r="N127" s="3">
        <v>3</v>
      </c>
      <c r="O127" s="3">
        <v>0</v>
      </c>
      <c r="P127" s="3">
        <v>1</v>
      </c>
      <c r="Q127" s="3">
        <v>0</v>
      </c>
      <c r="R127" s="3">
        <v>0</v>
      </c>
      <c r="S127" s="3">
        <v>0</v>
      </c>
      <c r="T127" s="3">
        <v>0</v>
      </c>
      <c r="U127" s="3">
        <v>13</v>
      </c>
      <c r="V127" s="3">
        <v>0</v>
      </c>
      <c r="W127" s="3" t="s">
        <v>788</v>
      </c>
      <c r="X127" s="3">
        <v>33.299999999999997</v>
      </c>
    </row>
    <row r="128" spans="1:24" ht="15.5" x14ac:dyDescent="0.35">
      <c r="A128" s="3" t="s">
        <v>221</v>
      </c>
      <c r="B128" s="3">
        <v>20192020</v>
      </c>
      <c r="C128" s="3" t="s">
        <v>43</v>
      </c>
      <c r="D128" s="3" t="s">
        <v>26</v>
      </c>
      <c r="E128" s="3" t="s">
        <v>50</v>
      </c>
      <c r="F128" s="3">
        <v>10</v>
      </c>
      <c r="G128" s="3">
        <v>0</v>
      </c>
      <c r="H128" s="3">
        <v>4</v>
      </c>
      <c r="I128" s="3">
        <v>4</v>
      </c>
      <c r="J128" s="3">
        <v>1</v>
      </c>
      <c r="K128" s="3">
        <v>2</v>
      </c>
      <c r="L128" s="3">
        <v>0.4</v>
      </c>
      <c r="M128" s="3">
        <v>0</v>
      </c>
      <c r="N128" s="3">
        <v>2</v>
      </c>
      <c r="O128" s="3">
        <v>0</v>
      </c>
      <c r="P128" s="3">
        <v>2</v>
      </c>
      <c r="Q128" s="3">
        <v>0</v>
      </c>
      <c r="R128" s="3">
        <v>0</v>
      </c>
      <c r="S128" s="3">
        <v>0</v>
      </c>
      <c r="T128" s="3">
        <v>0</v>
      </c>
      <c r="U128" s="3">
        <v>22</v>
      </c>
      <c r="V128" s="3">
        <v>0</v>
      </c>
      <c r="W128" s="3" t="s">
        <v>789</v>
      </c>
      <c r="X128" s="3" t="s">
        <v>41</v>
      </c>
    </row>
    <row r="129" spans="1:24" ht="15.5" x14ac:dyDescent="0.35">
      <c r="A129" s="3" t="s">
        <v>790</v>
      </c>
      <c r="B129" s="3">
        <v>20192020</v>
      </c>
      <c r="C129" s="3" t="s">
        <v>53</v>
      </c>
      <c r="D129" s="3" t="s">
        <v>56</v>
      </c>
      <c r="E129" s="3" t="s">
        <v>27</v>
      </c>
      <c r="F129" s="3">
        <v>9</v>
      </c>
      <c r="G129" s="3">
        <v>0</v>
      </c>
      <c r="H129" s="3">
        <v>4</v>
      </c>
      <c r="I129" s="3">
        <v>4</v>
      </c>
      <c r="J129" s="3">
        <v>1</v>
      </c>
      <c r="K129" s="3">
        <v>2</v>
      </c>
      <c r="L129" s="3">
        <v>0.44</v>
      </c>
      <c r="M129" s="3">
        <v>0</v>
      </c>
      <c r="N129" s="3">
        <v>1</v>
      </c>
      <c r="O129" s="3">
        <v>0</v>
      </c>
      <c r="P129" s="3">
        <v>3</v>
      </c>
      <c r="Q129" s="3">
        <v>0</v>
      </c>
      <c r="R129" s="3">
        <v>0</v>
      </c>
      <c r="S129" s="3">
        <v>0</v>
      </c>
      <c r="T129" s="3">
        <v>0</v>
      </c>
      <c r="U129" s="3">
        <v>20</v>
      </c>
      <c r="V129" s="3">
        <v>0</v>
      </c>
      <c r="W129" s="3" t="s">
        <v>791</v>
      </c>
      <c r="X129" s="3">
        <v>58.9</v>
      </c>
    </row>
    <row r="130" spans="1:24" ht="15.5" x14ac:dyDescent="0.35">
      <c r="A130" s="3" t="s">
        <v>343</v>
      </c>
      <c r="B130" s="3">
        <v>20192020</v>
      </c>
      <c r="C130" s="3" t="s">
        <v>71</v>
      </c>
      <c r="D130" s="3" t="s">
        <v>26</v>
      </c>
      <c r="E130" s="3" t="s">
        <v>27</v>
      </c>
      <c r="F130" s="3">
        <v>10</v>
      </c>
      <c r="G130" s="3">
        <v>0</v>
      </c>
      <c r="H130" s="3">
        <v>4</v>
      </c>
      <c r="I130" s="3">
        <v>4</v>
      </c>
      <c r="J130" s="3">
        <v>0</v>
      </c>
      <c r="K130" s="3">
        <v>2</v>
      </c>
      <c r="L130" s="3">
        <v>0.4</v>
      </c>
      <c r="M130" s="3">
        <v>0</v>
      </c>
      <c r="N130" s="3">
        <v>2</v>
      </c>
      <c r="O130" s="3">
        <v>0</v>
      </c>
      <c r="P130" s="3">
        <v>2</v>
      </c>
      <c r="Q130" s="3">
        <v>0</v>
      </c>
      <c r="R130" s="3">
        <v>0</v>
      </c>
      <c r="S130" s="3">
        <v>0</v>
      </c>
      <c r="T130" s="3">
        <v>0</v>
      </c>
      <c r="U130" s="3">
        <v>27</v>
      </c>
      <c r="V130" s="3">
        <v>0</v>
      </c>
      <c r="W130" s="3" t="s">
        <v>792</v>
      </c>
      <c r="X130" s="3">
        <v>44.4</v>
      </c>
    </row>
    <row r="131" spans="1:24" ht="15.5" x14ac:dyDescent="0.35">
      <c r="A131" s="3" t="s">
        <v>448</v>
      </c>
      <c r="B131" s="3">
        <v>20192020</v>
      </c>
      <c r="C131" s="3" t="s">
        <v>92</v>
      </c>
      <c r="D131" s="3" t="s">
        <v>56</v>
      </c>
      <c r="E131" s="3" t="s">
        <v>50</v>
      </c>
      <c r="F131" s="3">
        <v>9</v>
      </c>
      <c r="G131" s="3">
        <v>0</v>
      </c>
      <c r="H131" s="3">
        <v>4</v>
      </c>
      <c r="I131" s="3">
        <v>4</v>
      </c>
      <c r="J131" s="3">
        <v>5</v>
      </c>
      <c r="K131" s="3">
        <v>8</v>
      </c>
      <c r="L131" s="3">
        <v>0.44</v>
      </c>
      <c r="M131" s="3">
        <v>0</v>
      </c>
      <c r="N131" s="3">
        <v>4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7</v>
      </c>
      <c r="V131" s="3">
        <v>0</v>
      </c>
      <c r="W131" s="3" t="s">
        <v>793</v>
      </c>
      <c r="X131" s="3" t="s">
        <v>41</v>
      </c>
    </row>
    <row r="132" spans="1:24" ht="15.5" x14ac:dyDescent="0.35">
      <c r="A132" s="3" t="s">
        <v>345</v>
      </c>
      <c r="B132" s="3">
        <v>20192020</v>
      </c>
      <c r="C132" s="3" t="s">
        <v>49</v>
      </c>
      <c r="D132" s="3" t="s">
        <v>26</v>
      </c>
      <c r="E132" s="3" t="s">
        <v>50</v>
      </c>
      <c r="F132" s="3">
        <v>10</v>
      </c>
      <c r="G132" s="3">
        <v>0</v>
      </c>
      <c r="H132" s="3">
        <v>4</v>
      </c>
      <c r="I132" s="3">
        <v>4</v>
      </c>
      <c r="J132" s="3">
        <v>1</v>
      </c>
      <c r="K132" s="3">
        <v>8</v>
      </c>
      <c r="L132" s="3">
        <v>0.4</v>
      </c>
      <c r="M132" s="3">
        <v>0</v>
      </c>
      <c r="N132" s="3">
        <v>4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21</v>
      </c>
      <c r="V132" s="3">
        <v>0</v>
      </c>
      <c r="W132" s="3" t="s">
        <v>794</v>
      </c>
      <c r="X132" s="3" t="s">
        <v>41</v>
      </c>
    </row>
    <row r="133" spans="1:24" ht="15.5" x14ac:dyDescent="0.35">
      <c r="A133" s="3" t="s">
        <v>138</v>
      </c>
      <c r="B133" s="3">
        <v>20192020</v>
      </c>
      <c r="C133" s="3" t="s">
        <v>65</v>
      </c>
      <c r="D133" s="3" t="s">
        <v>26</v>
      </c>
      <c r="E133" s="3" t="s">
        <v>50</v>
      </c>
      <c r="F133" s="3">
        <v>4</v>
      </c>
      <c r="G133" s="3">
        <v>0</v>
      </c>
      <c r="H133" s="3">
        <v>4</v>
      </c>
      <c r="I133" s="3">
        <v>4</v>
      </c>
      <c r="J133" s="3">
        <v>-2</v>
      </c>
      <c r="K133" s="3">
        <v>4</v>
      </c>
      <c r="L133" s="3">
        <v>1</v>
      </c>
      <c r="M133" s="3">
        <v>0</v>
      </c>
      <c r="N133" s="3">
        <v>2</v>
      </c>
      <c r="O133" s="3">
        <v>0</v>
      </c>
      <c r="P133" s="3">
        <v>2</v>
      </c>
      <c r="Q133" s="3">
        <v>0</v>
      </c>
      <c r="R133" s="3">
        <v>0</v>
      </c>
      <c r="S133" s="3">
        <v>0</v>
      </c>
      <c r="T133" s="3">
        <v>0</v>
      </c>
      <c r="U133" s="3">
        <v>21</v>
      </c>
      <c r="V133" s="3">
        <v>0</v>
      </c>
      <c r="W133" s="3" t="s">
        <v>139</v>
      </c>
      <c r="X133" s="3" t="s">
        <v>41</v>
      </c>
    </row>
    <row r="134" spans="1:24" ht="15.5" x14ac:dyDescent="0.35">
      <c r="A134" s="3" t="s">
        <v>328</v>
      </c>
      <c r="B134" s="3">
        <v>20192020</v>
      </c>
      <c r="C134" s="3" t="s">
        <v>35</v>
      </c>
      <c r="D134" s="3" t="s">
        <v>56</v>
      </c>
      <c r="E134" s="3" t="s">
        <v>50</v>
      </c>
      <c r="F134" s="3">
        <v>9</v>
      </c>
      <c r="G134" s="3">
        <v>0</v>
      </c>
      <c r="H134" s="3">
        <v>4</v>
      </c>
      <c r="I134" s="3">
        <v>4</v>
      </c>
      <c r="J134" s="3">
        <v>-1</v>
      </c>
      <c r="K134" s="3">
        <v>4</v>
      </c>
      <c r="L134" s="3">
        <v>0.44</v>
      </c>
      <c r="M134" s="3">
        <v>0</v>
      </c>
      <c r="N134" s="3">
        <v>4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12</v>
      </c>
      <c r="V134" s="3">
        <v>0</v>
      </c>
      <c r="W134" s="3" t="s">
        <v>795</v>
      </c>
      <c r="X134" s="3" t="s">
        <v>41</v>
      </c>
    </row>
    <row r="135" spans="1:24" ht="15.5" x14ac:dyDescent="0.35">
      <c r="A135" s="3" t="s">
        <v>341</v>
      </c>
      <c r="B135" s="3">
        <v>20192020</v>
      </c>
      <c r="C135" s="3" t="s">
        <v>68</v>
      </c>
      <c r="D135" s="3" t="s">
        <v>56</v>
      </c>
      <c r="E135" s="3" t="s">
        <v>56</v>
      </c>
      <c r="F135" s="3">
        <v>8</v>
      </c>
      <c r="G135" s="3">
        <v>0</v>
      </c>
      <c r="H135" s="3">
        <v>4</v>
      </c>
      <c r="I135" s="3">
        <v>4</v>
      </c>
      <c r="J135" s="3">
        <v>2</v>
      </c>
      <c r="K135" s="3">
        <v>2</v>
      </c>
      <c r="L135" s="3">
        <v>0.5</v>
      </c>
      <c r="M135" s="3">
        <v>0</v>
      </c>
      <c r="N135" s="3">
        <v>4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</v>
      </c>
      <c r="V135" s="3">
        <v>0</v>
      </c>
      <c r="W135" s="3" t="s">
        <v>796</v>
      </c>
      <c r="X135" s="3">
        <v>25</v>
      </c>
    </row>
    <row r="136" spans="1:24" ht="15.5" x14ac:dyDescent="0.35">
      <c r="A136" s="3" t="s">
        <v>461</v>
      </c>
      <c r="B136" s="3">
        <v>20192020</v>
      </c>
      <c r="C136" s="3" t="s">
        <v>132</v>
      </c>
      <c r="D136" s="3" t="s">
        <v>26</v>
      </c>
      <c r="E136" s="3" t="s">
        <v>26</v>
      </c>
      <c r="F136" s="3">
        <v>9</v>
      </c>
      <c r="G136" s="3">
        <v>0</v>
      </c>
      <c r="H136" s="3">
        <v>4</v>
      </c>
      <c r="I136" s="3">
        <v>4</v>
      </c>
      <c r="J136" s="3">
        <v>-2</v>
      </c>
      <c r="K136" s="3">
        <v>4</v>
      </c>
      <c r="L136" s="3">
        <v>0.44</v>
      </c>
      <c r="M136" s="3">
        <v>0</v>
      </c>
      <c r="N136" s="3">
        <v>0</v>
      </c>
      <c r="O136" s="3">
        <v>0</v>
      </c>
      <c r="P136" s="3">
        <v>4</v>
      </c>
      <c r="Q136" s="3">
        <v>0</v>
      </c>
      <c r="R136" s="3">
        <v>0</v>
      </c>
      <c r="S136" s="3">
        <v>0</v>
      </c>
      <c r="T136" s="3">
        <v>0</v>
      </c>
      <c r="U136" s="3">
        <v>22</v>
      </c>
      <c r="V136" s="3">
        <v>0</v>
      </c>
      <c r="W136" s="3" t="s">
        <v>40</v>
      </c>
      <c r="X136" s="3">
        <v>48.4</v>
      </c>
    </row>
    <row r="137" spans="1:24" ht="15.5" x14ac:dyDescent="0.35">
      <c r="A137" s="3" t="s">
        <v>561</v>
      </c>
      <c r="B137" s="3">
        <v>20192020</v>
      </c>
      <c r="C137" s="3" t="s">
        <v>248</v>
      </c>
      <c r="D137" s="3" t="s">
        <v>56</v>
      </c>
      <c r="E137" s="3" t="s">
        <v>56</v>
      </c>
      <c r="F137" s="3">
        <v>6</v>
      </c>
      <c r="G137" s="3">
        <v>0</v>
      </c>
      <c r="H137" s="3">
        <v>4</v>
      </c>
      <c r="I137" s="3">
        <v>4</v>
      </c>
      <c r="J137" s="3">
        <v>1</v>
      </c>
      <c r="K137" s="3">
        <v>2</v>
      </c>
      <c r="L137" s="3">
        <v>0.67</v>
      </c>
      <c r="M137" s="3">
        <v>0</v>
      </c>
      <c r="N137" s="3">
        <v>4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13</v>
      </c>
      <c r="V137" s="3">
        <v>0</v>
      </c>
      <c r="W137" s="3" t="s">
        <v>295</v>
      </c>
      <c r="X137" s="3">
        <v>0</v>
      </c>
    </row>
    <row r="138" spans="1:24" ht="15.5" x14ac:dyDescent="0.35">
      <c r="A138" s="3" t="s">
        <v>323</v>
      </c>
      <c r="B138" s="3">
        <v>20192020</v>
      </c>
      <c r="C138" s="3" t="s">
        <v>43</v>
      </c>
      <c r="D138" s="3" t="s">
        <v>26</v>
      </c>
      <c r="E138" s="3" t="s">
        <v>50</v>
      </c>
      <c r="F138" s="3">
        <v>10</v>
      </c>
      <c r="G138" s="3">
        <v>0</v>
      </c>
      <c r="H138" s="3">
        <v>4</v>
      </c>
      <c r="I138" s="3">
        <v>4</v>
      </c>
      <c r="J138" s="3">
        <v>2</v>
      </c>
      <c r="K138" s="3">
        <v>0</v>
      </c>
      <c r="L138" s="3">
        <v>0.4</v>
      </c>
      <c r="M138" s="3">
        <v>0</v>
      </c>
      <c r="N138" s="3">
        <v>4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22</v>
      </c>
      <c r="V138" s="3">
        <v>0</v>
      </c>
      <c r="W138" s="3" t="s">
        <v>797</v>
      </c>
      <c r="X138" s="3" t="s">
        <v>41</v>
      </c>
    </row>
    <row r="139" spans="1:24" ht="15.5" x14ac:dyDescent="0.35">
      <c r="A139" s="3" t="s">
        <v>124</v>
      </c>
      <c r="B139" s="3">
        <v>20192020</v>
      </c>
      <c r="C139" s="3" t="s">
        <v>46</v>
      </c>
      <c r="D139" s="3" t="s">
        <v>56</v>
      </c>
      <c r="E139" s="3" t="s">
        <v>56</v>
      </c>
      <c r="F139" s="3">
        <v>5</v>
      </c>
      <c r="G139" s="3">
        <v>0</v>
      </c>
      <c r="H139" s="3">
        <v>4</v>
      </c>
      <c r="I139" s="3">
        <v>4</v>
      </c>
      <c r="J139" s="3">
        <v>-1</v>
      </c>
      <c r="K139" s="3">
        <v>2</v>
      </c>
      <c r="L139" s="3">
        <v>0.8</v>
      </c>
      <c r="M139" s="3">
        <v>0</v>
      </c>
      <c r="N139" s="3">
        <v>2</v>
      </c>
      <c r="O139" s="3">
        <v>0</v>
      </c>
      <c r="P139" s="3">
        <v>2</v>
      </c>
      <c r="Q139" s="3">
        <v>0</v>
      </c>
      <c r="R139" s="3">
        <v>0</v>
      </c>
      <c r="S139" s="3">
        <v>0</v>
      </c>
      <c r="T139" s="3">
        <v>0</v>
      </c>
      <c r="U139" s="3">
        <v>15</v>
      </c>
      <c r="V139" s="3">
        <v>0</v>
      </c>
      <c r="W139" s="3" t="s">
        <v>125</v>
      </c>
      <c r="X139" s="3" t="s">
        <v>41</v>
      </c>
    </row>
    <row r="140" spans="1:24" ht="15.5" x14ac:dyDescent="0.35">
      <c r="A140" s="3" t="s">
        <v>258</v>
      </c>
      <c r="B140" s="3">
        <v>20192020</v>
      </c>
      <c r="C140" s="3" t="s">
        <v>92</v>
      </c>
      <c r="D140" s="3" t="s">
        <v>26</v>
      </c>
      <c r="E140" s="3" t="s">
        <v>26</v>
      </c>
      <c r="F140" s="3">
        <v>9</v>
      </c>
      <c r="G140" s="3">
        <v>3</v>
      </c>
      <c r="H140" s="3">
        <v>0</v>
      </c>
      <c r="I140" s="3">
        <v>3</v>
      </c>
      <c r="J140" s="3">
        <v>-1</v>
      </c>
      <c r="K140" s="3">
        <v>6</v>
      </c>
      <c r="L140" s="3">
        <v>0.33</v>
      </c>
      <c r="M140" s="3">
        <v>2</v>
      </c>
      <c r="N140" s="3">
        <v>2</v>
      </c>
      <c r="O140" s="3">
        <v>0</v>
      </c>
      <c r="P140" s="3">
        <v>0</v>
      </c>
      <c r="Q140" s="3">
        <v>1</v>
      </c>
      <c r="R140" s="3">
        <v>1</v>
      </c>
      <c r="S140" s="3">
        <v>0</v>
      </c>
      <c r="T140" s="3">
        <v>1</v>
      </c>
      <c r="U140" s="3">
        <v>13</v>
      </c>
      <c r="V140" s="3">
        <v>23.1</v>
      </c>
      <c r="W140" s="3" t="s">
        <v>587</v>
      </c>
      <c r="X140" s="3">
        <v>50</v>
      </c>
    </row>
    <row r="141" spans="1:24" ht="15.5" x14ac:dyDescent="0.35">
      <c r="A141" s="3" t="s">
        <v>798</v>
      </c>
      <c r="B141" s="3">
        <v>20192020</v>
      </c>
      <c r="C141" s="3" t="s">
        <v>59</v>
      </c>
      <c r="D141" s="3" t="s">
        <v>26</v>
      </c>
      <c r="E141" s="3" t="s">
        <v>26</v>
      </c>
      <c r="F141" s="3">
        <v>9</v>
      </c>
      <c r="G141" s="3">
        <v>3</v>
      </c>
      <c r="H141" s="3">
        <v>0</v>
      </c>
      <c r="I141" s="3">
        <v>3</v>
      </c>
      <c r="J141" s="3">
        <v>7</v>
      </c>
      <c r="K141" s="3">
        <v>11</v>
      </c>
      <c r="L141" s="3">
        <v>0.33</v>
      </c>
      <c r="M141" s="3">
        <v>3</v>
      </c>
      <c r="N141" s="3">
        <v>3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28</v>
      </c>
      <c r="V141" s="3">
        <v>10.7</v>
      </c>
      <c r="W141" s="3" t="s">
        <v>799</v>
      </c>
      <c r="X141" s="3">
        <v>44.8</v>
      </c>
    </row>
    <row r="142" spans="1:24" ht="15.5" x14ac:dyDescent="0.35">
      <c r="A142" s="3" t="s">
        <v>140</v>
      </c>
      <c r="B142" s="3">
        <v>20192020</v>
      </c>
      <c r="C142" s="3" t="s">
        <v>65</v>
      </c>
      <c r="D142" s="3" t="s">
        <v>56</v>
      </c>
      <c r="E142" s="3" t="s">
        <v>56</v>
      </c>
      <c r="F142" s="3">
        <v>4</v>
      </c>
      <c r="G142" s="3">
        <v>3</v>
      </c>
      <c r="H142" s="3">
        <v>0</v>
      </c>
      <c r="I142" s="3">
        <v>3</v>
      </c>
      <c r="J142" s="3">
        <v>0</v>
      </c>
      <c r="K142" s="3">
        <v>2</v>
      </c>
      <c r="L142" s="3">
        <v>0.75</v>
      </c>
      <c r="M142" s="3">
        <v>2</v>
      </c>
      <c r="N142" s="3">
        <v>2</v>
      </c>
      <c r="O142" s="3">
        <v>1</v>
      </c>
      <c r="P142" s="3">
        <v>1</v>
      </c>
      <c r="Q142" s="3">
        <v>0</v>
      </c>
      <c r="R142" s="3">
        <v>0</v>
      </c>
      <c r="S142" s="3">
        <v>0</v>
      </c>
      <c r="T142" s="3">
        <v>0</v>
      </c>
      <c r="U142" s="3">
        <v>16</v>
      </c>
      <c r="V142" s="3">
        <v>18.8</v>
      </c>
      <c r="W142" s="3" t="s">
        <v>141</v>
      </c>
      <c r="X142" s="3">
        <v>100</v>
      </c>
    </row>
    <row r="143" spans="1:24" ht="15.5" x14ac:dyDescent="0.35">
      <c r="A143" s="3" t="s">
        <v>440</v>
      </c>
      <c r="B143" s="3">
        <v>20192020</v>
      </c>
      <c r="C143" s="3" t="s">
        <v>315</v>
      </c>
      <c r="D143" s="3" t="s">
        <v>56</v>
      </c>
      <c r="E143" s="3" t="s">
        <v>56</v>
      </c>
      <c r="F143" s="3">
        <v>8</v>
      </c>
      <c r="G143" s="3">
        <v>3</v>
      </c>
      <c r="H143" s="3">
        <v>0</v>
      </c>
      <c r="I143" s="3">
        <v>3</v>
      </c>
      <c r="J143" s="3">
        <v>-7</v>
      </c>
      <c r="K143" s="3">
        <v>13</v>
      </c>
      <c r="L143" s="3">
        <v>0.38</v>
      </c>
      <c r="M143" s="3">
        <v>1</v>
      </c>
      <c r="N143" s="3">
        <v>1</v>
      </c>
      <c r="O143" s="3">
        <v>2</v>
      </c>
      <c r="P143" s="3">
        <v>2</v>
      </c>
      <c r="Q143" s="3">
        <v>0</v>
      </c>
      <c r="R143" s="3">
        <v>0</v>
      </c>
      <c r="S143" s="3">
        <v>0</v>
      </c>
      <c r="T143" s="3">
        <v>0</v>
      </c>
      <c r="U143" s="3">
        <v>18</v>
      </c>
      <c r="V143" s="3">
        <v>16.7</v>
      </c>
      <c r="W143" s="3" t="s">
        <v>800</v>
      </c>
      <c r="X143" s="3">
        <v>47.5</v>
      </c>
    </row>
    <row r="144" spans="1:24" ht="15.5" x14ac:dyDescent="0.35">
      <c r="A144" s="3" t="s">
        <v>801</v>
      </c>
      <c r="B144" s="3">
        <v>20192020</v>
      </c>
      <c r="C144" s="3" t="s">
        <v>71</v>
      </c>
      <c r="D144" s="3" t="s">
        <v>56</v>
      </c>
      <c r="E144" s="3" t="s">
        <v>56</v>
      </c>
      <c r="F144" s="3">
        <v>10</v>
      </c>
      <c r="G144" s="3">
        <v>3</v>
      </c>
      <c r="H144" s="3">
        <v>0</v>
      </c>
      <c r="I144" s="3">
        <v>3</v>
      </c>
      <c r="J144" s="3">
        <v>-5</v>
      </c>
      <c r="K144" s="3">
        <v>0</v>
      </c>
      <c r="L144" s="3">
        <v>0.3</v>
      </c>
      <c r="M144" s="3">
        <v>2</v>
      </c>
      <c r="N144" s="3">
        <v>2</v>
      </c>
      <c r="O144" s="3">
        <v>1</v>
      </c>
      <c r="P144" s="3">
        <v>1</v>
      </c>
      <c r="Q144" s="3">
        <v>0</v>
      </c>
      <c r="R144" s="3">
        <v>0</v>
      </c>
      <c r="S144" s="3">
        <v>0</v>
      </c>
      <c r="T144" s="3">
        <v>1</v>
      </c>
      <c r="U144" s="3">
        <v>25</v>
      </c>
      <c r="V144" s="3">
        <v>12</v>
      </c>
      <c r="W144" s="3" t="s">
        <v>66</v>
      </c>
      <c r="X144" s="3" t="s">
        <v>41</v>
      </c>
    </row>
    <row r="145" spans="1:24" ht="15.5" x14ac:dyDescent="0.35">
      <c r="A145" s="3" t="s">
        <v>358</v>
      </c>
      <c r="B145" s="3">
        <v>20192020</v>
      </c>
      <c r="C145" s="3" t="s">
        <v>248</v>
      </c>
      <c r="D145" s="3" t="s">
        <v>26</v>
      </c>
      <c r="E145" s="3" t="s">
        <v>26</v>
      </c>
      <c r="F145" s="3">
        <v>8</v>
      </c>
      <c r="G145" s="3">
        <v>3</v>
      </c>
      <c r="H145" s="3">
        <v>0</v>
      </c>
      <c r="I145" s="3">
        <v>3</v>
      </c>
      <c r="J145" s="3">
        <v>1</v>
      </c>
      <c r="K145" s="3">
        <v>2</v>
      </c>
      <c r="L145" s="3">
        <v>0.38</v>
      </c>
      <c r="M145" s="3">
        <v>3</v>
      </c>
      <c r="N145" s="3">
        <v>3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1</v>
      </c>
      <c r="U145" s="3">
        <v>17</v>
      </c>
      <c r="V145" s="3">
        <v>17.7</v>
      </c>
      <c r="W145" s="3" t="s">
        <v>418</v>
      </c>
      <c r="X145" s="3">
        <v>50</v>
      </c>
    </row>
    <row r="146" spans="1:24" ht="15.5" x14ac:dyDescent="0.35">
      <c r="A146" s="3" t="s">
        <v>384</v>
      </c>
      <c r="B146" s="3">
        <v>20192020</v>
      </c>
      <c r="C146" s="3" t="s">
        <v>30</v>
      </c>
      <c r="D146" s="3" t="s">
        <v>26</v>
      </c>
      <c r="E146" s="3" t="s">
        <v>26</v>
      </c>
      <c r="F146" s="3">
        <v>8</v>
      </c>
      <c r="G146" s="3">
        <v>2</v>
      </c>
      <c r="H146" s="3">
        <v>1</v>
      </c>
      <c r="I146" s="3">
        <v>3</v>
      </c>
      <c r="J146" s="3">
        <v>0</v>
      </c>
      <c r="K146" s="3">
        <v>8</v>
      </c>
      <c r="L146" s="3">
        <v>0.38</v>
      </c>
      <c r="M146" s="3">
        <v>2</v>
      </c>
      <c r="N146" s="3">
        <v>3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8</v>
      </c>
      <c r="V146" s="3">
        <v>25</v>
      </c>
      <c r="W146" s="3" t="s">
        <v>354</v>
      </c>
      <c r="X146" s="3">
        <v>22.2</v>
      </c>
    </row>
    <row r="147" spans="1:24" ht="15.5" x14ac:dyDescent="0.35">
      <c r="A147" s="3" t="s">
        <v>158</v>
      </c>
      <c r="B147" s="3">
        <v>20192020</v>
      </c>
      <c r="C147" s="3" t="s">
        <v>89</v>
      </c>
      <c r="D147" s="3" t="s">
        <v>56</v>
      </c>
      <c r="E147" s="3" t="s">
        <v>50</v>
      </c>
      <c r="F147" s="3">
        <v>10</v>
      </c>
      <c r="G147" s="3">
        <v>2</v>
      </c>
      <c r="H147" s="3">
        <v>1</v>
      </c>
      <c r="I147" s="3">
        <v>3</v>
      </c>
      <c r="J147" s="3">
        <v>1</v>
      </c>
      <c r="K147" s="3">
        <v>6</v>
      </c>
      <c r="L147" s="3">
        <v>0.3</v>
      </c>
      <c r="M147" s="3">
        <v>2</v>
      </c>
      <c r="N147" s="3">
        <v>3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2</v>
      </c>
      <c r="U147" s="3">
        <v>15</v>
      </c>
      <c r="V147" s="3">
        <v>13.3</v>
      </c>
      <c r="W147" s="3" t="s">
        <v>763</v>
      </c>
      <c r="X147" s="3" t="s">
        <v>41</v>
      </c>
    </row>
    <row r="148" spans="1:24" ht="15.5" x14ac:dyDescent="0.35">
      <c r="A148" s="3" t="s">
        <v>802</v>
      </c>
      <c r="B148" s="3">
        <v>20192020</v>
      </c>
      <c r="C148" s="3" t="s">
        <v>248</v>
      </c>
      <c r="D148" s="3" t="s">
        <v>56</v>
      </c>
      <c r="E148" s="3" t="s">
        <v>27</v>
      </c>
      <c r="F148" s="3">
        <v>8</v>
      </c>
      <c r="G148" s="3">
        <v>2</v>
      </c>
      <c r="H148" s="3">
        <v>1</v>
      </c>
      <c r="I148" s="3">
        <v>3</v>
      </c>
      <c r="J148" s="3">
        <v>-2</v>
      </c>
      <c r="K148" s="3">
        <v>2</v>
      </c>
      <c r="L148" s="3">
        <v>0.38</v>
      </c>
      <c r="M148" s="3">
        <v>1</v>
      </c>
      <c r="N148" s="3">
        <v>1</v>
      </c>
      <c r="O148" s="3">
        <v>1</v>
      </c>
      <c r="P148" s="3">
        <v>1</v>
      </c>
      <c r="Q148" s="3">
        <v>0</v>
      </c>
      <c r="R148" s="3">
        <v>1</v>
      </c>
      <c r="S148" s="3">
        <v>0</v>
      </c>
      <c r="T148" s="3">
        <v>0</v>
      </c>
      <c r="U148" s="3">
        <v>16</v>
      </c>
      <c r="V148" s="3">
        <v>12.5</v>
      </c>
      <c r="W148" s="3" t="s">
        <v>215</v>
      </c>
      <c r="X148" s="3">
        <v>60.2</v>
      </c>
    </row>
    <row r="149" spans="1:24" ht="15.5" x14ac:dyDescent="0.35">
      <c r="A149" s="3" t="s">
        <v>803</v>
      </c>
      <c r="B149" s="3">
        <v>20192020</v>
      </c>
      <c r="C149" s="3" t="s">
        <v>132</v>
      </c>
      <c r="D149" s="3" t="s">
        <v>26</v>
      </c>
      <c r="E149" s="3" t="s">
        <v>56</v>
      </c>
      <c r="F149" s="3">
        <v>9</v>
      </c>
      <c r="G149" s="3">
        <v>2</v>
      </c>
      <c r="H149" s="3">
        <v>1</v>
      </c>
      <c r="I149" s="3">
        <v>3</v>
      </c>
      <c r="J149" s="3">
        <v>3</v>
      </c>
      <c r="K149" s="3">
        <v>10</v>
      </c>
      <c r="L149" s="3">
        <v>0.33</v>
      </c>
      <c r="M149" s="3">
        <v>2</v>
      </c>
      <c r="N149" s="3">
        <v>3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16</v>
      </c>
      <c r="V149" s="3">
        <v>12.5</v>
      </c>
      <c r="W149" s="3" t="s">
        <v>804</v>
      </c>
      <c r="X149" s="3" t="s">
        <v>41</v>
      </c>
    </row>
    <row r="150" spans="1:24" ht="15.5" x14ac:dyDescent="0.35">
      <c r="A150" s="3" t="s">
        <v>370</v>
      </c>
      <c r="B150" s="3">
        <v>20192020</v>
      </c>
      <c r="C150" s="3" t="s">
        <v>68</v>
      </c>
      <c r="D150" s="3" t="s">
        <v>26</v>
      </c>
      <c r="E150" s="3" t="s">
        <v>26</v>
      </c>
      <c r="F150" s="3">
        <v>8</v>
      </c>
      <c r="G150" s="3">
        <v>2</v>
      </c>
      <c r="H150" s="3">
        <v>1</v>
      </c>
      <c r="I150" s="3">
        <v>3</v>
      </c>
      <c r="J150" s="3">
        <v>4</v>
      </c>
      <c r="K150" s="3">
        <v>2</v>
      </c>
      <c r="L150" s="3">
        <v>0.38</v>
      </c>
      <c r="M150" s="3">
        <v>2</v>
      </c>
      <c r="N150" s="3">
        <v>3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2</v>
      </c>
      <c r="U150" s="3">
        <v>15</v>
      </c>
      <c r="V150" s="3">
        <v>13.3</v>
      </c>
      <c r="W150" s="3" t="s">
        <v>805</v>
      </c>
      <c r="X150" s="3">
        <v>50</v>
      </c>
    </row>
    <row r="151" spans="1:24" ht="15.5" x14ac:dyDescent="0.35">
      <c r="A151" s="3" t="s">
        <v>160</v>
      </c>
      <c r="B151" s="3">
        <v>20192020</v>
      </c>
      <c r="C151" s="3" t="s">
        <v>161</v>
      </c>
      <c r="D151" s="3" t="s">
        <v>26</v>
      </c>
      <c r="E151" s="3" t="s">
        <v>27</v>
      </c>
      <c r="F151" s="3">
        <v>4</v>
      </c>
      <c r="G151" s="3">
        <v>2</v>
      </c>
      <c r="H151" s="3">
        <v>1</v>
      </c>
      <c r="I151" s="3">
        <v>3</v>
      </c>
      <c r="J151" s="3">
        <v>0</v>
      </c>
      <c r="K151" s="3">
        <v>0</v>
      </c>
      <c r="L151" s="3">
        <v>0.75</v>
      </c>
      <c r="M151" s="3">
        <v>2</v>
      </c>
      <c r="N151" s="3">
        <v>2</v>
      </c>
      <c r="O151" s="3">
        <v>0</v>
      </c>
      <c r="P151" s="3">
        <v>1</v>
      </c>
      <c r="Q151" s="3">
        <v>0</v>
      </c>
      <c r="R151" s="3">
        <v>0</v>
      </c>
      <c r="S151" s="3">
        <v>0</v>
      </c>
      <c r="T151" s="3">
        <v>0</v>
      </c>
      <c r="U151" s="3">
        <v>13</v>
      </c>
      <c r="V151" s="3">
        <v>15.4</v>
      </c>
      <c r="W151" s="3" t="s">
        <v>162</v>
      </c>
      <c r="X151" s="3">
        <v>50.5</v>
      </c>
    </row>
    <row r="152" spans="1:24" ht="15.5" x14ac:dyDescent="0.35">
      <c r="A152" s="3" t="s">
        <v>247</v>
      </c>
      <c r="B152" s="3">
        <v>20192020</v>
      </c>
      <c r="C152" s="3" t="s">
        <v>248</v>
      </c>
      <c r="D152" s="3" t="s">
        <v>56</v>
      </c>
      <c r="E152" s="3" t="s">
        <v>56</v>
      </c>
      <c r="F152" s="3">
        <v>8</v>
      </c>
      <c r="G152" s="3">
        <v>2</v>
      </c>
      <c r="H152" s="3">
        <v>1</v>
      </c>
      <c r="I152" s="3">
        <v>3</v>
      </c>
      <c r="J152" s="3">
        <v>0</v>
      </c>
      <c r="K152" s="3">
        <v>2</v>
      </c>
      <c r="L152" s="3">
        <v>0.38</v>
      </c>
      <c r="M152" s="3">
        <v>2</v>
      </c>
      <c r="N152" s="3">
        <v>3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16</v>
      </c>
      <c r="V152" s="3">
        <v>12.5</v>
      </c>
      <c r="W152" s="3" t="s">
        <v>806</v>
      </c>
      <c r="X152" s="3">
        <v>50</v>
      </c>
    </row>
    <row r="153" spans="1:24" ht="15.5" x14ac:dyDescent="0.35">
      <c r="A153" s="3" t="s">
        <v>807</v>
      </c>
      <c r="B153" s="3">
        <v>20192020</v>
      </c>
      <c r="C153" s="3" t="s">
        <v>59</v>
      </c>
      <c r="D153" s="3" t="s">
        <v>26</v>
      </c>
      <c r="E153" s="3" t="s">
        <v>50</v>
      </c>
      <c r="F153" s="3">
        <v>9</v>
      </c>
      <c r="G153" s="3">
        <v>2</v>
      </c>
      <c r="H153" s="3">
        <v>1</v>
      </c>
      <c r="I153" s="3">
        <v>3</v>
      </c>
      <c r="J153" s="3">
        <v>9</v>
      </c>
      <c r="K153" s="3">
        <v>0</v>
      </c>
      <c r="L153" s="3">
        <v>0.33</v>
      </c>
      <c r="M153" s="3">
        <v>1</v>
      </c>
      <c r="N153" s="3">
        <v>2</v>
      </c>
      <c r="O153" s="3">
        <v>1</v>
      </c>
      <c r="P153" s="3">
        <v>1</v>
      </c>
      <c r="Q153" s="3">
        <v>0</v>
      </c>
      <c r="R153" s="3">
        <v>0</v>
      </c>
      <c r="S153" s="3">
        <v>0</v>
      </c>
      <c r="T153" s="3">
        <v>0</v>
      </c>
      <c r="U153" s="3">
        <v>9</v>
      </c>
      <c r="V153" s="3">
        <v>22.2</v>
      </c>
      <c r="W153" s="3" t="s">
        <v>338</v>
      </c>
      <c r="X153" s="3" t="s">
        <v>41</v>
      </c>
    </row>
    <row r="154" spans="1:24" ht="15.5" x14ac:dyDescent="0.35">
      <c r="A154" s="3" t="s">
        <v>808</v>
      </c>
      <c r="B154" s="3">
        <v>20192020</v>
      </c>
      <c r="C154" s="3" t="s">
        <v>49</v>
      </c>
      <c r="D154" s="3" t="s">
        <v>56</v>
      </c>
      <c r="E154" s="3" t="s">
        <v>50</v>
      </c>
      <c r="F154" s="3">
        <v>10</v>
      </c>
      <c r="G154" s="3">
        <v>2</v>
      </c>
      <c r="H154" s="3">
        <v>1</v>
      </c>
      <c r="I154" s="3">
        <v>3</v>
      </c>
      <c r="J154" s="3">
        <v>5</v>
      </c>
      <c r="K154" s="3">
        <v>8</v>
      </c>
      <c r="L154" s="3">
        <v>0.3</v>
      </c>
      <c r="M154" s="3">
        <v>2</v>
      </c>
      <c r="N154" s="3">
        <v>3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2</v>
      </c>
      <c r="U154" s="3">
        <v>12</v>
      </c>
      <c r="V154" s="3">
        <v>16.7</v>
      </c>
      <c r="W154" s="3" t="s">
        <v>809</v>
      </c>
      <c r="X154" s="3" t="s">
        <v>41</v>
      </c>
    </row>
    <row r="155" spans="1:24" ht="15.5" x14ac:dyDescent="0.35">
      <c r="A155" s="3" t="s">
        <v>437</v>
      </c>
      <c r="B155" s="3">
        <v>20192020</v>
      </c>
      <c r="C155" s="3" t="s">
        <v>35</v>
      </c>
      <c r="D155" s="3" t="s">
        <v>26</v>
      </c>
      <c r="E155" s="3" t="s">
        <v>27</v>
      </c>
      <c r="F155" s="3">
        <v>9</v>
      </c>
      <c r="G155" s="3">
        <v>2</v>
      </c>
      <c r="H155" s="3">
        <v>1</v>
      </c>
      <c r="I155" s="3">
        <v>3</v>
      </c>
      <c r="J155" s="3">
        <v>-3</v>
      </c>
      <c r="K155" s="3">
        <v>2</v>
      </c>
      <c r="L155" s="3">
        <v>0.33</v>
      </c>
      <c r="M155" s="3">
        <v>2</v>
      </c>
      <c r="N155" s="3">
        <v>3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10</v>
      </c>
      <c r="V155" s="3">
        <v>20</v>
      </c>
      <c r="W155" s="3" t="s">
        <v>810</v>
      </c>
      <c r="X155" s="3">
        <v>51.4</v>
      </c>
    </row>
    <row r="156" spans="1:24" ht="15.5" x14ac:dyDescent="0.35">
      <c r="A156" s="3" t="s">
        <v>431</v>
      </c>
      <c r="B156" s="3">
        <v>20192020</v>
      </c>
      <c r="C156" s="3" t="s">
        <v>132</v>
      </c>
      <c r="D156" s="3" t="s">
        <v>26</v>
      </c>
      <c r="E156" s="3" t="s">
        <v>50</v>
      </c>
      <c r="F156" s="3">
        <v>9</v>
      </c>
      <c r="G156" s="3">
        <v>2</v>
      </c>
      <c r="H156" s="3">
        <v>1</v>
      </c>
      <c r="I156" s="3">
        <v>3</v>
      </c>
      <c r="J156" s="3">
        <v>6</v>
      </c>
      <c r="K156" s="3">
        <v>8</v>
      </c>
      <c r="L156" s="3">
        <v>0.33</v>
      </c>
      <c r="M156" s="3">
        <v>2</v>
      </c>
      <c r="N156" s="3">
        <v>3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1</v>
      </c>
      <c r="U156" s="3">
        <v>19</v>
      </c>
      <c r="V156" s="3">
        <v>10.5</v>
      </c>
      <c r="W156" s="3" t="s">
        <v>267</v>
      </c>
      <c r="X156" s="3" t="s">
        <v>41</v>
      </c>
    </row>
    <row r="157" spans="1:24" ht="15.5" x14ac:dyDescent="0.35">
      <c r="A157" s="3" t="s">
        <v>154</v>
      </c>
      <c r="B157" s="3">
        <v>20192020</v>
      </c>
      <c r="C157" s="3" t="s">
        <v>46</v>
      </c>
      <c r="D157" s="3" t="s">
        <v>26</v>
      </c>
      <c r="E157" s="3" t="s">
        <v>27</v>
      </c>
      <c r="F157" s="3">
        <v>5</v>
      </c>
      <c r="G157" s="3">
        <v>2</v>
      </c>
      <c r="H157" s="3">
        <v>1</v>
      </c>
      <c r="I157" s="3">
        <v>3</v>
      </c>
      <c r="J157" s="3">
        <v>-3</v>
      </c>
      <c r="K157" s="3">
        <v>0</v>
      </c>
      <c r="L157" s="3">
        <v>0.6</v>
      </c>
      <c r="M157" s="3">
        <v>2</v>
      </c>
      <c r="N157" s="3">
        <v>2</v>
      </c>
      <c r="O157" s="3">
        <v>0</v>
      </c>
      <c r="P157" s="3">
        <v>1</v>
      </c>
      <c r="Q157" s="3">
        <v>0</v>
      </c>
      <c r="R157" s="3">
        <v>0</v>
      </c>
      <c r="S157" s="3">
        <v>0</v>
      </c>
      <c r="T157" s="3">
        <v>0</v>
      </c>
      <c r="U157" s="3">
        <v>24</v>
      </c>
      <c r="V157" s="3">
        <v>8.3000000000000007</v>
      </c>
      <c r="W157" s="3" t="s">
        <v>155</v>
      </c>
      <c r="X157" s="3">
        <v>57.6</v>
      </c>
    </row>
    <row r="158" spans="1:24" ht="15.5" x14ac:dyDescent="0.35">
      <c r="A158" s="3" t="s">
        <v>409</v>
      </c>
      <c r="B158" s="3">
        <v>20192020</v>
      </c>
      <c r="C158" s="3" t="s">
        <v>92</v>
      </c>
      <c r="D158" s="3" t="s">
        <v>26</v>
      </c>
      <c r="E158" s="3" t="s">
        <v>27</v>
      </c>
      <c r="F158" s="3">
        <v>9</v>
      </c>
      <c r="G158" s="3">
        <v>2</v>
      </c>
      <c r="H158" s="3">
        <v>1</v>
      </c>
      <c r="I158" s="3">
        <v>3</v>
      </c>
      <c r="J158" s="3">
        <v>-1</v>
      </c>
      <c r="K158" s="3">
        <v>4</v>
      </c>
      <c r="L158" s="3">
        <v>0.33</v>
      </c>
      <c r="M158" s="3">
        <v>2</v>
      </c>
      <c r="N158" s="3">
        <v>3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16</v>
      </c>
      <c r="V158" s="3">
        <v>12.5</v>
      </c>
      <c r="W158" s="3" t="s">
        <v>468</v>
      </c>
      <c r="X158" s="3">
        <v>50.5</v>
      </c>
    </row>
    <row r="159" spans="1:24" ht="15.5" x14ac:dyDescent="0.35">
      <c r="A159" s="3" t="s">
        <v>179</v>
      </c>
      <c r="B159" s="3">
        <v>20192020</v>
      </c>
      <c r="C159" s="3" t="s">
        <v>25</v>
      </c>
      <c r="D159" s="3" t="s">
        <v>26</v>
      </c>
      <c r="E159" s="3" t="s">
        <v>26</v>
      </c>
      <c r="F159" s="3">
        <v>4</v>
      </c>
      <c r="G159" s="3">
        <v>2</v>
      </c>
      <c r="H159" s="3">
        <v>1</v>
      </c>
      <c r="I159" s="3">
        <v>3</v>
      </c>
      <c r="J159" s="3">
        <v>3</v>
      </c>
      <c r="K159" s="3">
        <v>0</v>
      </c>
      <c r="L159" s="3">
        <v>0.75</v>
      </c>
      <c r="M159" s="3">
        <v>1</v>
      </c>
      <c r="N159" s="3">
        <v>2</v>
      </c>
      <c r="O159" s="3">
        <v>1</v>
      </c>
      <c r="P159" s="3">
        <v>1</v>
      </c>
      <c r="Q159" s="3">
        <v>0</v>
      </c>
      <c r="R159" s="3">
        <v>0</v>
      </c>
      <c r="S159" s="3">
        <v>0</v>
      </c>
      <c r="T159" s="3">
        <v>0</v>
      </c>
      <c r="U159" s="3">
        <v>11</v>
      </c>
      <c r="V159" s="3">
        <v>18.2</v>
      </c>
      <c r="W159" s="3" t="s">
        <v>180</v>
      </c>
      <c r="X159" s="3">
        <v>50</v>
      </c>
    </row>
    <row r="160" spans="1:24" ht="15.5" x14ac:dyDescent="0.35">
      <c r="A160" s="3" t="s">
        <v>169</v>
      </c>
      <c r="B160" s="3">
        <v>20192020</v>
      </c>
      <c r="C160" s="3" t="s">
        <v>92</v>
      </c>
      <c r="D160" s="3" t="s">
        <v>26</v>
      </c>
      <c r="E160" s="3" t="s">
        <v>27</v>
      </c>
      <c r="F160" s="3">
        <v>9</v>
      </c>
      <c r="G160" s="3">
        <v>2</v>
      </c>
      <c r="H160" s="3">
        <v>1</v>
      </c>
      <c r="I160" s="3">
        <v>3</v>
      </c>
      <c r="J160" s="3">
        <v>1</v>
      </c>
      <c r="K160" s="3">
        <v>0</v>
      </c>
      <c r="L160" s="3">
        <v>0.33</v>
      </c>
      <c r="M160" s="3">
        <v>2</v>
      </c>
      <c r="N160" s="3">
        <v>2</v>
      </c>
      <c r="O160" s="3">
        <v>0</v>
      </c>
      <c r="P160" s="3">
        <v>1</v>
      </c>
      <c r="Q160" s="3">
        <v>0</v>
      </c>
      <c r="R160" s="3">
        <v>0</v>
      </c>
      <c r="S160" s="3">
        <v>0</v>
      </c>
      <c r="T160" s="3">
        <v>0</v>
      </c>
      <c r="U160" s="3">
        <v>11</v>
      </c>
      <c r="V160" s="3">
        <v>18.2</v>
      </c>
      <c r="W160" s="3" t="s">
        <v>316</v>
      </c>
      <c r="X160" s="3">
        <v>42.5</v>
      </c>
    </row>
    <row r="161" spans="1:24" ht="15.5" x14ac:dyDescent="0.35">
      <c r="A161" s="3" t="s">
        <v>188</v>
      </c>
      <c r="B161" s="3">
        <v>20192020</v>
      </c>
      <c r="C161" s="3" t="s">
        <v>65</v>
      </c>
      <c r="D161" s="3" t="s">
        <v>56</v>
      </c>
      <c r="E161" s="3" t="s">
        <v>50</v>
      </c>
      <c r="F161" s="3">
        <v>4</v>
      </c>
      <c r="G161" s="3">
        <v>1</v>
      </c>
      <c r="H161" s="3">
        <v>2</v>
      </c>
      <c r="I161" s="3">
        <v>3</v>
      </c>
      <c r="J161" s="3">
        <v>0</v>
      </c>
      <c r="K161" s="3">
        <v>2</v>
      </c>
      <c r="L161" s="3">
        <v>0.75</v>
      </c>
      <c r="M161" s="3">
        <v>1</v>
      </c>
      <c r="N161" s="3">
        <v>3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13</v>
      </c>
      <c r="V161" s="3">
        <v>7.7</v>
      </c>
      <c r="W161" s="3" t="s">
        <v>189</v>
      </c>
      <c r="X161" s="3" t="s">
        <v>41</v>
      </c>
    </row>
    <row r="162" spans="1:24" ht="15.5" x14ac:dyDescent="0.35">
      <c r="A162" s="3" t="s">
        <v>337</v>
      </c>
      <c r="B162" s="3">
        <v>20192020</v>
      </c>
      <c r="C162" s="3" t="s">
        <v>89</v>
      </c>
      <c r="D162" s="3" t="s">
        <v>26</v>
      </c>
      <c r="E162" s="3" t="s">
        <v>27</v>
      </c>
      <c r="F162" s="3">
        <v>10</v>
      </c>
      <c r="G162" s="3">
        <v>1</v>
      </c>
      <c r="H162" s="3">
        <v>2</v>
      </c>
      <c r="I162" s="3">
        <v>3</v>
      </c>
      <c r="J162" s="3">
        <v>-1</v>
      </c>
      <c r="K162" s="3">
        <v>6</v>
      </c>
      <c r="L162" s="3">
        <v>0.3</v>
      </c>
      <c r="M162" s="3">
        <v>1</v>
      </c>
      <c r="N162" s="3">
        <v>3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24</v>
      </c>
      <c r="V162" s="3">
        <v>4.2</v>
      </c>
      <c r="W162" s="3" t="s">
        <v>66</v>
      </c>
      <c r="X162" s="3">
        <v>54</v>
      </c>
    </row>
    <row r="163" spans="1:24" ht="15.5" x14ac:dyDescent="0.35">
      <c r="A163" s="3" t="s">
        <v>811</v>
      </c>
      <c r="B163" s="3">
        <v>20192020</v>
      </c>
      <c r="C163" s="3" t="s">
        <v>172</v>
      </c>
      <c r="D163" s="3" t="s">
        <v>26</v>
      </c>
      <c r="E163" s="3" t="s">
        <v>27</v>
      </c>
      <c r="F163" s="3">
        <v>8</v>
      </c>
      <c r="G163" s="3">
        <v>1</v>
      </c>
      <c r="H163" s="3">
        <v>2</v>
      </c>
      <c r="I163" s="3">
        <v>3</v>
      </c>
      <c r="J163" s="3">
        <v>2</v>
      </c>
      <c r="K163" s="3">
        <v>17</v>
      </c>
      <c r="L163" s="3">
        <v>0.38</v>
      </c>
      <c r="M163" s="3">
        <v>1</v>
      </c>
      <c r="N163" s="3">
        <v>3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19</v>
      </c>
      <c r="V163" s="3">
        <v>5.3</v>
      </c>
      <c r="W163" s="3" t="s">
        <v>509</v>
      </c>
      <c r="X163" s="3">
        <v>100</v>
      </c>
    </row>
    <row r="164" spans="1:24" ht="15.5" x14ac:dyDescent="0.35">
      <c r="A164" s="3" t="s">
        <v>812</v>
      </c>
      <c r="B164" s="3">
        <v>20192020</v>
      </c>
      <c r="C164" s="3" t="s">
        <v>172</v>
      </c>
      <c r="D164" s="3" t="s">
        <v>26</v>
      </c>
      <c r="E164" s="3" t="s">
        <v>27</v>
      </c>
      <c r="F164" s="3">
        <v>8</v>
      </c>
      <c r="G164" s="3">
        <v>1</v>
      </c>
      <c r="H164" s="3">
        <v>2</v>
      </c>
      <c r="I164" s="3">
        <v>3</v>
      </c>
      <c r="J164" s="3">
        <v>-1</v>
      </c>
      <c r="K164" s="3">
        <v>2</v>
      </c>
      <c r="L164" s="3">
        <v>0.38</v>
      </c>
      <c r="M164" s="3">
        <v>1</v>
      </c>
      <c r="N164" s="3">
        <v>3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12</v>
      </c>
      <c r="V164" s="3">
        <v>8.3000000000000007</v>
      </c>
      <c r="W164" s="3" t="s">
        <v>813</v>
      </c>
      <c r="X164" s="3">
        <v>44.8</v>
      </c>
    </row>
    <row r="165" spans="1:24" ht="15.5" x14ac:dyDescent="0.35">
      <c r="A165" s="3" t="s">
        <v>185</v>
      </c>
      <c r="B165" s="3">
        <v>20192020</v>
      </c>
      <c r="C165" s="3" t="s">
        <v>161</v>
      </c>
      <c r="D165" s="3" t="s">
        <v>26</v>
      </c>
      <c r="E165" s="3" t="s">
        <v>26</v>
      </c>
      <c r="F165" s="3">
        <v>4</v>
      </c>
      <c r="G165" s="3">
        <v>1</v>
      </c>
      <c r="H165" s="3">
        <v>2</v>
      </c>
      <c r="I165" s="3">
        <v>3</v>
      </c>
      <c r="J165" s="3">
        <v>1</v>
      </c>
      <c r="K165" s="3">
        <v>0</v>
      </c>
      <c r="L165" s="3">
        <v>0.75</v>
      </c>
      <c r="M165" s="3">
        <v>1</v>
      </c>
      <c r="N165" s="3">
        <v>3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13</v>
      </c>
      <c r="V165" s="3">
        <v>7.7</v>
      </c>
      <c r="W165" s="3" t="s">
        <v>119</v>
      </c>
      <c r="X165" s="3" t="s">
        <v>41</v>
      </c>
    </row>
    <row r="166" spans="1:24" ht="15.5" x14ac:dyDescent="0.35">
      <c r="A166" s="3" t="s">
        <v>190</v>
      </c>
      <c r="B166" s="3">
        <v>20192020</v>
      </c>
      <c r="C166" s="3" t="s">
        <v>161</v>
      </c>
      <c r="D166" s="3" t="s">
        <v>56</v>
      </c>
      <c r="E166" s="3" t="s">
        <v>56</v>
      </c>
      <c r="F166" s="3">
        <v>4</v>
      </c>
      <c r="G166" s="3">
        <v>1</v>
      </c>
      <c r="H166" s="3">
        <v>2</v>
      </c>
      <c r="I166" s="3">
        <v>3</v>
      </c>
      <c r="J166" s="3">
        <v>-2</v>
      </c>
      <c r="K166" s="3">
        <v>2</v>
      </c>
      <c r="L166" s="3">
        <v>0.75</v>
      </c>
      <c r="M166" s="3">
        <v>0</v>
      </c>
      <c r="N166" s="3">
        <v>1</v>
      </c>
      <c r="O166" s="3">
        <v>1</v>
      </c>
      <c r="P166" s="3">
        <v>2</v>
      </c>
      <c r="Q166" s="3">
        <v>0</v>
      </c>
      <c r="R166" s="3">
        <v>0</v>
      </c>
      <c r="S166" s="3">
        <v>0</v>
      </c>
      <c r="T166" s="3">
        <v>0</v>
      </c>
      <c r="U166" s="3">
        <v>6</v>
      </c>
      <c r="V166" s="3">
        <v>16.7</v>
      </c>
      <c r="W166" s="3" t="s">
        <v>191</v>
      </c>
      <c r="X166" s="3">
        <v>66.7</v>
      </c>
    </row>
    <row r="167" spans="1:24" ht="15.5" x14ac:dyDescent="0.35">
      <c r="A167" s="3" t="s">
        <v>814</v>
      </c>
      <c r="B167" s="3">
        <v>20192020</v>
      </c>
      <c r="C167" s="3" t="s">
        <v>109</v>
      </c>
      <c r="D167" s="3" t="s">
        <v>26</v>
      </c>
      <c r="E167" s="3" t="s">
        <v>26</v>
      </c>
      <c r="F167" s="3">
        <v>8</v>
      </c>
      <c r="G167" s="3">
        <v>1</v>
      </c>
      <c r="H167" s="3">
        <v>2</v>
      </c>
      <c r="I167" s="3">
        <v>3</v>
      </c>
      <c r="J167" s="3">
        <v>1</v>
      </c>
      <c r="K167" s="3">
        <v>4</v>
      </c>
      <c r="L167" s="3">
        <v>0.38</v>
      </c>
      <c r="M167" s="3">
        <v>1</v>
      </c>
      <c r="N167" s="3">
        <v>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</v>
      </c>
      <c r="V167" s="3">
        <v>5.3</v>
      </c>
      <c r="W167" s="3" t="s">
        <v>765</v>
      </c>
      <c r="X167" s="3">
        <v>66.7</v>
      </c>
    </row>
    <row r="168" spans="1:24" ht="15.5" x14ac:dyDescent="0.35">
      <c r="A168" s="3" t="s">
        <v>183</v>
      </c>
      <c r="B168" s="3">
        <v>20192020</v>
      </c>
      <c r="C168" s="3" t="s">
        <v>62</v>
      </c>
      <c r="D168" s="3" t="s">
        <v>26</v>
      </c>
      <c r="E168" s="3" t="s">
        <v>26</v>
      </c>
      <c r="F168" s="3">
        <v>4</v>
      </c>
      <c r="G168" s="3">
        <v>1</v>
      </c>
      <c r="H168" s="3">
        <v>2</v>
      </c>
      <c r="I168" s="3">
        <v>3</v>
      </c>
      <c r="J168" s="3">
        <v>0</v>
      </c>
      <c r="K168" s="3">
        <v>2</v>
      </c>
      <c r="L168" s="3">
        <v>0.75</v>
      </c>
      <c r="M168" s="3">
        <v>1</v>
      </c>
      <c r="N168" s="3">
        <v>2</v>
      </c>
      <c r="O168" s="3">
        <v>0</v>
      </c>
      <c r="P168" s="3">
        <v>1</v>
      </c>
      <c r="Q168" s="3">
        <v>0</v>
      </c>
      <c r="R168" s="3">
        <v>0</v>
      </c>
      <c r="S168" s="3">
        <v>0</v>
      </c>
      <c r="T168" s="3">
        <v>0</v>
      </c>
      <c r="U168" s="3">
        <v>12</v>
      </c>
      <c r="V168" s="3">
        <v>8.3000000000000007</v>
      </c>
      <c r="W168" s="3" t="s">
        <v>184</v>
      </c>
      <c r="X168" s="3">
        <v>100</v>
      </c>
    </row>
    <row r="169" spans="1:24" ht="15.5" x14ac:dyDescent="0.35">
      <c r="A169" s="3" t="s">
        <v>417</v>
      </c>
      <c r="B169" s="3">
        <v>20192020</v>
      </c>
      <c r="C169" s="3" t="s">
        <v>315</v>
      </c>
      <c r="D169" s="3" t="s">
        <v>56</v>
      </c>
      <c r="E169" s="3" t="s">
        <v>56</v>
      </c>
      <c r="F169" s="3">
        <v>8</v>
      </c>
      <c r="G169" s="3">
        <v>1</v>
      </c>
      <c r="H169" s="3">
        <v>2</v>
      </c>
      <c r="I169" s="3">
        <v>3</v>
      </c>
      <c r="J169" s="3">
        <v>-5</v>
      </c>
      <c r="K169" s="3">
        <v>23</v>
      </c>
      <c r="L169" s="3">
        <v>0.38</v>
      </c>
      <c r="M169" s="3">
        <v>1</v>
      </c>
      <c r="N169" s="3">
        <v>2</v>
      </c>
      <c r="O169" s="3">
        <v>0</v>
      </c>
      <c r="P169" s="3">
        <v>1</v>
      </c>
      <c r="Q169" s="3">
        <v>0</v>
      </c>
      <c r="R169" s="3">
        <v>0</v>
      </c>
      <c r="S169" s="3">
        <v>0</v>
      </c>
      <c r="T169" s="3">
        <v>1</v>
      </c>
      <c r="U169" s="3">
        <v>13</v>
      </c>
      <c r="V169" s="3">
        <v>7.7</v>
      </c>
      <c r="W169" s="3" t="s">
        <v>815</v>
      </c>
      <c r="X169" s="3">
        <v>16.7</v>
      </c>
    </row>
    <row r="170" spans="1:24" ht="15.5" x14ac:dyDescent="0.35">
      <c r="A170" s="3" t="s">
        <v>212</v>
      </c>
      <c r="B170" s="3">
        <v>20192020</v>
      </c>
      <c r="C170" s="3" t="s">
        <v>213</v>
      </c>
      <c r="D170" s="3" t="s">
        <v>26</v>
      </c>
      <c r="E170" s="3" t="s">
        <v>27</v>
      </c>
      <c r="F170" s="3">
        <v>4</v>
      </c>
      <c r="G170" s="3">
        <v>1</v>
      </c>
      <c r="H170" s="3">
        <v>2</v>
      </c>
      <c r="I170" s="3">
        <v>3</v>
      </c>
      <c r="J170" s="3">
        <v>0</v>
      </c>
      <c r="K170" s="3">
        <v>2</v>
      </c>
      <c r="L170" s="3">
        <v>0.75</v>
      </c>
      <c r="M170" s="3">
        <v>1</v>
      </c>
      <c r="N170" s="3">
        <v>3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9</v>
      </c>
      <c r="V170" s="3">
        <v>11.1</v>
      </c>
      <c r="W170" s="3" t="s">
        <v>85</v>
      </c>
      <c r="X170" s="3">
        <v>52.2</v>
      </c>
    </row>
    <row r="171" spans="1:24" ht="15.5" x14ac:dyDescent="0.35">
      <c r="A171" s="3" t="s">
        <v>816</v>
      </c>
      <c r="B171" s="3">
        <v>20192020</v>
      </c>
      <c r="C171" s="3" t="s">
        <v>35</v>
      </c>
      <c r="D171" s="3" t="s">
        <v>26</v>
      </c>
      <c r="E171" s="3" t="s">
        <v>27</v>
      </c>
      <c r="F171" s="3">
        <v>8</v>
      </c>
      <c r="G171" s="3">
        <v>1</v>
      </c>
      <c r="H171" s="3">
        <v>2</v>
      </c>
      <c r="I171" s="3">
        <v>3</v>
      </c>
      <c r="J171" s="3">
        <v>0</v>
      </c>
      <c r="K171" s="3">
        <v>2</v>
      </c>
      <c r="L171" s="3">
        <v>0.38</v>
      </c>
      <c r="M171" s="3">
        <v>1</v>
      </c>
      <c r="N171" s="3">
        <v>3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8</v>
      </c>
      <c r="V171" s="3">
        <v>12.5</v>
      </c>
      <c r="W171" s="3" t="s">
        <v>251</v>
      </c>
      <c r="X171" s="3">
        <v>28.6</v>
      </c>
    </row>
    <row r="172" spans="1:24" ht="15.5" x14ac:dyDescent="0.35">
      <c r="A172" s="3" t="s">
        <v>204</v>
      </c>
      <c r="B172" s="3">
        <v>20192020</v>
      </c>
      <c r="C172" s="3" t="s">
        <v>35</v>
      </c>
      <c r="D172" s="3" t="s">
        <v>26</v>
      </c>
      <c r="E172" s="3" t="s">
        <v>50</v>
      </c>
      <c r="F172" s="3">
        <v>9</v>
      </c>
      <c r="G172" s="3">
        <v>1</v>
      </c>
      <c r="H172" s="3">
        <v>2</v>
      </c>
      <c r="I172" s="3">
        <v>3</v>
      </c>
      <c r="J172" s="3">
        <v>4</v>
      </c>
      <c r="K172" s="3">
        <v>2</v>
      </c>
      <c r="L172" s="3">
        <v>0.33</v>
      </c>
      <c r="M172" s="3">
        <v>1</v>
      </c>
      <c r="N172" s="3">
        <v>3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</v>
      </c>
      <c r="V172" s="3">
        <v>14.3</v>
      </c>
      <c r="W172" s="3" t="s">
        <v>817</v>
      </c>
      <c r="X172" s="3" t="s">
        <v>41</v>
      </c>
    </row>
    <row r="173" spans="1:24" ht="15.5" x14ac:dyDescent="0.35">
      <c r="A173" s="3" t="s">
        <v>200</v>
      </c>
      <c r="B173" s="3">
        <v>20192020</v>
      </c>
      <c r="C173" s="3" t="s">
        <v>46</v>
      </c>
      <c r="D173" s="3" t="s">
        <v>56</v>
      </c>
      <c r="E173" s="3" t="s">
        <v>26</v>
      </c>
      <c r="F173" s="3">
        <v>5</v>
      </c>
      <c r="G173" s="3">
        <v>1</v>
      </c>
      <c r="H173" s="3">
        <v>2</v>
      </c>
      <c r="I173" s="3">
        <v>3</v>
      </c>
      <c r="J173" s="3">
        <v>0</v>
      </c>
      <c r="K173" s="3">
        <v>0</v>
      </c>
      <c r="L173" s="3">
        <v>0.6</v>
      </c>
      <c r="M173" s="3">
        <v>1</v>
      </c>
      <c r="N173" s="3">
        <v>3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13</v>
      </c>
      <c r="V173" s="3">
        <v>7.7</v>
      </c>
      <c r="W173" s="3" t="s">
        <v>201</v>
      </c>
      <c r="X173" s="3">
        <v>55</v>
      </c>
    </row>
    <row r="174" spans="1:24" ht="15.5" x14ac:dyDescent="0.35">
      <c r="A174" s="3" t="s">
        <v>372</v>
      </c>
      <c r="B174" s="3">
        <v>20192020</v>
      </c>
      <c r="C174" s="3" t="s">
        <v>217</v>
      </c>
      <c r="D174" s="3" t="s">
        <v>56</v>
      </c>
      <c r="E174" s="3" t="s">
        <v>27</v>
      </c>
      <c r="F174" s="3">
        <v>8</v>
      </c>
      <c r="G174" s="3">
        <v>1</v>
      </c>
      <c r="H174" s="3">
        <v>2</v>
      </c>
      <c r="I174" s="3">
        <v>3</v>
      </c>
      <c r="J174" s="3">
        <v>0</v>
      </c>
      <c r="K174" s="3">
        <v>2</v>
      </c>
      <c r="L174" s="3">
        <v>0.38</v>
      </c>
      <c r="M174" s="3">
        <v>1</v>
      </c>
      <c r="N174" s="3">
        <v>2</v>
      </c>
      <c r="O174" s="3">
        <v>0</v>
      </c>
      <c r="P174" s="3">
        <v>1</v>
      </c>
      <c r="Q174" s="3">
        <v>0</v>
      </c>
      <c r="R174" s="3">
        <v>0</v>
      </c>
      <c r="S174" s="3">
        <v>0</v>
      </c>
      <c r="T174" s="3">
        <v>0</v>
      </c>
      <c r="U174" s="3">
        <v>9</v>
      </c>
      <c r="V174" s="3">
        <v>11.1</v>
      </c>
      <c r="W174" s="3" t="s">
        <v>818</v>
      </c>
      <c r="X174" s="3">
        <v>54.7</v>
      </c>
    </row>
    <row r="175" spans="1:24" ht="15.5" x14ac:dyDescent="0.35">
      <c r="A175" s="3" t="s">
        <v>394</v>
      </c>
      <c r="B175" s="3">
        <v>20192020</v>
      </c>
      <c r="C175" s="3" t="s">
        <v>71</v>
      </c>
      <c r="D175" s="3" t="s">
        <v>26</v>
      </c>
      <c r="E175" s="3" t="s">
        <v>50</v>
      </c>
      <c r="F175" s="3">
        <v>10</v>
      </c>
      <c r="G175" s="3">
        <v>1</v>
      </c>
      <c r="H175" s="3">
        <v>2</v>
      </c>
      <c r="I175" s="3">
        <v>3</v>
      </c>
      <c r="J175" s="3">
        <v>-4</v>
      </c>
      <c r="K175" s="3">
        <v>6</v>
      </c>
      <c r="L175" s="3">
        <v>0.3</v>
      </c>
      <c r="M175" s="3">
        <v>1</v>
      </c>
      <c r="N175" s="3">
        <v>3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15</v>
      </c>
      <c r="V175" s="3">
        <v>6.7</v>
      </c>
      <c r="W175" s="3" t="s">
        <v>133</v>
      </c>
      <c r="X175" s="3" t="s">
        <v>41</v>
      </c>
    </row>
    <row r="176" spans="1:24" ht="15.5" x14ac:dyDescent="0.35">
      <c r="A176" s="3" t="s">
        <v>296</v>
      </c>
      <c r="B176" s="3">
        <v>20192020</v>
      </c>
      <c r="C176" s="3" t="s">
        <v>71</v>
      </c>
      <c r="D176" s="3" t="s">
        <v>26</v>
      </c>
      <c r="E176" s="3" t="s">
        <v>50</v>
      </c>
      <c r="F176" s="3">
        <v>10</v>
      </c>
      <c r="G176" s="3">
        <v>1</v>
      </c>
      <c r="H176" s="3">
        <v>2</v>
      </c>
      <c r="I176" s="3">
        <v>3</v>
      </c>
      <c r="J176" s="3">
        <v>1</v>
      </c>
      <c r="K176" s="3">
        <v>4</v>
      </c>
      <c r="L176" s="3">
        <v>0.3</v>
      </c>
      <c r="M176" s="3">
        <v>1</v>
      </c>
      <c r="N176" s="3">
        <v>3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1</v>
      </c>
      <c r="U176" s="3">
        <v>26</v>
      </c>
      <c r="V176" s="3">
        <v>3.9</v>
      </c>
      <c r="W176" s="3" t="s">
        <v>819</v>
      </c>
      <c r="X176" s="3" t="s">
        <v>41</v>
      </c>
    </row>
    <row r="177" spans="1:24" ht="15.5" x14ac:dyDescent="0.35">
      <c r="A177" s="3" t="s">
        <v>581</v>
      </c>
      <c r="B177" s="3">
        <v>20192020</v>
      </c>
      <c r="C177" s="3" t="s">
        <v>172</v>
      </c>
      <c r="D177" s="3" t="s">
        <v>26</v>
      </c>
      <c r="E177" s="3" t="s">
        <v>50</v>
      </c>
      <c r="F177" s="3">
        <v>8</v>
      </c>
      <c r="G177" s="3">
        <v>1</v>
      </c>
      <c r="H177" s="3">
        <v>2</v>
      </c>
      <c r="I177" s="3">
        <v>3</v>
      </c>
      <c r="J177" s="3">
        <v>4</v>
      </c>
      <c r="K177" s="3">
        <v>2</v>
      </c>
      <c r="L177" s="3">
        <v>0.38</v>
      </c>
      <c r="M177" s="3">
        <v>1</v>
      </c>
      <c r="N177" s="3">
        <v>2</v>
      </c>
      <c r="O177" s="3">
        <v>0</v>
      </c>
      <c r="P177" s="3">
        <v>1</v>
      </c>
      <c r="Q177" s="3">
        <v>0</v>
      </c>
      <c r="R177" s="3">
        <v>0</v>
      </c>
      <c r="S177" s="3">
        <v>0</v>
      </c>
      <c r="T177" s="3">
        <v>1</v>
      </c>
      <c r="U177" s="3">
        <v>25</v>
      </c>
      <c r="V177" s="3">
        <v>4</v>
      </c>
      <c r="W177" s="3" t="s">
        <v>47</v>
      </c>
      <c r="X177" s="3" t="s">
        <v>41</v>
      </c>
    </row>
    <row r="178" spans="1:24" ht="15.5" x14ac:dyDescent="0.35">
      <c r="A178" s="3" t="s">
        <v>493</v>
      </c>
      <c r="B178" s="3">
        <v>20192020</v>
      </c>
      <c r="C178" s="3" t="s">
        <v>43</v>
      </c>
      <c r="D178" s="3" t="s">
        <v>26</v>
      </c>
      <c r="E178" s="3" t="s">
        <v>50</v>
      </c>
      <c r="F178" s="3">
        <v>10</v>
      </c>
      <c r="G178" s="3">
        <v>0</v>
      </c>
      <c r="H178" s="3">
        <v>3</v>
      </c>
      <c r="I178" s="3">
        <v>3</v>
      </c>
      <c r="J178" s="3">
        <v>-1</v>
      </c>
      <c r="K178" s="3">
        <v>12</v>
      </c>
      <c r="L178" s="3">
        <v>0.3</v>
      </c>
      <c r="M178" s="3">
        <v>0</v>
      </c>
      <c r="N178" s="3">
        <v>2</v>
      </c>
      <c r="O178" s="3">
        <v>0</v>
      </c>
      <c r="P178" s="3">
        <v>1</v>
      </c>
      <c r="Q178" s="3">
        <v>0</v>
      </c>
      <c r="R178" s="3">
        <v>0</v>
      </c>
      <c r="S178" s="3">
        <v>0</v>
      </c>
      <c r="T178" s="3">
        <v>0</v>
      </c>
      <c r="U178" s="3">
        <v>24</v>
      </c>
      <c r="V178" s="3">
        <v>0</v>
      </c>
      <c r="W178" s="3" t="s">
        <v>155</v>
      </c>
      <c r="X178" s="3" t="s">
        <v>41</v>
      </c>
    </row>
    <row r="179" spans="1:24" ht="15.5" x14ac:dyDescent="0.35">
      <c r="A179" s="3" t="s">
        <v>820</v>
      </c>
      <c r="B179" s="3">
        <v>20192020</v>
      </c>
      <c r="C179" s="3" t="s">
        <v>132</v>
      </c>
      <c r="D179" s="3" t="s">
        <v>56</v>
      </c>
      <c r="E179" s="3" t="s">
        <v>27</v>
      </c>
      <c r="F179" s="3">
        <v>8</v>
      </c>
      <c r="G179" s="3">
        <v>0</v>
      </c>
      <c r="H179" s="3">
        <v>3</v>
      </c>
      <c r="I179" s="3">
        <v>3</v>
      </c>
      <c r="J179" s="3">
        <v>-3</v>
      </c>
      <c r="K179" s="3">
        <v>6</v>
      </c>
      <c r="L179" s="3">
        <v>0.38</v>
      </c>
      <c r="M179" s="3">
        <v>0</v>
      </c>
      <c r="N179" s="3">
        <v>1</v>
      </c>
      <c r="O179" s="3">
        <v>0</v>
      </c>
      <c r="P179" s="3">
        <v>1</v>
      </c>
      <c r="Q179" s="3">
        <v>0</v>
      </c>
      <c r="R179" s="3">
        <v>1</v>
      </c>
      <c r="S179" s="3">
        <v>0</v>
      </c>
      <c r="T179" s="3">
        <v>0</v>
      </c>
      <c r="U179" s="3">
        <v>21</v>
      </c>
      <c r="V179" s="3">
        <v>0</v>
      </c>
      <c r="W179" s="3" t="s">
        <v>821</v>
      </c>
      <c r="X179" s="3">
        <v>48.4</v>
      </c>
    </row>
    <row r="180" spans="1:24" ht="15.5" x14ac:dyDescent="0.35">
      <c r="A180" s="3" t="s">
        <v>450</v>
      </c>
      <c r="B180" s="3">
        <v>20192020</v>
      </c>
      <c r="C180" s="3" t="s">
        <v>132</v>
      </c>
      <c r="D180" s="3" t="s">
        <v>26</v>
      </c>
      <c r="E180" s="3" t="s">
        <v>27</v>
      </c>
      <c r="F180" s="3">
        <v>8</v>
      </c>
      <c r="G180" s="3">
        <v>0</v>
      </c>
      <c r="H180" s="3">
        <v>3</v>
      </c>
      <c r="I180" s="3">
        <v>3</v>
      </c>
      <c r="J180" s="3">
        <v>2</v>
      </c>
      <c r="K180" s="3">
        <v>6</v>
      </c>
      <c r="L180" s="3">
        <v>0.38</v>
      </c>
      <c r="M180" s="3">
        <v>0</v>
      </c>
      <c r="N180" s="3">
        <v>3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14</v>
      </c>
      <c r="V180" s="3">
        <v>0</v>
      </c>
      <c r="W180" s="3" t="s">
        <v>822</v>
      </c>
      <c r="X180" s="3">
        <v>57.1</v>
      </c>
    </row>
    <row r="181" spans="1:24" ht="15.5" x14ac:dyDescent="0.35">
      <c r="A181" s="3" t="s">
        <v>353</v>
      </c>
      <c r="B181" s="3">
        <v>20192020</v>
      </c>
      <c r="C181" s="3" t="s">
        <v>59</v>
      </c>
      <c r="D181" s="3" t="s">
        <v>26</v>
      </c>
      <c r="E181" s="3" t="s">
        <v>27</v>
      </c>
      <c r="F181" s="3">
        <v>8</v>
      </c>
      <c r="G181" s="3">
        <v>0</v>
      </c>
      <c r="H181" s="3">
        <v>3</v>
      </c>
      <c r="I181" s="3">
        <v>3</v>
      </c>
      <c r="J181" s="3">
        <v>1</v>
      </c>
      <c r="K181" s="3">
        <v>2</v>
      </c>
      <c r="L181" s="3">
        <v>0.38</v>
      </c>
      <c r="M181" s="3">
        <v>0</v>
      </c>
      <c r="N181" s="3">
        <v>2</v>
      </c>
      <c r="O181" s="3">
        <v>0</v>
      </c>
      <c r="P181" s="3">
        <v>1</v>
      </c>
      <c r="Q181" s="3">
        <v>0</v>
      </c>
      <c r="R181" s="3">
        <v>0</v>
      </c>
      <c r="S181" s="3">
        <v>0</v>
      </c>
      <c r="T181" s="3">
        <v>0</v>
      </c>
      <c r="U181" s="3">
        <v>19</v>
      </c>
      <c r="V181" s="3">
        <v>0</v>
      </c>
      <c r="W181" s="3" t="s">
        <v>592</v>
      </c>
      <c r="X181" s="3">
        <v>51.4</v>
      </c>
    </row>
    <row r="182" spans="1:24" ht="15.5" x14ac:dyDescent="0.35">
      <c r="A182" s="3" t="s">
        <v>539</v>
      </c>
      <c r="B182" s="3">
        <v>20192020</v>
      </c>
      <c r="C182" s="3" t="s">
        <v>315</v>
      </c>
      <c r="D182" s="3" t="s">
        <v>26</v>
      </c>
      <c r="E182" s="3" t="s">
        <v>50</v>
      </c>
      <c r="F182" s="3">
        <v>8</v>
      </c>
      <c r="G182" s="3">
        <v>0</v>
      </c>
      <c r="H182" s="3">
        <v>3</v>
      </c>
      <c r="I182" s="3">
        <v>3</v>
      </c>
      <c r="J182" s="3">
        <v>-1</v>
      </c>
      <c r="K182" s="3">
        <v>4</v>
      </c>
      <c r="L182" s="3">
        <v>0.38</v>
      </c>
      <c r="M182" s="3">
        <v>0</v>
      </c>
      <c r="N182" s="3">
        <v>2</v>
      </c>
      <c r="O182" s="3">
        <v>0</v>
      </c>
      <c r="P182" s="3">
        <v>1</v>
      </c>
      <c r="Q182" s="3">
        <v>0</v>
      </c>
      <c r="R182" s="3">
        <v>0</v>
      </c>
      <c r="S182" s="3">
        <v>0</v>
      </c>
      <c r="T182" s="3">
        <v>0</v>
      </c>
      <c r="U182" s="3">
        <v>11</v>
      </c>
      <c r="V182" s="3">
        <v>0</v>
      </c>
      <c r="W182" s="3" t="s">
        <v>823</v>
      </c>
      <c r="X182" s="3" t="s">
        <v>41</v>
      </c>
    </row>
    <row r="183" spans="1:24" ht="15.5" x14ac:dyDescent="0.35">
      <c r="A183" s="3" t="s">
        <v>824</v>
      </c>
      <c r="B183" s="3">
        <v>20192020</v>
      </c>
      <c r="C183" s="3" t="s">
        <v>132</v>
      </c>
      <c r="D183" s="3" t="s">
        <v>26</v>
      </c>
      <c r="E183" s="3" t="s">
        <v>50</v>
      </c>
      <c r="F183" s="3">
        <v>9</v>
      </c>
      <c r="G183" s="3">
        <v>0</v>
      </c>
      <c r="H183" s="3">
        <v>3</v>
      </c>
      <c r="I183" s="3">
        <v>3</v>
      </c>
      <c r="J183" s="3">
        <v>-1</v>
      </c>
      <c r="K183" s="3">
        <v>2</v>
      </c>
      <c r="L183" s="3">
        <v>0.33</v>
      </c>
      <c r="M183" s="3">
        <v>0</v>
      </c>
      <c r="N183" s="3">
        <v>3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17</v>
      </c>
      <c r="V183" s="3">
        <v>0</v>
      </c>
      <c r="W183" s="3" t="s">
        <v>125</v>
      </c>
      <c r="X183" s="3" t="s">
        <v>41</v>
      </c>
    </row>
    <row r="184" spans="1:24" ht="15.5" x14ac:dyDescent="0.35">
      <c r="A184" s="3" t="s">
        <v>506</v>
      </c>
      <c r="B184" s="3">
        <v>20192020</v>
      </c>
      <c r="C184" s="3" t="s">
        <v>89</v>
      </c>
      <c r="D184" s="3" t="s">
        <v>26</v>
      </c>
      <c r="E184" s="3" t="s">
        <v>50</v>
      </c>
      <c r="F184" s="3">
        <v>10</v>
      </c>
      <c r="G184" s="3">
        <v>0</v>
      </c>
      <c r="H184" s="3">
        <v>3</v>
      </c>
      <c r="I184" s="3">
        <v>3</v>
      </c>
      <c r="J184" s="3">
        <v>2</v>
      </c>
      <c r="K184" s="3">
        <v>0</v>
      </c>
      <c r="L184" s="3">
        <v>0.3</v>
      </c>
      <c r="M184" s="3">
        <v>0</v>
      </c>
      <c r="N184" s="3">
        <v>2</v>
      </c>
      <c r="O184" s="3">
        <v>0</v>
      </c>
      <c r="P184" s="3">
        <v>0</v>
      </c>
      <c r="Q184" s="3">
        <v>0</v>
      </c>
      <c r="R184" s="3">
        <v>1</v>
      </c>
      <c r="S184" s="3">
        <v>0</v>
      </c>
      <c r="T184" s="3">
        <v>0</v>
      </c>
      <c r="U184" s="3">
        <v>19</v>
      </c>
      <c r="V184" s="3">
        <v>0</v>
      </c>
      <c r="W184" s="3" t="s">
        <v>825</v>
      </c>
      <c r="X184" s="3" t="s">
        <v>41</v>
      </c>
    </row>
    <row r="185" spans="1:24" ht="15.5" x14ac:dyDescent="0.35">
      <c r="A185" s="3" t="s">
        <v>826</v>
      </c>
      <c r="B185" s="3">
        <v>20192020</v>
      </c>
      <c r="C185" s="3" t="s">
        <v>89</v>
      </c>
      <c r="D185" s="3" t="s">
        <v>26</v>
      </c>
      <c r="E185" s="3" t="s">
        <v>27</v>
      </c>
      <c r="F185" s="3">
        <v>10</v>
      </c>
      <c r="G185" s="3">
        <v>0</v>
      </c>
      <c r="H185" s="3">
        <v>3</v>
      </c>
      <c r="I185" s="3">
        <v>3</v>
      </c>
      <c r="J185" s="3">
        <v>-2</v>
      </c>
      <c r="K185" s="3">
        <v>8</v>
      </c>
      <c r="L185" s="3">
        <v>0.3</v>
      </c>
      <c r="M185" s="3">
        <v>0</v>
      </c>
      <c r="N185" s="3">
        <v>1</v>
      </c>
      <c r="O185" s="3">
        <v>0</v>
      </c>
      <c r="P185" s="3">
        <v>2</v>
      </c>
      <c r="Q185" s="3">
        <v>0</v>
      </c>
      <c r="R185" s="3">
        <v>0</v>
      </c>
      <c r="S185" s="3">
        <v>0</v>
      </c>
      <c r="T185" s="3">
        <v>0</v>
      </c>
      <c r="U185" s="3">
        <v>14</v>
      </c>
      <c r="V185" s="3">
        <v>0</v>
      </c>
      <c r="W185" s="3" t="s">
        <v>391</v>
      </c>
      <c r="X185" s="3">
        <v>50.9</v>
      </c>
    </row>
    <row r="186" spans="1:24" ht="15.5" x14ac:dyDescent="0.35">
      <c r="A186" s="3" t="s">
        <v>219</v>
      </c>
      <c r="B186" s="3">
        <v>20192020</v>
      </c>
      <c r="C186" s="3" t="s">
        <v>46</v>
      </c>
      <c r="D186" s="3" t="s">
        <v>26</v>
      </c>
      <c r="E186" s="3" t="s">
        <v>27</v>
      </c>
      <c r="F186" s="3">
        <v>5</v>
      </c>
      <c r="G186" s="3">
        <v>0</v>
      </c>
      <c r="H186" s="3">
        <v>3</v>
      </c>
      <c r="I186" s="3">
        <v>3</v>
      </c>
      <c r="J186" s="3">
        <v>0</v>
      </c>
      <c r="K186" s="3">
        <v>2</v>
      </c>
      <c r="L186" s="3">
        <v>0.6</v>
      </c>
      <c r="M186" s="3">
        <v>0</v>
      </c>
      <c r="N186" s="3">
        <v>2</v>
      </c>
      <c r="O186" s="3">
        <v>0</v>
      </c>
      <c r="P186" s="3">
        <v>0</v>
      </c>
      <c r="Q186" s="3">
        <v>0</v>
      </c>
      <c r="R186" s="3">
        <v>1</v>
      </c>
      <c r="S186" s="3">
        <v>0</v>
      </c>
      <c r="T186" s="3">
        <v>0</v>
      </c>
      <c r="U186" s="3">
        <v>5</v>
      </c>
      <c r="V186" s="3">
        <v>0</v>
      </c>
      <c r="W186" s="3" t="s">
        <v>220</v>
      </c>
      <c r="X186" s="3">
        <v>32.6</v>
      </c>
    </row>
    <row r="187" spans="1:24" ht="15.5" x14ac:dyDescent="0.35">
      <c r="A187" s="3" t="s">
        <v>547</v>
      </c>
      <c r="B187" s="3">
        <v>20192020</v>
      </c>
      <c r="C187" s="3" t="s">
        <v>217</v>
      </c>
      <c r="D187" s="3" t="s">
        <v>26</v>
      </c>
      <c r="E187" s="3" t="s">
        <v>50</v>
      </c>
      <c r="F187" s="3">
        <v>9</v>
      </c>
      <c r="G187" s="3">
        <v>0</v>
      </c>
      <c r="H187" s="3">
        <v>3</v>
      </c>
      <c r="I187" s="3">
        <v>3</v>
      </c>
      <c r="J187" s="3">
        <v>-2</v>
      </c>
      <c r="K187" s="3">
        <v>8</v>
      </c>
      <c r="L187" s="3">
        <v>0.33</v>
      </c>
      <c r="M187" s="3">
        <v>0</v>
      </c>
      <c r="N187" s="3">
        <v>3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14</v>
      </c>
      <c r="V187" s="3">
        <v>0</v>
      </c>
      <c r="W187" s="3" t="s">
        <v>827</v>
      </c>
      <c r="X187" s="3" t="s">
        <v>41</v>
      </c>
    </row>
    <row r="188" spans="1:24" ht="15.5" x14ac:dyDescent="0.35">
      <c r="A188" s="3" t="s">
        <v>319</v>
      </c>
      <c r="B188" s="3">
        <v>20192020</v>
      </c>
      <c r="C188" s="3" t="s">
        <v>53</v>
      </c>
      <c r="D188" s="3" t="s">
        <v>56</v>
      </c>
      <c r="E188" s="3" t="s">
        <v>56</v>
      </c>
      <c r="F188" s="3">
        <v>9</v>
      </c>
      <c r="G188" s="3">
        <v>0</v>
      </c>
      <c r="H188" s="3">
        <v>3</v>
      </c>
      <c r="I188" s="3">
        <v>3</v>
      </c>
      <c r="J188" s="3">
        <v>4</v>
      </c>
      <c r="K188" s="3">
        <v>8</v>
      </c>
      <c r="L188" s="3">
        <v>0.33</v>
      </c>
      <c r="M188" s="3">
        <v>0</v>
      </c>
      <c r="N188" s="3">
        <v>3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12</v>
      </c>
      <c r="V188" s="3">
        <v>0</v>
      </c>
      <c r="W188" s="3" t="s">
        <v>828</v>
      </c>
      <c r="X188" s="3">
        <v>33.299999999999997</v>
      </c>
    </row>
    <row r="189" spans="1:24" ht="15.5" x14ac:dyDescent="0.35">
      <c r="A189" s="3" t="s">
        <v>230</v>
      </c>
      <c r="B189" s="3">
        <v>20192020</v>
      </c>
      <c r="C189" s="3" t="s">
        <v>74</v>
      </c>
      <c r="D189" s="3" t="s">
        <v>26</v>
      </c>
      <c r="E189" s="3" t="s">
        <v>26</v>
      </c>
      <c r="F189" s="3">
        <v>4</v>
      </c>
      <c r="G189" s="3">
        <v>0</v>
      </c>
      <c r="H189" s="3">
        <v>3</v>
      </c>
      <c r="I189" s="3">
        <v>3</v>
      </c>
      <c r="J189" s="3">
        <v>2</v>
      </c>
      <c r="K189" s="3">
        <v>2</v>
      </c>
      <c r="L189" s="3">
        <v>0.75</v>
      </c>
      <c r="M189" s="3">
        <v>0</v>
      </c>
      <c r="N189" s="3">
        <v>2</v>
      </c>
      <c r="O189" s="3">
        <v>0</v>
      </c>
      <c r="P189" s="3">
        <v>0</v>
      </c>
      <c r="Q189" s="3">
        <v>0</v>
      </c>
      <c r="R189" s="3">
        <v>1</v>
      </c>
      <c r="S189" s="3">
        <v>0</v>
      </c>
      <c r="T189" s="3">
        <v>0</v>
      </c>
      <c r="U189" s="3">
        <v>6</v>
      </c>
      <c r="V189" s="3">
        <v>0</v>
      </c>
      <c r="W189" s="3" t="s">
        <v>231</v>
      </c>
      <c r="X189" s="3">
        <v>40</v>
      </c>
    </row>
    <row r="190" spans="1:24" ht="15.5" x14ac:dyDescent="0.35">
      <c r="A190" s="3" t="s">
        <v>584</v>
      </c>
      <c r="B190" s="3">
        <v>20192020</v>
      </c>
      <c r="C190" s="3" t="s">
        <v>172</v>
      </c>
      <c r="D190" s="3" t="s">
        <v>26</v>
      </c>
      <c r="E190" s="3" t="s">
        <v>50</v>
      </c>
      <c r="F190" s="3">
        <v>8</v>
      </c>
      <c r="G190" s="3">
        <v>0</v>
      </c>
      <c r="H190" s="3">
        <v>3</v>
      </c>
      <c r="I190" s="3">
        <v>3</v>
      </c>
      <c r="J190" s="3">
        <v>0</v>
      </c>
      <c r="K190" s="3">
        <v>0</v>
      </c>
      <c r="L190" s="3">
        <v>0.38</v>
      </c>
      <c r="M190" s="3">
        <v>0</v>
      </c>
      <c r="N190" s="3">
        <v>3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20</v>
      </c>
      <c r="V190" s="3">
        <v>0</v>
      </c>
      <c r="W190" s="3" t="s">
        <v>829</v>
      </c>
      <c r="X190" s="3" t="s">
        <v>41</v>
      </c>
    </row>
    <row r="191" spans="1:24" ht="15.5" x14ac:dyDescent="0.35">
      <c r="A191" s="3" t="s">
        <v>559</v>
      </c>
      <c r="B191" s="3">
        <v>20192020</v>
      </c>
      <c r="C191" s="3" t="s">
        <v>248</v>
      </c>
      <c r="D191" s="3" t="s">
        <v>26</v>
      </c>
      <c r="E191" s="3" t="s">
        <v>50</v>
      </c>
      <c r="F191" s="3">
        <v>8</v>
      </c>
      <c r="G191" s="3">
        <v>0</v>
      </c>
      <c r="H191" s="3">
        <v>3</v>
      </c>
      <c r="I191" s="3">
        <v>3</v>
      </c>
      <c r="J191" s="3">
        <v>-1</v>
      </c>
      <c r="K191" s="3">
        <v>7</v>
      </c>
      <c r="L191" s="3">
        <v>0.38</v>
      </c>
      <c r="M191" s="3">
        <v>0</v>
      </c>
      <c r="N191" s="3">
        <v>2</v>
      </c>
      <c r="O191" s="3">
        <v>0</v>
      </c>
      <c r="P191" s="3">
        <v>1</v>
      </c>
      <c r="Q191" s="3">
        <v>0</v>
      </c>
      <c r="R191" s="3">
        <v>0</v>
      </c>
      <c r="S191" s="3">
        <v>0</v>
      </c>
      <c r="T191" s="3">
        <v>0</v>
      </c>
      <c r="U191" s="3">
        <v>19</v>
      </c>
      <c r="V191" s="3">
        <v>0</v>
      </c>
      <c r="W191" s="3" t="s">
        <v>830</v>
      </c>
      <c r="X191" s="3" t="s">
        <v>41</v>
      </c>
    </row>
    <row r="192" spans="1:24" ht="15.5" x14ac:dyDescent="0.35">
      <c r="A192" s="3" t="s">
        <v>232</v>
      </c>
      <c r="B192" s="3">
        <v>20192020</v>
      </c>
      <c r="C192" s="3" t="s">
        <v>71</v>
      </c>
      <c r="D192" s="3" t="s">
        <v>56</v>
      </c>
      <c r="E192" s="3" t="s">
        <v>50</v>
      </c>
      <c r="F192" s="3">
        <v>10</v>
      </c>
      <c r="G192" s="3">
        <v>0</v>
      </c>
      <c r="H192" s="3">
        <v>3</v>
      </c>
      <c r="I192" s="3">
        <v>3</v>
      </c>
      <c r="J192" s="3">
        <v>-4</v>
      </c>
      <c r="K192" s="3">
        <v>2</v>
      </c>
      <c r="L192" s="3">
        <v>0.3</v>
      </c>
      <c r="M192" s="3">
        <v>0</v>
      </c>
      <c r="N192" s="3">
        <v>3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20</v>
      </c>
      <c r="V192" s="3">
        <v>0</v>
      </c>
      <c r="W192" s="3" t="s">
        <v>831</v>
      </c>
      <c r="X192" s="3" t="s">
        <v>41</v>
      </c>
    </row>
    <row r="193" spans="1:24" ht="15.5" x14ac:dyDescent="0.35">
      <c r="A193" s="3" t="s">
        <v>234</v>
      </c>
      <c r="B193" s="3">
        <v>20192020</v>
      </c>
      <c r="C193" s="3" t="s">
        <v>30</v>
      </c>
      <c r="D193" s="3" t="s">
        <v>56</v>
      </c>
      <c r="E193" s="3" t="s">
        <v>50</v>
      </c>
      <c r="F193" s="3">
        <v>7</v>
      </c>
      <c r="G193" s="3">
        <v>0</v>
      </c>
      <c r="H193" s="3">
        <v>3</v>
      </c>
      <c r="I193" s="3">
        <v>3</v>
      </c>
      <c r="J193" s="3">
        <v>-1</v>
      </c>
      <c r="K193" s="3">
        <v>6</v>
      </c>
      <c r="L193" s="3">
        <v>0.43</v>
      </c>
      <c r="M193" s="3">
        <v>0</v>
      </c>
      <c r="N193" s="3">
        <v>1</v>
      </c>
      <c r="O193" s="3">
        <v>0</v>
      </c>
      <c r="P193" s="3">
        <v>2</v>
      </c>
      <c r="Q193" s="3">
        <v>0</v>
      </c>
      <c r="R193" s="3">
        <v>0</v>
      </c>
      <c r="S193" s="3">
        <v>0</v>
      </c>
      <c r="T193" s="3">
        <v>0</v>
      </c>
      <c r="U193" s="3">
        <v>10</v>
      </c>
      <c r="V193" s="3">
        <v>0</v>
      </c>
      <c r="W193" s="3" t="s">
        <v>821</v>
      </c>
      <c r="X193" s="3" t="s">
        <v>41</v>
      </c>
    </row>
    <row r="194" spans="1:24" ht="15.5" x14ac:dyDescent="0.35">
      <c r="A194" s="3" t="s">
        <v>226</v>
      </c>
      <c r="B194" s="3">
        <v>20192020</v>
      </c>
      <c r="C194" s="3" t="s">
        <v>62</v>
      </c>
      <c r="D194" s="3" t="s">
        <v>26</v>
      </c>
      <c r="E194" s="3" t="s">
        <v>50</v>
      </c>
      <c r="F194" s="3">
        <v>4</v>
      </c>
      <c r="G194" s="3">
        <v>0</v>
      </c>
      <c r="H194" s="3">
        <v>3</v>
      </c>
      <c r="I194" s="3">
        <v>3</v>
      </c>
      <c r="J194" s="3">
        <v>-2</v>
      </c>
      <c r="K194" s="3">
        <v>0</v>
      </c>
      <c r="L194" s="3">
        <v>0.75</v>
      </c>
      <c r="M194" s="3">
        <v>0</v>
      </c>
      <c r="N194" s="3">
        <v>1</v>
      </c>
      <c r="O194" s="3">
        <v>0</v>
      </c>
      <c r="P194" s="3">
        <v>2</v>
      </c>
      <c r="Q194" s="3">
        <v>0</v>
      </c>
      <c r="R194" s="3">
        <v>0</v>
      </c>
      <c r="S194" s="3">
        <v>0</v>
      </c>
      <c r="T194" s="3">
        <v>0</v>
      </c>
      <c r="U194" s="3">
        <v>6</v>
      </c>
      <c r="V194" s="3">
        <v>0</v>
      </c>
      <c r="W194" s="3" t="s">
        <v>227</v>
      </c>
      <c r="X194" s="3" t="s">
        <v>41</v>
      </c>
    </row>
    <row r="195" spans="1:24" ht="15.5" x14ac:dyDescent="0.35">
      <c r="A195" s="3" t="s">
        <v>832</v>
      </c>
      <c r="B195" s="3">
        <v>20192020</v>
      </c>
      <c r="C195" s="3" t="s">
        <v>30</v>
      </c>
      <c r="D195" s="3" t="s">
        <v>26</v>
      </c>
      <c r="E195" s="3" t="s">
        <v>50</v>
      </c>
      <c r="F195" s="3">
        <v>8</v>
      </c>
      <c r="G195" s="3">
        <v>2</v>
      </c>
      <c r="H195" s="3">
        <v>0</v>
      </c>
      <c r="I195" s="3">
        <v>2</v>
      </c>
      <c r="J195" s="3">
        <v>4</v>
      </c>
      <c r="K195" s="3">
        <v>6</v>
      </c>
      <c r="L195" s="3">
        <v>0.25</v>
      </c>
      <c r="M195" s="3">
        <v>2</v>
      </c>
      <c r="N195" s="3">
        <v>2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14</v>
      </c>
      <c r="V195" s="3">
        <v>14.3</v>
      </c>
      <c r="W195" s="3" t="s">
        <v>833</v>
      </c>
      <c r="X195" s="3" t="s">
        <v>41</v>
      </c>
    </row>
    <row r="196" spans="1:24" ht="15.5" x14ac:dyDescent="0.35">
      <c r="A196" s="3" t="s">
        <v>252</v>
      </c>
      <c r="B196" s="3">
        <v>20192020</v>
      </c>
      <c r="C196" s="3" t="s">
        <v>213</v>
      </c>
      <c r="D196" s="3" t="s">
        <v>26</v>
      </c>
      <c r="E196" s="3" t="s">
        <v>26</v>
      </c>
      <c r="F196" s="3">
        <v>4</v>
      </c>
      <c r="G196" s="3">
        <v>2</v>
      </c>
      <c r="H196" s="3">
        <v>0</v>
      </c>
      <c r="I196" s="3">
        <v>2</v>
      </c>
      <c r="J196" s="3">
        <v>-2</v>
      </c>
      <c r="K196" s="3">
        <v>2</v>
      </c>
      <c r="L196" s="3">
        <v>0.5</v>
      </c>
      <c r="M196" s="3">
        <v>1</v>
      </c>
      <c r="N196" s="3">
        <v>1</v>
      </c>
      <c r="O196" s="3">
        <v>1</v>
      </c>
      <c r="P196" s="3">
        <v>1</v>
      </c>
      <c r="Q196" s="3">
        <v>0</v>
      </c>
      <c r="R196" s="3">
        <v>0</v>
      </c>
      <c r="S196" s="3">
        <v>0</v>
      </c>
      <c r="T196" s="3">
        <v>1</v>
      </c>
      <c r="U196" s="3">
        <v>14</v>
      </c>
      <c r="V196" s="3">
        <v>14.3</v>
      </c>
      <c r="W196" s="3" t="s">
        <v>253</v>
      </c>
      <c r="X196" s="3">
        <v>66.7</v>
      </c>
    </row>
    <row r="197" spans="1:24" ht="15.5" x14ac:dyDescent="0.35">
      <c r="A197" s="3" t="s">
        <v>236</v>
      </c>
      <c r="B197" s="3">
        <v>20192020</v>
      </c>
      <c r="C197" s="3" t="s">
        <v>217</v>
      </c>
      <c r="D197" s="3" t="s">
        <v>56</v>
      </c>
      <c r="E197" s="3" t="s">
        <v>50</v>
      </c>
      <c r="F197" s="3">
        <v>9</v>
      </c>
      <c r="G197" s="3">
        <v>2</v>
      </c>
      <c r="H197" s="3">
        <v>0</v>
      </c>
      <c r="I197" s="3">
        <v>2</v>
      </c>
      <c r="J197" s="3">
        <v>-4</v>
      </c>
      <c r="K197" s="3">
        <v>2</v>
      </c>
      <c r="L197" s="3">
        <v>0.22</v>
      </c>
      <c r="M197" s="3">
        <v>2</v>
      </c>
      <c r="N197" s="3">
        <v>2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38</v>
      </c>
      <c r="V197" s="3">
        <v>5.3</v>
      </c>
      <c r="W197" s="3" t="s">
        <v>834</v>
      </c>
      <c r="X197" s="3" t="s">
        <v>41</v>
      </c>
    </row>
    <row r="198" spans="1:24" ht="15.5" x14ac:dyDescent="0.35">
      <c r="A198" s="3" t="s">
        <v>245</v>
      </c>
      <c r="B198" s="3">
        <v>20192020</v>
      </c>
      <c r="C198" s="3" t="s">
        <v>213</v>
      </c>
      <c r="D198" s="3" t="s">
        <v>26</v>
      </c>
      <c r="E198" s="3" t="s">
        <v>27</v>
      </c>
      <c r="F198" s="3">
        <v>4</v>
      </c>
      <c r="G198" s="3">
        <v>2</v>
      </c>
      <c r="H198" s="3">
        <v>0</v>
      </c>
      <c r="I198" s="3">
        <v>2</v>
      </c>
      <c r="J198" s="3">
        <v>-2</v>
      </c>
      <c r="K198" s="3">
        <v>4</v>
      </c>
      <c r="L198" s="3">
        <v>0.5</v>
      </c>
      <c r="M198" s="3">
        <v>1</v>
      </c>
      <c r="N198" s="3">
        <v>1</v>
      </c>
      <c r="O198" s="3">
        <v>1</v>
      </c>
      <c r="P198" s="3">
        <v>1</v>
      </c>
      <c r="Q198" s="3">
        <v>0</v>
      </c>
      <c r="R198" s="3">
        <v>0</v>
      </c>
      <c r="S198" s="3">
        <v>0</v>
      </c>
      <c r="T198" s="3">
        <v>0</v>
      </c>
      <c r="U198" s="3">
        <v>7</v>
      </c>
      <c r="V198" s="3">
        <v>28.6</v>
      </c>
      <c r="W198" s="3" t="s">
        <v>246</v>
      </c>
      <c r="X198" s="3">
        <v>52</v>
      </c>
    </row>
    <row r="199" spans="1:24" ht="15.5" x14ac:dyDescent="0.35">
      <c r="A199" s="3" t="s">
        <v>256</v>
      </c>
      <c r="B199" s="3">
        <v>20192020</v>
      </c>
      <c r="C199" s="3" t="s">
        <v>74</v>
      </c>
      <c r="D199" s="3" t="s">
        <v>56</v>
      </c>
      <c r="E199" s="3" t="s">
        <v>27</v>
      </c>
      <c r="F199" s="3">
        <v>4</v>
      </c>
      <c r="G199" s="3">
        <v>2</v>
      </c>
      <c r="H199" s="3">
        <v>0</v>
      </c>
      <c r="I199" s="3">
        <v>2</v>
      </c>
      <c r="J199" s="3">
        <v>0</v>
      </c>
      <c r="K199" s="3">
        <v>2</v>
      </c>
      <c r="L199" s="3">
        <v>0.5</v>
      </c>
      <c r="M199" s="3">
        <v>0</v>
      </c>
      <c r="N199" s="3">
        <v>0</v>
      </c>
      <c r="O199" s="3">
        <v>1</v>
      </c>
      <c r="P199" s="3">
        <v>1</v>
      </c>
      <c r="Q199" s="3">
        <v>1</v>
      </c>
      <c r="R199" s="3">
        <v>1</v>
      </c>
      <c r="S199" s="3">
        <v>0</v>
      </c>
      <c r="T199" s="3">
        <v>0</v>
      </c>
      <c r="U199" s="3">
        <v>6</v>
      </c>
      <c r="V199" s="3">
        <v>33.299999999999997</v>
      </c>
      <c r="W199" s="3" t="s">
        <v>257</v>
      </c>
      <c r="X199" s="3">
        <v>57.1</v>
      </c>
    </row>
    <row r="200" spans="1:24" ht="15.5" x14ac:dyDescent="0.35">
      <c r="A200" s="3" t="s">
        <v>238</v>
      </c>
      <c r="B200" s="3">
        <v>20192020</v>
      </c>
      <c r="C200" s="3" t="s">
        <v>161</v>
      </c>
      <c r="D200" s="3" t="s">
        <v>26</v>
      </c>
      <c r="E200" s="3" t="s">
        <v>26</v>
      </c>
      <c r="F200" s="3">
        <v>4</v>
      </c>
      <c r="G200" s="3">
        <v>2</v>
      </c>
      <c r="H200" s="3">
        <v>0</v>
      </c>
      <c r="I200" s="3">
        <v>2</v>
      </c>
      <c r="J200" s="3">
        <v>0</v>
      </c>
      <c r="K200" s="3">
        <v>0</v>
      </c>
      <c r="L200" s="3">
        <v>0.5</v>
      </c>
      <c r="M200" s="3">
        <v>1</v>
      </c>
      <c r="N200" s="3">
        <v>1</v>
      </c>
      <c r="O200" s="3">
        <v>1</v>
      </c>
      <c r="P200" s="3">
        <v>1</v>
      </c>
      <c r="Q200" s="3">
        <v>0</v>
      </c>
      <c r="R200" s="3">
        <v>0</v>
      </c>
      <c r="S200" s="3">
        <v>0</v>
      </c>
      <c r="T200" s="3">
        <v>1</v>
      </c>
      <c r="U200" s="3">
        <v>12</v>
      </c>
      <c r="V200" s="3">
        <v>16.7</v>
      </c>
      <c r="W200" s="3" t="s">
        <v>239</v>
      </c>
      <c r="X200" s="3" t="s">
        <v>41</v>
      </c>
    </row>
    <row r="201" spans="1:24" ht="15.5" x14ac:dyDescent="0.35">
      <c r="A201" s="3" t="s">
        <v>403</v>
      </c>
      <c r="B201" s="3">
        <v>20192020</v>
      </c>
      <c r="C201" s="3" t="s">
        <v>59</v>
      </c>
      <c r="D201" s="3" t="s">
        <v>26</v>
      </c>
      <c r="E201" s="3" t="s">
        <v>26</v>
      </c>
      <c r="F201" s="3">
        <v>9</v>
      </c>
      <c r="G201" s="3">
        <v>2</v>
      </c>
      <c r="H201" s="3">
        <v>0</v>
      </c>
      <c r="I201" s="3">
        <v>2</v>
      </c>
      <c r="J201" s="3">
        <v>1</v>
      </c>
      <c r="K201" s="3">
        <v>8</v>
      </c>
      <c r="L201" s="3">
        <v>0.22</v>
      </c>
      <c r="M201" s="3">
        <v>2</v>
      </c>
      <c r="N201" s="3">
        <v>2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13</v>
      </c>
      <c r="V201" s="3">
        <v>15.4</v>
      </c>
      <c r="W201" s="3" t="s">
        <v>835</v>
      </c>
      <c r="X201" s="3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5046D-9F59-4747-86F2-407891167CED}">
  <dimension ref="A1:U38"/>
  <sheetViews>
    <sheetView topLeftCell="J1" workbookViewId="0">
      <selection activeCell="G9" sqref="G9"/>
    </sheetView>
  </sheetViews>
  <sheetFormatPr baseColWidth="10" defaultRowHeight="14.5" x14ac:dyDescent="0.35"/>
  <cols>
    <col min="1" max="1" width="20.36328125" customWidth="1"/>
  </cols>
  <sheetData>
    <row r="1" spans="1:21" ht="15.5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623</v>
      </c>
      <c r="G1" s="4" t="s">
        <v>624</v>
      </c>
      <c r="H1" s="4" t="s">
        <v>26</v>
      </c>
      <c r="I1" s="4" t="s">
        <v>625</v>
      </c>
      <c r="J1" s="4" t="s">
        <v>626</v>
      </c>
      <c r="K1" s="4" t="s">
        <v>627</v>
      </c>
      <c r="L1" s="4" t="s">
        <v>628</v>
      </c>
      <c r="M1" s="4" t="s">
        <v>629</v>
      </c>
      <c r="N1" s="4" t="s">
        <v>630</v>
      </c>
      <c r="O1" s="4" t="s">
        <v>631</v>
      </c>
      <c r="P1" s="4" t="s">
        <v>632</v>
      </c>
      <c r="Q1" s="4" t="s">
        <v>633</v>
      </c>
      <c r="R1" s="4" t="s">
        <v>6</v>
      </c>
      <c r="S1" s="4" t="s">
        <v>7</v>
      </c>
      <c r="T1" s="4" t="s">
        <v>8</v>
      </c>
      <c r="U1" s="4" t="s">
        <v>10</v>
      </c>
    </row>
    <row r="2" spans="1:21" ht="15.5" x14ac:dyDescent="0.35">
      <c r="A2" s="4" t="s">
        <v>640</v>
      </c>
      <c r="B2" s="4">
        <v>20192020</v>
      </c>
      <c r="C2" s="4" t="s">
        <v>59</v>
      </c>
      <c r="D2" s="4" t="s">
        <v>26</v>
      </c>
      <c r="E2" s="4">
        <v>9</v>
      </c>
      <c r="F2" s="4">
        <v>9</v>
      </c>
      <c r="G2" s="4">
        <v>7</v>
      </c>
      <c r="H2" s="4">
        <v>2</v>
      </c>
      <c r="I2" s="4" t="s">
        <v>41</v>
      </c>
      <c r="J2" s="4">
        <v>0</v>
      </c>
      <c r="K2" s="4">
        <v>227</v>
      </c>
      <c r="L2" s="4">
        <v>212</v>
      </c>
      <c r="M2" s="4">
        <v>15</v>
      </c>
      <c r="N2" s="4">
        <v>0.93400000000000005</v>
      </c>
      <c r="O2" s="4">
        <v>1.67</v>
      </c>
      <c r="P2" s="4" t="s">
        <v>836</v>
      </c>
      <c r="Q2" s="4">
        <v>1</v>
      </c>
      <c r="R2" s="4">
        <v>0</v>
      </c>
      <c r="S2" s="4">
        <v>0</v>
      </c>
      <c r="T2" s="4">
        <v>0</v>
      </c>
      <c r="U2" s="4">
        <v>2</v>
      </c>
    </row>
    <row r="3" spans="1:21" ht="15.5" x14ac:dyDescent="0.35">
      <c r="A3" s="4" t="s">
        <v>642</v>
      </c>
      <c r="B3" s="4">
        <v>20192020</v>
      </c>
      <c r="C3" s="4" t="s">
        <v>49</v>
      </c>
      <c r="D3" s="4" t="s">
        <v>26</v>
      </c>
      <c r="E3" s="4">
        <v>10</v>
      </c>
      <c r="F3" s="4">
        <v>10</v>
      </c>
      <c r="G3" s="4">
        <v>7</v>
      </c>
      <c r="H3" s="4">
        <v>3</v>
      </c>
      <c r="I3" s="4" t="s">
        <v>41</v>
      </c>
      <c r="J3" s="4">
        <v>0</v>
      </c>
      <c r="K3" s="4">
        <v>350</v>
      </c>
      <c r="L3" s="4">
        <v>325</v>
      </c>
      <c r="M3" s="4">
        <v>25</v>
      </c>
      <c r="N3" s="4">
        <v>0.92900000000000005</v>
      </c>
      <c r="O3" s="4">
        <v>2.44</v>
      </c>
      <c r="P3" s="4" t="s">
        <v>837</v>
      </c>
      <c r="Q3" s="4">
        <v>1</v>
      </c>
      <c r="R3" s="4">
        <v>0</v>
      </c>
      <c r="S3" s="4">
        <v>0</v>
      </c>
      <c r="T3" s="4">
        <v>0</v>
      </c>
      <c r="U3" s="4">
        <v>0</v>
      </c>
    </row>
    <row r="4" spans="1:21" ht="15.5" x14ac:dyDescent="0.35">
      <c r="A4" s="4" t="s">
        <v>646</v>
      </c>
      <c r="B4" s="4">
        <v>20192020</v>
      </c>
      <c r="C4" s="4" t="s">
        <v>53</v>
      </c>
      <c r="D4" s="4" t="s">
        <v>26</v>
      </c>
      <c r="E4" s="4">
        <v>8</v>
      </c>
      <c r="F4" s="4">
        <v>8</v>
      </c>
      <c r="G4" s="4">
        <v>6</v>
      </c>
      <c r="H4" s="4">
        <v>2</v>
      </c>
      <c r="I4" s="4" t="s">
        <v>41</v>
      </c>
      <c r="J4" s="4">
        <v>0</v>
      </c>
      <c r="K4" s="4">
        <v>230</v>
      </c>
      <c r="L4" s="4">
        <v>217</v>
      </c>
      <c r="M4" s="4">
        <v>13</v>
      </c>
      <c r="N4" s="4">
        <v>0.94299999999999995</v>
      </c>
      <c r="O4" s="4">
        <v>1.71</v>
      </c>
      <c r="P4" s="4" t="s">
        <v>838</v>
      </c>
      <c r="Q4" s="4">
        <v>2</v>
      </c>
      <c r="R4" s="4">
        <v>0</v>
      </c>
      <c r="S4" s="4">
        <v>0</v>
      </c>
      <c r="T4" s="4">
        <v>0</v>
      </c>
      <c r="U4" s="4">
        <v>2</v>
      </c>
    </row>
    <row r="5" spans="1:21" ht="15.5" x14ac:dyDescent="0.35">
      <c r="A5" s="4" t="s">
        <v>654</v>
      </c>
      <c r="B5" s="4">
        <v>20192020</v>
      </c>
      <c r="C5" s="4" t="s">
        <v>172</v>
      </c>
      <c r="D5" s="4" t="s">
        <v>26</v>
      </c>
      <c r="E5" s="4">
        <v>8</v>
      </c>
      <c r="F5" s="4">
        <v>8</v>
      </c>
      <c r="G5" s="4">
        <v>6</v>
      </c>
      <c r="H5" s="4">
        <v>2</v>
      </c>
      <c r="I5" s="4" t="s">
        <v>41</v>
      </c>
      <c r="J5" s="4">
        <v>0</v>
      </c>
      <c r="K5" s="4">
        <v>261</v>
      </c>
      <c r="L5" s="4">
        <v>242</v>
      </c>
      <c r="M5" s="4">
        <v>19</v>
      </c>
      <c r="N5" s="4">
        <v>0.92700000000000005</v>
      </c>
      <c r="O5" s="4">
        <v>1.98</v>
      </c>
      <c r="P5" s="4" t="s">
        <v>839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ht="15.5" x14ac:dyDescent="0.35">
      <c r="A6" s="4" t="s">
        <v>672</v>
      </c>
      <c r="B6" s="4">
        <v>20192020</v>
      </c>
      <c r="C6" s="4" t="s">
        <v>109</v>
      </c>
      <c r="D6" s="4" t="s">
        <v>26</v>
      </c>
      <c r="E6" s="4">
        <v>6</v>
      </c>
      <c r="F6" s="4">
        <v>6</v>
      </c>
      <c r="G6" s="4">
        <v>5</v>
      </c>
      <c r="H6" s="4">
        <v>0</v>
      </c>
      <c r="I6" s="4" t="s">
        <v>41</v>
      </c>
      <c r="J6" s="4">
        <v>1</v>
      </c>
      <c r="K6" s="4">
        <v>143</v>
      </c>
      <c r="L6" s="4">
        <v>134</v>
      </c>
      <c r="M6" s="4">
        <v>9</v>
      </c>
      <c r="N6" s="4">
        <v>0.93700000000000006</v>
      </c>
      <c r="O6" s="4">
        <v>1.49</v>
      </c>
      <c r="P6" s="4" t="s">
        <v>840</v>
      </c>
      <c r="Q6" s="4">
        <v>1</v>
      </c>
      <c r="R6" s="4">
        <v>0</v>
      </c>
      <c r="S6" s="4">
        <v>0</v>
      </c>
      <c r="T6" s="4">
        <v>0</v>
      </c>
      <c r="U6" s="4">
        <v>0</v>
      </c>
    </row>
    <row r="7" spans="1:21" ht="15.5" x14ac:dyDescent="0.35">
      <c r="A7" s="4" t="s">
        <v>634</v>
      </c>
      <c r="B7" s="4">
        <v>20192020</v>
      </c>
      <c r="C7" s="4" t="s">
        <v>89</v>
      </c>
      <c r="D7" s="4" t="s">
        <v>26</v>
      </c>
      <c r="E7" s="4">
        <v>10</v>
      </c>
      <c r="F7" s="4">
        <v>10</v>
      </c>
      <c r="G7" s="4">
        <v>5</v>
      </c>
      <c r="H7" s="4">
        <v>5</v>
      </c>
      <c r="I7" s="4" t="s">
        <v>41</v>
      </c>
      <c r="J7" s="4">
        <v>0</v>
      </c>
      <c r="K7" s="4">
        <v>282</v>
      </c>
      <c r="L7" s="4">
        <v>264</v>
      </c>
      <c r="M7" s="4">
        <v>18</v>
      </c>
      <c r="N7" s="4">
        <v>0.93600000000000005</v>
      </c>
      <c r="O7" s="4">
        <v>1.78</v>
      </c>
      <c r="P7" s="4" t="s">
        <v>841</v>
      </c>
      <c r="Q7" s="4">
        <v>2</v>
      </c>
      <c r="R7" s="4">
        <v>0</v>
      </c>
      <c r="S7" s="4">
        <v>0</v>
      </c>
      <c r="T7" s="4">
        <v>0</v>
      </c>
      <c r="U7" s="4">
        <v>0</v>
      </c>
    </row>
    <row r="8" spans="1:21" ht="15.5" x14ac:dyDescent="0.35">
      <c r="A8" s="4" t="s">
        <v>636</v>
      </c>
      <c r="B8" s="4">
        <v>20192020</v>
      </c>
      <c r="C8" s="4" t="s">
        <v>43</v>
      </c>
      <c r="D8" s="4" t="s">
        <v>26</v>
      </c>
      <c r="E8" s="4">
        <v>10</v>
      </c>
      <c r="F8" s="4">
        <v>10</v>
      </c>
      <c r="G8" s="4">
        <v>5</v>
      </c>
      <c r="H8" s="4">
        <v>4</v>
      </c>
      <c r="I8" s="4" t="s">
        <v>41</v>
      </c>
      <c r="J8" s="4">
        <v>0</v>
      </c>
      <c r="K8" s="4">
        <v>316</v>
      </c>
      <c r="L8" s="4">
        <v>292</v>
      </c>
      <c r="M8" s="4">
        <v>24</v>
      </c>
      <c r="N8" s="4">
        <v>0.92400000000000004</v>
      </c>
      <c r="O8" s="4">
        <v>2.42</v>
      </c>
      <c r="P8" s="4" t="s">
        <v>842</v>
      </c>
      <c r="Q8" s="4">
        <v>2</v>
      </c>
      <c r="R8" s="4">
        <v>0</v>
      </c>
      <c r="S8" s="4">
        <v>0</v>
      </c>
      <c r="T8" s="4">
        <v>0</v>
      </c>
      <c r="U8" s="4">
        <v>2</v>
      </c>
    </row>
    <row r="9" spans="1:21" ht="15.5" x14ac:dyDescent="0.35">
      <c r="A9" s="4" t="s">
        <v>656</v>
      </c>
      <c r="B9" s="4">
        <v>20192020</v>
      </c>
      <c r="C9" s="4" t="s">
        <v>68</v>
      </c>
      <c r="D9" s="4" t="s">
        <v>26</v>
      </c>
      <c r="E9" s="4">
        <v>6</v>
      </c>
      <c r="F9" s="4">
        <v>6</v>
      </c>
      <c r="G9" s="4">
        <v>5</v>
      </c>
      <c r="H9" s="4">
        <v>1</v>
      </c>
      <c r="I9" s="4" t="s">
        <v>41</v>
      </c>
      <c r="J9" s="4">
        <v>0</v>
      </c>
      <c r="K9" s="4">
        <v>157</v>
      </c>
      <c r="L9" s="4">
        <v>142</v>
      </c>
      <c r="M9" s="4">
        <v>15</v>
      </c>
      <c r="N9" s="4">
        <v>0.90400000000000003</v>
      </c>
      <c r="O9" s="4">
        <v>2.44</v>
      </c>
      <c r="P9" s="4" t="s">
        <v>843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ht="15.5" x14ac:dyDescent="0.35">
      <c r="A10" s="4" t="s">
        <v>668</v>
      </c>
      <c r="B10" s="4">
        <v>20192020</v>
      </c>
      <c r="C10" s="4" t="s">
        <v>132</v>
      </c>
      <c r="D10" s="4" t="s">
        <v>26</v>
      </c>
      <c r="E10" s="4">
        <v>7</v>
      </c>
      <c r="F10" s="4">
        <v>7</v>
      </c>
      <c r="G10" s="4">
        <v>4</v>
      </c>
      <c r="H10" s="4">
        <v>3</v>
      </c>
      <c r="I10" s="4" t="s">
        <v>41</v>
      </c>
      <c r="J10" s="4">
        <v>0</v>
      </c>
      <c r="K10" s="4">
        <v>221</v>
      </c>
      <c r="L10" s="4">
        <v>203</v>
      </c>
      <c r="M10" s="4">
        <v>18</v>
      </c>
      <c r="N10" s="4">
        <v>0.91900000000000004</v>
      </c>
      <c r="O10" s="4">
        <v>2.4900000000000002</v>
      </c>
      <c r="P10" s="4" t="s">
        <v>844</v>
      </c>
      <c r="Q10" s="4">
        <v>0</v>
      </c>
      <c r="R10" s="4">
        <v>0</v>
      </c>
      <c r="S10" s="4">
        <v>1</v>
      </c>
      <c r="T10" s="4">
        <v>1</v>
      </c>
      <c r="U10" s="4">
        <v>0</v>
      </c>
    </row>
    <row r="11" spans="1:21" ht="15.5" x14ac:dyDescent="0.35">
      <c r="A11" s="4" t="s">
        <v>638</v>
      </c>
      <c r="B11" s="4">
        <v>20192020</v>
      </c>
      <c r="C11" s="4" t="s">
        <v>92</v>
      </c>
      <c r="D11" s="4" t="s">
        <v>26</v>
      </c>
      <c r="E11" s="4">
        <v>9</v>
      </c>
      <c r="F11" s="4">
        <v>9</v>
      </c>
      <c r="G11" s="4">
        <v>4</v>
      </c>
      <c r="H11" s="4">
        <v>5</v>
      </c>
      <c r="I11" s="4" t="s">
        <v>41</v>
      </c>
      <c r="J11" s="4">
        <v>0</v>
      </c>
      <c r="K11" s="4">
        <v>334</v>
      </c>
      <c r="L11" s="4">
        <v>305</v>
      </c>
      <c r="M11" s="4">
        <v>29</v>
      </c>
      <c r="N11" s="4">
        <v>0.91300000000000003</v>
      </c>
      <c r="O11" s="4">
        <v>3.47</v>
      </c>
      <c r="P11" s="4" t="s">
        <v>845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ht="15.5" x14ac:dyDescent="0.35">
      <c r="A12" s="4" t="s">
        <v>644</v>
      </c>
      <c r="B12" s="4">
        <v>20192020</v>
      </c>
      <c r="C12" s="4" t="s">
        <v>35</v>
      </c>
      <c r="D12" s="4" t="s">
        <v>26</v>
      </c>
      <c r="E12" s="4">
        <v>9</v>
      </c>
      <c r="F12" s="4">
        <v>9</v>
      </c>
      <c r="G12" s="4">
        <v>4</v>
      </c>
      <c r="H12" s="4">
        <v>5</v>
      </c>
      <c r="I12" s="4" t="s">
        <v>41</v>
      </c>
      <c r="J12" s="4">
        <v>0</v>
      </c>
      <c r="K12" s="4">
        <v>324</v>
      </c>
      <c r="L12" s="4">
        <v>294</v>
      </c>
      <c r="M12" s="4">
        <v>30</v>
      </c>
      <c r="N12" s="4">
        <v>0.90700000000000003</v>
      </c>
      <c r="O12" s="4">
        <v>3.31</v>
      </c>
      <c r="P12" s="4" t="s">
        <v>846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ht="15.5" x14ac:dyDescent="0.35">
      <c r="A13" s="4" t="s">
        <v>648</v>
      </c>
      <c r="B13" s="4">
        <v>20192020</v>
      </c>
      <c r="C13" s="4" t="s">
        <v>71</v>
      </c>
      <c r="D13" s="4" t="s">
        <v>26</v>
      </c>
      <c r="E13" s="4">
        <v>9</v>
      </c>
      <c r="F13" s="4">
        <v>9</v>
      </c>
      <c r="G13" s="4">
        <v>3</v>
      </c>
      <c r="H13" s="4">
        <v>5</v>
      </c>
      <c r="I13" s="4" t="s">
        <v>41</v>
      </c>
      <c r="J13" s="4">
        <v>0</v>
      </c>
      <c r="K13" s="4">
        <v>320</v>
      </c>
      <c r="L13" s="4">
        <v>301</v>
      </c>
      <c r="M13" s="4">
        <v>19</v>
      </c>
      <c r="N13" s="4">
        <v>0.94099999999999995</v>
      </c>
      <c r="O13" s="4">
        <v>1.9</v>
      </c>
      <c r="P13" s="4" t="s">
        <v>847</v>
      </c>
      <c r="Q13" s="4">
        <v>2</v>
      </c>
      <c r="R13" s="4">
        <v>0</v>
      </c>
      <c r="S13" s="4">
        <v>0</v>
      </c>
      <c r="T13" s="4">
        <v>0</v>
      </c>
      <c r="U13" s="4">
        <v>0</v>
      </c>
    </row>
    <row r="14" spans="1:21" ht="15.5" x14ac:dyDescent="0.35">
      <c r="A14" s="4" t="s">
        <v>699</v>
      </c>
      <c r="B14" s="4">
        <v>20192020</v>
      </c>
      <c r="C14" s="4" t="s">
        <v>248</v>
      </c>
      <c r="D14" s="4" t="s">
        <v>26</v>
      </c>
      <c r="E14" s="4">
        <v>4</v>
      </c>
      <c r="F14" s="4">
        <v>4</v>
      </c>
      <c r="G14" s="4">
        <v>3</v>
      </c>
      <c r="H14" s="4">
        <v>1</v>
      </c>
      <c r="I14" s="4" t="s">
        <v>41</v>
      </c>
      <c r="J14" s="4">
        <v>0</v>
      </c>
      <c r="K14" s="4">
        <v>102</v>
      </c>
      <c r="L14" s="4">
        <v>93</v>
      </c>
      <c r="M14" s="4">
        <v>9</v>
      </c>
      <c r="N14" s="4">
        <v>0.91200000000000003</v>
      </c>
      <c r="O14" s="4">
        <v>2.29</v>
      </c>
      <c r="P14" s="4" t="s">
        <v>848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ht="15.5" x14ac:dyDescent="0.35">
      <c r="A15" s="4" t="s">
        <v>652</v>
      </c>
      <c r="B15" s="4">
        <v>20192020</v>
      </c>
      <c r="C15" s="4" t="s">
        <v>46</v>
      </c>
      <c r="D15" s="4" t="s">
        <v>26</v>
      </c>
      <c r="E15" s="4">
        <v>5</v>
      </c>
      <c r="F15" s="4">
        <v>5</v>
      </c>
      <c r="G15" s="4">
        <v>2</v>
      </c>
      <c r="H15" s="4">
        <v>3</v>
      </c>
      <c r="I15" s="4" t="s">
        <v>41</v>
      </c>
      <c r="J15" s="4">
        <v>0</v>
      </c>
      <c r="K15" s="4">
        <v>157</v>
      </c>
      <c r="L15" s="4">
        <v>147</v>
      </c>
      <c r="M15" s="4">
        <v>10</v>
      </c>
      <c r="N15" s="4">
        <v>0.93600000000000005</v>
      </c>
      <c r="O15" s="4">
        <v>1.84</v>
      </c>
      <c r="P15" s="4" t="s">
        <v>653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</row>
    <row r="16" spans="1:21" ht="15.5" x14ac:dyDescent="0.35">
      <c r="A16" s="4" t="s">
        <v>685</v>
      </c>
      <c r="B16" s="4">
        <v>20192020</v>
      </c>
      <c r="C16" s="4" t="s">
        <v>217</v>
      </c>
      <c r="D16" s="4" t="s">
        <v>26</v>
      </c>
      <c r="E16" s="4">
        <v>5</v>
      </c>
      <c r="F16" s="4">
        <v>4</v>
      </c>
      <c r="G16" s="4">
        <v>2</v>
      </c>
      <c r="H16" s="4">
        <v>1</v>
      </c>
      <c r="I16" s="4" t="s">
        <v>41</v>
      </c>
      <c r="J16" s="4">
        <v>1</v>
      </c>
      <c r="K16" s="4">
        <v>138</v>
      </c>
      <c r="L16" s="4">
        <v>129</v>
      </c>
      <c r="M16" s="4">
        <v>9</v>
      </c>
      <c r="N16" s="4">
        <v>0.93500000000000005</v>
      </c>
      <c r="O16" s="4">
        <v>1.89</v>
      </c>
      <c r="P16" s="4" t="s">
        <v>849</v>
      </c>
      <c r="Q16" s="4">
        <v>0</v>
      </c>
      <c r="R16" s="4">
        <v>0</v>
      </c>
      <c r="S16" s="4">
        <v>0</v>
      </c>
      <c r="T16" s="4">
        <v>0</v>
      </c>
      <c r="U16" s="4">
        <v>2</v>
      </c>
    </row>
    <row r="17" spans="1:21" ht="15.5" x14ac:dyDescent="0.35">
      <c r="A17" s="4" t="s">
        <v>660</v>
      </c>
      <c r="B17" s="4">
        <v>20192020</v>
      </c>
      <c r="C17" s="4" t="s">
        <v>30</v>
      </c>
      <c r="D17" s="4" t="s">
        <v>26</v>
      </c>
      <c r="E17" s="4">
        <v>3</v>
      </c>
      <c r="F17" s="4">
        <v>3</v>
      </c>
      <c r="G17" s="4">
        <v>2</v>
      </c>
      <c r="H17" s="4">
        <v>1</v>
      </c>
      <c r="I17" s="4" t="s">
        <v>41</v>
      </c>
      <c r="J17" s="4">
        <v>0</v>
      </c>
      <c r="K17" s="4">
        <v>106</v>
      </c>
      <c r="L17" s="4">
        <v>99</v>
      </c>
      <c r="M17" s="4">
        <v>7</v>
      </c>
      <c r="N17" s="4">
        <v>0.93400000000000005</v>
      </c>
      <c r="O17" s="4">
        <v>2.36</v>
      </c>
      <c r="P17" s="4" t="s">
        <v>850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ht="15.5" x14ac:dyDescent="0.35">
      <c r="A18" s="4" t="s">
        <v>650</v>
      </c>
      <c r="B18" s="4">
        <v>20192020</v>
      </c>
      <c r="C18" s="4" t="s">
        <v>30</v>
      </c>
      <c r="D18" s="4" t="s">
        <v>26</v>
      </c>
      <c r="E18" s="4">
        <v>5</v>
      </c>
      <c r="F18" s="4">
        <v>5</v>
      </c>
      <c r="G18" s="4">
        <v>2</v>
      </c>
      <c r="H18" s="4">
        <v>3</v>
      </c>
      <c r="I18" s="4" t="s">
        <v>41</v>
      </c>
      <c r="J18" s="4">
        <v>0</v>
      </c>
      <c r="K18" s="4">
        <v>155</v>
      </c>
      <c r="L18" s="4">
        <v>144</v>
      </c>
      <c r="M18" s="4">
        <v>11</v>
      </c>
      <c r="N18" s="4">
        <v>0.92900000000000005</v>
      </c>
      <c r="O18" s="4">
        <v>2.08</v>
      </c>
      <c r="P18" s="4" t="s">
        <v>851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ht="15.5" x14ac:dyDescent="0.35">
      <c r="A19" s="4" t="s">
        <v>666</v>
      </c>
      <c r="B19" s="4">
        <v>20192020</v>
      </c>
      <c r="C19" s="4" t="s">
        <v>315</v>
      </c>
      <c r="D19" s="4" t="s">
        <v>26</v>
      </c>
      <c r="E19" s="4">
        <v>8</v>
      </c>
      <c r="F19" s="4">
        <v>8</v>
      </c>
      <c r="G19" s="4">
        <v>2</v>
      </c>
      <c r="H19" s="4">
        <v>5</v>
      </c>
      <c r="I19" s="4" t="s">
        <v>41</v>
      </c>
      <c r="J19" s="4">
        <v>1</v>
      </c>
      <c r="K19" s="4">
        <v>213</v>
      </c>
      <c r="L19" s="4">
        <v>193</v>
      </c>
      <c r="M19" s="4">
        <v>20</v>
      </c>
      <c r="N19" s="4">
        <v>0.90600000000000003</v>
      </c>
      <c r="O19" s="4">
        <v>2.4900000000000002</v>
      </c>
      <c r="P19" s="4" t="s">
        <v>852</v>
      </c>
      <c r="Q19" s="4">
        <v>0</v>
      </c>
      <c r="R19" s="4">
        <v>0</v>
      </c>
      <c r="S19" s="4">
        <v>1</v>
      </c>
      <c r="T19" s="4">
        <v>1</v>
      </c>
      <c r="U19" s="4">
        <v>0</v>
      </c>
    </row>
    <row r="20" spans="1:21" ht="15.5" x14ac:dyDescent="0.35">
      <c r="A20" s="4" t="s">
        <v>684</v>
      </c>
      <c r="B20" s="4">
        <v>20192020</v>
      </c>
      <c r="C20" s="4" t="s">
        <v>68</v>
      </c>
      <c r="D20" s="4" t="s">
        <v>26</v>
      </c>
      <c r="E20" s="4">
        <v>2</v>
      </c>
      <c r="F20" s="4">
        <v>2</v>
      </c>
      <c r="G20" s="4">
        <v>2</v>
      </c>
      <c r="H20" s="4">
        <v>0</v>
      </c>
      <c r="I20" s="4" t="s">
        <v>41</v>
      </c>
      <c r="J20" s="4">
        <v>0</v>
      </c>
      <c r="K20" s="4">
        <v>44</v>
      </c>
      <c r="L20" s="4">
        <v>39</v>
      </c>
      <c r="M20" s="4">
        <v>5</v>
      </c>
      <c r="N20" s="4">
        <v>0.88600000000000001</v>
      </c>
      <c r="O20" s="4">
        <v>2.5</v>
      </c>
      <c r="P20" s="4" t="s">
        <v>647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ht="15.5" x14ac:dyDescent="0.35">
      <c r="A21" s="4" t="s">
        <v>658</v>
      </c>
      <c r="B21" s="4">
        <v>20192020</v>
      </c>
      <c r="C21" s="4" t="s">
        <v>109</v>
      </c>
      <c r="D21" s="4" t="s">
        <v>56</v>
      </c>
      <c r="E21" s="4">
        <v>2</v>
      </c>
      <c r="F21" s="4">
        <v>2</v>
      </c>
      <c r="G21" s="4">
        <v>1</v>
      </c>
      <c r="H21" s="4">
        <v>1</v>
      </c>
      <c r="I21" s="4" t="s">
        <v>41</v>
      </c>
      <c r="J21" s="4">
        <v>0</v>
      </c>
      <c r="K21" s="4">
        <v>48</v>
      </c>
      <c r="L21" s="4">
        <v>46</v>
      </c>
      <c r="M21" s="4">
        <v>2</v>
      </c>
      <c r="N21" s="4">
        <v>0.95799999999999996</v>
      </c>
      <c r="O21" s="4">
        <v>1.02</v>
      </c>
      <c r="P21" s="4" t="s">
        <v>853</v>
      </c>
      <c r="Q21" s="4">
        <v>1</v>
      </c>
      <c r="R21" s="4">
        <v>0</v>
      </c>
      <c r="S21" s="4">
        <v>0</v>
      </c>
      <c r="T21" s="4">
        <v>0</v>
      </c>
      <c r="U21" s="4">
        <v>0</v>
      </c>
    </row>
    <row r="22" spans="1:21" ht="15.5" x14ac:dyDescent="0.35">
      <c r="A22" s="4" t="s">
        <v>662</v>
      </c>
      <c r="B22" s="4">
        <v>20192020</v>
      </c>
      <c r="C22" s="4" t="s">
        <v>71</v>
      </c>
      <c r="D22" s="4" t="s">
        <v>26</v>
      </c>
      <c r="E22" s="4">
        <v>2</v>
      </c>
      <c r="F22" s="4">
        <v>1</v>
      </c>
      <c r="G22" s="4">
        <v>1</v>
      </c>
      <c r="H22" s="4">
        <v>1</v>
      </c>
      <c r="I22" s="4" t="s">
        <v>41</v>
      </c>
      <c r="J22" s="4">
        <v>0</v>
      </c>
      <c r="K22" s="4">
        <v>74</v>
      </c>
      <c r="L22" s="4">
        <v>70</v>
      </c>
      <c r="M22" s="4">
        <v>4</v>
      </c>
      <c r="N22" s="4">
        <v>0.94599999999999995</v>
      </c>
      <c r="O22" s="4">
        <v>1.96</v>
      </c>
      <c r="P22" s="4" t="s">
        <v>663</v>
      </c>
      <c r="Q22" s="4">
        <v>0</v>
      </c>
      <c r="R22" s="4">
        <v>0</v>
      </c>
      <c r="S22" s="4">
        <v>1</v>
      </c>
      <c r="T22" s="4">
        <v>1</v>
      </c>
      <c r="U22" s="4">
        <v>0</v>
      </c>
    </row>
    <row r="23" spans="1:21" ht="15.5" x14ac:dyDescent="0.35">
      <c r="A23" s="4" t="s">
        <v>670</v>
      </c>
      <c r="B23" s="4">
        <v>20192020</v>
      </c>
      <c r="C23" s="4" t="s">
        <v>161</v>
      </c>
      <c r="D23" s="4" t="s">
        <v>26</v>
      </c>
      <c r="E23" s="4">
        <v>3</v>
      </c>
      <c r="F23" s="4">
        <v>3</v>
      </c>
      <c r="G23" s="4">
        <v>1</v>
      </c>
      <c r="H23" s="4">
        <v>2</v>
      </c>
      <c r="I23" s="4" t="s">
        <v>41</v>
      </c>
      <c r="J23" s="4">
        <v>0</v>
      </c>
      <c r="K23" s="4">
        <v>93</v>
      </c>
      <c r="L23" s="4">
        <v>85</v>
      </c>
      <c r="M23" s="4">
        <v>8</v>
      </c>
      <c r="N23" s="4">
        <v>0.91400000000000003</v>
      </c>
      <c r="O23" s="4">
        <v>2.5</v>
      </c>
      <c r="P23" s="4" t="s">
        <v>671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ht="15.5" x14ac:dyDescent="0.35">
      <c r="A24" s="4" t="s">
        <v>664</v>
      </c>
      <c r="B24" s="4">
        <v>20192020</v>
      </c>
      <c r="C24" s="4" t="s">
        <v>53</v>
      </c>
      <c r="D24" s="4" t="s">
        <v>26</v>
      </c>
      <c r="E24" s="4">
        <v>2</v>
      </c>
      <c r="F24" s="4">
        <v>1</v>
      </c>
      <c r="G24" s="4">
        <v>1</v>
      </c>
      <c r="H24" s="4">
        <v>0</v>
      </c>
      <c r="I24" s="4" t="s">
        <v>41</v>
      </c>
      <c r="J24" s="4">
        <v>0</v>
      </c>
      <c r="K24" s="4">
        <v>23</v>
      </c>
      <c r="L24" s="4">
        <v>21</v>
      </c>
      <c r="M24" s="4">
        <v>2</v>
      </c>
      <c r="N24" s="4">
        <v>0.91300000000000003</v>
      </c>
      <c r="O24" s="4">
        <v>1.47</v>
      </c>
      <c r="P24" s="4" t="s">
        <v>854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ht="15.5" x14ac:dyDescent="0.35">
      <c r="A25" s="4" t="s">
        <v>674</v>
      </c>
      <c r="B25" s="4">
        <v>20192020</v>
      </c>
      <c r="C25" s="4" t="s">
        <v>213</v>
      </c>
      <c r="D25" s="4" t="s">
        <v>26</v>
      </c>
      <c r="E25" s="4">
        <v>4</v>
      </c>
      <c r="F25" s="4">
        <v>4</v>
      </c>
      <c r="G25" s="4">
        <v>1</v>
      </c>
      <c r="H25" s="4">
        <v>3</v>
      </c>
      <c r="I25" s="4" t="s">
        <v>41</v>
      </c>
      <c r="J25" s="4">
        <v>0</v>
      </c>
      <c r="K25" s="4">
        <v>125</v>
      </c>
      <c r="L25" s="4">
        <v>113</v>
      </c>
      <c r="M25" s="4">
        <v>12</v>
      </c>
      <c r="N25" s="4">
        <v>0.90400000000000003</v>
      </c>
      <c r="O25" s="4">
        <v>3.04</v>
      </c>
      <c r="P25" s="4" t="s">
        <v>675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ht="15.5" x14ac:dyDescent="0.35">
      <c r="A26" s="4" t="s">
        <v>689</v>
      </c>
      <c r="B26" s="4">
        <v>20192020</v>
      </c>
      <c r="C26" s="4" t="s">
        <v>248</v>
      </c>
      <c r="D26" s="4" t="s">
        <v>26</v>
      </c>
      <c r="E26" s="4">
        <v>4</v>
      </c>
      <c r="F26" s="4">
        <v>4</v>
      </c>
      <c r="G26" s="4">
        <v>1</v>
      </c>
      <c r="H26" s="4">
        <v>3</v>
      </c>
      <c r="I26" s="4" t="s">
        <v>41</v>
      </c>
      <c r="J26" s="4">
        <v>0</v>
      </c>
      <c r="K26" s="4">
        <v>114</v>
      </c>
      <c r="L26" s="4">
        <v>103</v>
      </c>
      <c r="M26" s="4">
        <v>11</v>
      </c>
      <c r="N26" s="4">
        <v>0.90400000000000003</v>
      </c>
      <c r="O26" s="4">
        <v>2.57</v>
      </c>
      <c r="P26" s="4" t="s">
        <v>855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ht="15.5" x14ac:dyDescent="0.35">
      <c r="A27" s="4" t="s">
        <v>676</v>
      </c>
      <c r="B27" s="4">
        <v>20192020</v>
      </c>
      <c r="C27" s="4" t="s">
        <v>62</v>
      </c>
      <c r="D27" s="4" t="s">
        <v>26</v>
      </c>
      <c r="E27" s="4">
        <v>4</v>
      </c>
      <c r="F27" s="4">
        <v>4</v>
      </c>
      <c r="G27" s="4">
        <v>1</v>
      </c>
      <c r="H27" s="4">
        <v>3</v>
      </c>
      <c r="I27" s="4" t="s">
        <v>41</v>
      </c>
      <c r="J27" s="4">
        <v>0</v>
      </c>
      <c r="K27" s="4">
        <v>121</v>
      </c>
      <c r="L27" s="4">
        <v>109</v>
      </c>
      <c r="M27" s="4">
        <v>12</v>
      </c>
      <c r="N27" s="4">
        <v>0.90100000000000002</v>
      </c>
      <c r="O27" s="4">
        <v>3.07</v>
      </c>
      <c r="P27" s="4" t="s">
        <v>677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ht="15.5" x14ac:dyDescent="0.35">
      <c r="A28" s="4" t="s">
        <v>678</v>
      </c>
      <c r="B28" s="4">
        <v>20192020</v>
      </c>
      <c r="C28" s="4" t="s">
        <v>74</v>
      </c>
      <c r="D28" s="4" t="s">
        <v>26</v>
      </c>
      <c r="E28" s="4">
        <v>4</v>
      </c>
      <c r="F28" s="4">
        <v>4</v>
      </c>
      <c r="G28" s="4">
        <v>1</v>
      </c>
      <c r="H28" s="4">
        <v>3</v>
      </c>
      <c r="I28" s="4" t="s">
        <v>41</v>
      </c>
      <c r="J28" s="4">
        <v>0</v>
      </c>
      <c r="K28" s="4">
        <v>116</v>
      </c>
      <c r="L28" s="4">
        <v>104</v>
      </c>
      <c r="M28" s="4">
        <v>12</v>
      </c>
      <c r="N28" s="4">
        <v>0.89700000000000002</v>
      </c>
      <c r="O28" s="4">
        <v>3.03</v>
      </c>
      <c r="P28" s="4" t="s">
        <v>679</v>
      </c>
      <c r="Q28" s="4">
        <v>1</v>
      </c>
      <c r="R28" s="4">
        <v>0</v>
      </c>
      <c r="S28" s="4">
        <v>0</v>
      </c>
      <c r="T28" s="4">
        <v>0</v>
      </c>
      <c r="U28" s="4">
        <v>0</v>
      </c>
    </row>
    <row r="29" spans="1:21" ht="15.5" x14ac:dyDescent="0.35">
      <c r="A29" s="4" t="s">
        <v>680</v>
      </c>
      <c r="B29" s="4">
        <v>20192020</v>
      </c>
      <c r="C29" s="4" t="s">
        <v>65</v>
      </c>
      <c r="D29" s="4" t="s">
        <v>26</v>
      </c>
      <c r="E29" s="4">
        <v>4</v>
      </c>
      <c r="F29" s="4">
        <v>4</v>
      </c>
      <c r="G29" s="4">
        <v>1</v>
      </c>
      <c r="H29" s="4">
        <v>3</v>
      </c>
      <c r="I29" s="4" t="s">
        <v>41</v>
      </c>
      <c r="J29" s="4">
        <v>0</v>
      </c>
      <c r="K29" s="4">
        <v>124</v>
      </c>
      <c r="L29" s="4">
        <v>111</v>
      </c>
      <c r="M29" s="4">
        <v>13</v>
      </c>
      <c r="N29" s="4">
        <v>0.89500000000000002</v>
      </c>
      <c r="O29" s="4">
        <v>3.22</v>
      </c>
      <c r="P29" s="4" t="s">
        <v>681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ht="15.5" x14ac:dyDescent="0.35">
      <c r="A30" s="4" t="s">
        <v>682</v>
      </c>
      <c r="B30" s="4">
        <v>20192020</v>
      </c>
      <c r="C30" s="4" t="s">
        <v>25</v>
      </c>
      <c r="D30" s="4" t="s">
        <v>26</v>
      </c>
      <c r="E30" s="4">
        <v>4</v>
      </c>
      <c r="F30" s="4">
        <v>3</v>
      </c>
      <c r="G30" s="4">
        <v>1</v>
      </c>
      <c r="H30" s="4">
        <v>2</v>
      </c>
      <c r="I30" s="4" t="s">
        <v>41</v>
      </c>
      <c r="J30" s="4">
        <v>0</v>
      </c>
      <c r="K30" s="4">
        <v>99</v>
      </c>
      <c r="L30" s="4">
        <v>88</v>
      </c>
      <c r="M30" s="4">
        <v>11</v>
      </c>
      <c r="N30" s="4">
        <v>0.88900000000000001</v>
      </c>
      <c r="O30" s="4">
        <v>3.16</v>
      </c>
      <c r="P30" s="4" t="s">
        <v>683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ht="15.5" x14ac:dyDescent="0.35">
      <c r="A31" s="4" t="s">
        <v>697</v>
      </c>
      <c r="B31" s="4">
        <v>20192020</v>
      </c>
      <c r="C31" s="4" t="s">
        <v>132</v>
      </c>
      <c r="D31" s="4" t="s">
        <v>26</v>
      </c>
      <c r="E31" s="4">
        <v>2</v>
      </c>
      <c r="F31" s="4">
        <v>2</v>
      </c>
      <c r="G31" s="4">
        <v>1</v>
      </c>
      <c r="H31" s="4">
        <v>1</v>
      </c>
      <c r="I31" s="4" t="s">
        <v>41</v>
      </c>
      <c r="J31" s="4">
        <v>0</v>
      </c>
      <c r="K31" s="4">
        <v>58</v>
      </c>
      <c r="L31" s="4">
        <v>50</v>
      </c>
      <c r="M31" s="4">
        <v>8</v>
      </c>
      <c r="N31" s="4">
        <v>0.86199999999999999</v>
      </c>
      <c r="O31" s="4">
        <v>4.04</v>
      </c>
      <c r="P31" s="4" t="s">
        <v>856</v>
      </c>
      <c r="Q31" s="4">
        <v>0</v>
      </c>
      <c r="R31" s="4">
        <v>0</v>
      </c>
      <c r="S31" s="4">
        <v>1</v>
      </c>
      <c r="T31" s="4">
        <v>1</v>
      </c>
      <c r="U31" s="4">
        <v>0</v>
      </c>
    </row>
    <row r="32" spans="1:21" ht="15.5" x14ac:dyDescent="0.35">
      <c r="A32" s="4" t="s">
        <v>687</v>
      </c>
      <c r="B32" s="4">
        <v>20192020</v>
      </c>
      <c r="C32" s="4" t="s">
        <v>161</v>
      </c>
      <c r="D32" s="4" t="s">
        <v>26</v>
      </c>
      <c r="E32" s="4">
        <v>1</v>
      </c>
      <c r="F32" s="4">
        <v>1</v>
      </c>
      <c r="G32" s="4">
        <v>0</v>
      </c>
      <c r="H32" s="4">
        <v>1</v>
      </c>
      <c r="I32" s="4" t="s">
        <v>41</v>
      </c>
      <c r="J32" s="4">
        <v>0</v>
      </c>
      <c r="K32" s="4">
        <v>21</v>
      </c>
      <c r="L32" s="4">
        <v>20</v>
      </c>
      <c r="M32" s="4">
        <v>1</v>
      </c>
      <c r="N32" s="4">
        <v>0.95199999999999996</v>
      </c>
      <c r="O32" s="4">
        <v>1.02</v>
      </c>
      <c r="P32" s="4" t="s">
        <v>688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ht="15.5" x14ac:dyDescent="0.35">
      <c r="A33" s="4" t="s">
        <v>691</v>
      </c>
      <c r="B33" s="4">
        <v>20192020</v>
      </c>
      <c r="C33" s="4" t="s">
        <v>262</v>
      </c>
      <c r="D33" s="4" t="s">
        <v>26</v>
      </c>
      <c r="E33" s="4">
        <v>2</v>
      </c>
      <c r="F33" s="4">
        <v>2</v>
      </c>
      <c r="G33" s="4">
        <v>0</v>
      </c>
      <c r="H33" s="4">
        <v>2</v>
      </c>
      <c r="I33" s="4" t="s">
        <v>41</v>
      </c>
      <c r="J33" s="4">
        <v>0</v>
      </c>
      <c r="K33" s="4">
        <v>71</v>
      </c>
      <c r="L33" s="4">
        <v>64</v>
      </c>
      <c r="M33" s="4">
        <v>7</v>
      </c>
      <c r="N33" s="4">
        <v>0.90100000000000002</v>
      </c>
      <c r="O33" s="4">
        <v>3.52</v>
      </c>
      <c r="P33" s="4" t="s">
        <v>692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ht="15.5" x14ac:dyDescent="0.35">
      <c r="A34" s="4" t="s">
        <v>693</v>
      </c>
      <c r="B34" s="4">
        <v>20192020</v>
      </c>
      <c r="C34" s="4" t="s">
        <v>262</v>
      </c>
      <c r="D34" s="4" t="s">
        <v>26</v>
      </c>
      <c r="E34" s="4">
        <v>1</v>
      </c>
      <c r="F34" s="4">
        <v>1</v>
      </c>
      <c r="G34" s="4">
        <v>0</v>
      </c>
      <c r="H34" s="4">
        <v>1</v>
      </c>
      <c r="I34" s="4" t="s">
        <v>41</v>
      </c>
      <c r="J34" s="4">
        <v>0</v>
      </c>
      <c r="K34" s="4">
        <v>30</v>
      </c>
      <c r="L34" s="4">
        <v>27</v>
      </c>
      <c r="M34" s="4">
        <v>3</v>
      </c>
      <c r="N34" s="4">
        <v>0.9</v>
      </c>
      <c r="O34" s="4">
        <v>3.1</v>
      </c>
      <c r="P34" s="4" t="s">
        <v>694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ht="15.5" x14ac:dyDescent="0.35">
      <c r="A35" s="4" t="s">
        <v>695</v>
      </c>
      <c r="B35" s="4">
        <v>20192020</v>
      </c>
      <c r="C35" s="4" t="s">
        <v>217</v>
      </c>
      <c r="D35" s="4" t="s">
        <v>26</v>
      </c>
      <c r="E35" s="4">
        <v>5</v>
      </c>
      <c r="F35" s="4">
        <v>5</v>
      </c>
      <c r="G35" s="4">
        <v>0</v>
      </c>
      <c r="H35" s="4">
        <v>5</v>
      </c>
      <c r="I35" s="4" t="s">
        <v>41</v>
      </c>
      <c r="J35" s="4">
        <v>0</v>
      </c>
      <c r="K35" s="4">
        <v>141</v>
      </c>
      <c r="L35" s="4">
        <v>120</v>
      </c>
      <c r="M35" s="4">
        <v>21</v>
      </c>
      <c r="N35" s="4">
        <v>0.85099999999999998</v>
      </c>
      <c r="O35" s="4">
        <v>4.72</v>
      </c>
      <c r="P35" s="4" t="s">
        <v>857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ht="15.5" x14ac:dyDescent="0.35">
      <c r="A36" s="4" t="s">
        <v>701</v>
      </c>
      <c r="B36" s="4">
        <v>20192020</v>
      </c>
      <c r="C36" s="4" t="s">
        <v>25</v>
      </c>
      <c r="D36" s="4" t="s">
        <v>26</v>
      </c>
      <c r="E36" s="4">
        <v>1</v>
      </c>
      <c r="F36" s="4">
        <v>1</v>
      </c>
      <c r="G36" s="4">
        <v>0</v>
      </c>
      <c r="H36" s="4">
        <v>1</v>
      </c>
      <c r="I36" s="4" t="s">
        <v>41</v>
      </c>
      <c r="J36" s="4">
        <v>0</v>
      </c>
      <c r="K36" s="4">
        <v>23</v>
      </c>
      <c r="L36" s="4">
        <v>18</v>
      </c>
      <c r="M36" s="4">
        <v>5</v>
      </c>
      <c r="N36" s="4">
        <v>0.78300000000000003</v>
      </c>
      <c r="O36" s="4">
        <v>11.31</v>
      </c>
      <c r="P36" s="4" t="s">
        <v>702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ht="15.5" x14ac:dyDescent="0.35">
      <c r="A37" s="4" t="s">
        <v>858</v>
      </c>
      <c r="B37" s="4">
        <v>20192020</v>
      </c>
      <c r="C37" s="4" t="s">
        <v>92</v>
      </c>
      <c r="D37" s="4" t="s">
        <v>26</v>
      </c>
      <c r="E37" s="4">
        <v>2</v>
      </c>
      <c r="F37" s="4">
        <v>0</v>
      </c>
      <c r="G37" s="4">
        <v>0</v>
      </c>
      <c r="H37" s="4">
        <v>0</v>
      </c>
      <c r="I37" s="4" t="s">
        <v>41</v>
      </c>
      <c r="J37" s="4">
        <v>0</v>
      </c>
      <c r="K37" s="4">
        <v>14</v>
      </c>
      <c r="L37" s="4">
        <v>10</v>
      </c>
      <c r="M37" s="4">
        <v>4</v>
      </c>
      <c r="N37" s="4">
        <v>0.71399999999999997</v>
      </c>
      <c r="O37" s="4">
        <v>6</v>
      </c>
      <c r="P37" s="4" t="s">
        <v>859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ht="15.5" x14ac:dyDescent="0.35">
      <c r="A38" s="4" t="s">
        <v>860</v>
      </c>
      <c r="B38" s="4">
        <v>20192020</v>
      </c>
      <c r="C38" s="4" t="s">
        <v>43</v>
      </c>
      <c r="D38" s="4" t="s">
        <v>26</v>
      </c>
      <c r="E38" s="4">
        <v>1</v>
      </c>
      <c r="F38" s="4">
        <v>0</v>
      </c>
      <c r="G38" s="4">
        <v>0</v>
      </c>
      <c r="H38" s="4">
        <v>1</v>
      </c>
      <c r="I38" s="4" t="s">
        <v>41</v>
      </c>
      <c r="J38" s="4">
        <v>0</v>
      </c>
      <c r="K38" s="4">
        <v>9</v>
      </c>
      <c r="L38" s="4">
        <v>6</v>
      </c>
      <c r="M38" s="4">
        <v>3</v>
      </c>
      <c r="N38" s="4">
        <v>0.66700000000000004</v>
      </c>
      <c r="O38" s="4">
        <v>10.85</v>
      </c>
      <c r="P38" s="4" t="s">
        <v>741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E08C3-79DF-49C5-BC7F-48AE02DEAD0A}">
  <dimension ref="A1:X201"/>
  <sheetViews>
    <sheetView topLeftCell="A94" workbookViewId="0">
      <selection activeCell="F104" sqref="F104"/>
    </sheetView>
  </sheetViews>
  <sheetFormatPr baseColWidth="10" defaultRowHeight="14.5" x14ac:dyDescent="0.35"/>
  <sheetData>
    <row r="1" spans="1:24" ht="15.5" x14ac:dyDescent="0.35">
      <c r="A1" s="170" t="s">
        <v>0</v>
      </c>
      <c r="B1" s="170" t="s">
        <v>1</v>
      </c>
      <c r="C1" s="170" t="s">
        <v>2</v>
      </c>
      <c r="D1" s="170" t="s">
        <v>3</v>
      </c>
      <c r="E1" s="170" t="s">
        <v>4</v>
      </c>
      <c r="F1" s="170" t="s">
        <v>5</v>
      </c>
      <c r="G1" s="170" t="s">
        <v>6</v>
      </c>
      <c r="H1" s="170" t="s">
        <v>7</v>
      </c>
      <c r="I1" s="170" t="s">
        <v>8</v>
      </c>
      <c r="J1" s="170" t="s">
        <v>9</v>
      </c>
      <c r="K1" s="170" t="s">
        <v>10</v>
      </c>
      <c r="L1" s="170" t="s">
        <v>11</v>
      </c>
      <c r="M1" s="170" t="s">
        <v>12</v>
      </c>
      <c r="N1" s="170" t="s">
        <v>13</v>
      </c>
      <c r="O1" s="170" t="s">
        <v>14</v>
      </c>
      <c r="P1" s="170" t="s">
        <v>15</v>
      </c>
      <c r="Q1" s="170" t="s">
        <v>16</v>
      </c>
      <c r="R1" s="170" t="s">
        <v>17</v>
      </c>
      <c r="S1" s="170" t="s">
        <v>18</v>
      </c>
      <c r="T1" s="170" t="s">
        <v>19</v>
      </c>
      <c r="U1" s="170" t="s">
        <v>20</v>
      </c>
      <c r="V1" s="170" t="s">
        <v>21</v>
      </c>
      <c r="W1" s="170" t="s">
        <v>22</v>
      </c>
      <c r="X1" s="170" t="s">
        <v>23</v>
      </c>
    </row>
    <row r="2" spans="1:24" ht="15.5" x14ac:dyDescent="0.35">
      <c r="A2" s="173" t="s">
        <v>198</v>
      </c>
      <c r="B2" s="173">
        <v>20192020</v>
      </c>
      <c r="C2" s="173" t="s">
        <v>109</v>
      </c>
      <c r="D2" s="173" t="s">
        <v>56</v>
      </c>
      <c r="E2" s="173" t="s">
        <v>27</v>
      </c>
      <c r="F2" s="173">
        <v>13</v>
      </c>
      <c r="G2" s="173">
        <v>8</v>
      </c>
      <c r="H2" s="173">
        <v>15</v>
      </c>
      <c r="I2" s="173">
        <v>23</v>
      </c>
      <c r="J2" s="173">
        <v>11</v>
      </c>
      <c r="K2" s="173">
        <v>12</v>
      </c>
      <c r="L2" s="173">
        <v>1.77</v>
      </c>
      <c r="M2" s="173">
        <v>5</v>
      </c>
      <c r="N2" s="173">
        <v>14</v>
      </c>
      <c r="O2" s="173">
        <v>3</v>
      </c>
      <c r="P2" s="173">
        <v>9</v>
      </c>
      <c r="Q2" s="173">
        <v>0</v>
      </c>
      <c r="R2" s="173">
        <v>0</v>
      </c>
      <c r="S2" s="173">
        <v>0</v>
      </c>
      <c r="T2" s="173">
        <v>0</v>
      </c>
      <c r="U2" s="173">
        <v>60</v>
      </c>
      <c r="V2" s="173">
        <v>13.3</v>
      </c>
      <c r="W2" s="173" t="s">
        <v>969</v>
      </c>
      <c r="X2" s="173">
        <v>49.4</v>
      </c>
    </row>
    <row r="3" spans="1:24" ht="15.5" x14ac:dyDescent="0.35">
      <c r="A3" s="173" t="s">
        <v>111</v>
      </c>
      <c r="B3" s="173">
        <v>20192020</v>
      </c>
      <c r="C3" s="173" t="s">
        <v>49</v>
      </c>
      <c r="D3" s="173" t="s">
        <v>26</v>
      </c>
      <c r="E3" s="173" t="s">
        <v>27</v>
      </c>
      <c r="F3" s="173">
        <v>15</v>
      </c>
      <c r="G3" s="173">
        <v>7</v>
      </c>
      <c r="H3" s="173">
        <v>11</v>
      </c>
      <c r="I3" s="173">
        <v>18</v>
      </c>
      <c r="J3" s="173">
        <v>2</v>
      </c>
      <c r="K3" s="173">
        <v>2</v>
      </c>
      <c r="L3" s="173">
        <v>1.2</v>
      </c>
      <c r="M3" s="173">
        <v>3</v>
      </c>
      <c r="N3" s="173">
        <v>8</v>
      </c>
      <c r="O3" s="173">
        <v>4</v>
      </c>
      <c r="P3" s="173">
        <v>10</v>
      </c>
      <c r="Q3" s="173">
        <v>0</v>
      </c>
      <c r="R3" s="173">
        <v>0</v>
      </c>
      <c r="S3" s="173">
        <v>0</v>
      </c>
      <c r="T3" s="173">
        <v>2</v>
      </c>
      <c r="U3" s="173">
        <v>36</v>
      </c>
      <c r="V3" s="173">
        <v>19.399999999999999</v>
      </c>
      <c r="W3" s="173" t="s">
        <v>147</v>
      </c>
      <c r="X3" s="173">
        <v>49.3</v>
      </c>
    </row>
    <row r="4" spans="1:24" ht="15.5" x14ac:dyDescent="0.35">
      <c r="A4" s="173" t="s">
        <v>136</v>
      </c>
      <c r="B4" s="173">
        <v>20192020</v>
      </c>
      <c r="C4" s="173" t="s">
        <v>109</v>
      </c>
      <c r="D4" s="173" t="s">
        <v>26</v>
      </c>
      <c r="E4" s="173" t="s">
        <v>56</v>
      </c>
      <c r="F4" s="173">
        <v>13</v>
      </c>
      <c r="G4" s="173">
        <v>6</v>
      </c>
      <c r="H4" s="173">
        <v>12</v>
      </c>
      <c r="I4" s="173">
        <v>18</v>
      </c>
      <c r="J4" s="173">
        <v>10</v>
      </c>
      <c r="K4" s="173">
        <v>4</v>
      </c>
      <c r="L4" s="173">
        <v>1.38</v>
      </c>
      <c r="M4" s="173">
        <v>4</v>
      </c>
      <c r="N4" s="173">
        <v>11</v>
      </c>
      <c r="O4" s="173">
        <v>2</v>
      </c>
      <c r="P4" s="173">
        <v>7</v>
      </c>
      <c r="Q4" s="173">
        <v>0</v>
      </c>
      <c r="R4" s="173">
        <v>0</v>
      </c>
      <c r="S4" s="173">
        <v>0</v>
      </c>
      <c r="T4" s="173">
        <v>0</v>
      </c>
      <c r="U4" s="173">
        <v>44</v>
      </c>
      <c r="V4" s="173">
        <v>13.6</v>
      </c>
      <c r="W4" s="173" t="s">
        <v>195</v>
      </c>
      <c r="X4" s="173">
        <v>53.9</v>
      </c>
    </row>
    <row r="5" spans="1:24" ht="15.5" x14ac:dyDescent="0.35">
      <c r="A5" s="173" t="s">
        <v>210</v>
      </c>
      <c r="B5" s="173">
        <v>20192020</v>
      </c>
      <c r="C5" s="173" t="s">
        <v>172</v>
      </c>
      <c r="D5" s="173" t="s">
        <v>56</v>
      </c>
      <c r="E5" s="173" t="s">
        <v>27</v>
      </c>
      <c r="F5" s="173">
        <v>13</v>
      </c>
      <c r="G5" s="173">
        <v>6</v>
      </c>
      <c r="H5" s="173">
        <v>12</v>
      </c>
      <c r="I5" s="173">
        <v>18</v>
      </c>
      <c r="J5" s="173">
        <v>7</v>
      </c>
      <c r="K5" s="173">
        <v>8</v>
      </c>
      <c r="L5" s="173">
        <v>1.38</v>
      </c>
      <c r="M5" s="173">
        <v>6</v>
      </c>
      <c r="N5" s="173">
        <v>16</v>
      </c>
      <c r="O5" s="173">
        <v>0</v>
      </c>
      <c r="P5" s="173">
        <v>2</v>
      </c>
      <c r="Q5" s="173">
        <v>0</v>
      </c>
      <c r="R5" s="173">
        <v>0</v>
      </c>
      <c r="S5" s="173">
        <v>2</v>
      </c>
      <c r="T5" s="173">
        <v>2</v>
      </c>
      <c r="U5" s="173">
        <v>43</v>
      </c>
      <c r="V5" s="173">
        <v>14</v>
      </c>
      <c r="W5" s="173" t="s">
        <v>970</v>
      </c>
      <c r="X5" s="173">
        <v>56.9</v>
      </c>
    </row>
    <row r="6" spans="1:24" ht="15.5" x14ac:dyDescent="0.35">
      <c r="A6" s="173" t="s">
        <v>131</v>
      </c>
      <c r="B6" s="173">
        <v>20192020</v>
      </c>
      <c r="C6" s="173" t="s">
        <v>132</v>
      </c>
      <c r="D6" s="173" t="s">
        <v>26</v>
      </c>
      <c r="E6" s="173" t="s">
        <v>50</v>
      </c>
      <c r="F6" s="173">
        <v>14</v>
      </c>
      <c r="G6" s="173">
        <v>4</v>
      </c>
      <c r="H6" s="173">
        <v>14</v>
      </c>
      <c r="I6" s="173">
        <v>18</v>
      </c>
      <c r="J6" s="173">
        <v>2</v>
      </c>
      <c r="K6" s="173">
        <v>2</v>
      </c>
      <c r="L6" s="173">
        <v>1.29</v>
      </c>
      <c r="M6" s="173">
        <v>2</v>
      </c>
      <c r="N6" s="173">
        <v>11</v>
      </c>
      <c r="O6" s="173">
        <v>2</v>
      </c>
      <c r="P6" s="173">
        <v>7</v>
      </c>
      <c r="Q6" s="173">
        <v>0</v>
      </c>
      <c r="R6" s="173">
        <v>0</v>
      </c>
      <c r="S6" s="173">
        <v>0</v>
      </c>
      <c r="T6" s="173">
        <v>0</v>
      </c>
      <c r="U6" s="173">
        <v>34</v>
      </c>
      <c r="V6" s="173">
        <v>11.8</v>
      </c>
      <c r="W6" s="173" t="s">
        <v>971</v>
      </c>
      <c r="X6" s="173" t="s">
        <v>41</v>
      </c>
    </row>
    <row r="7" spans="1:24" ht="15.5" x14ac:dyDescent="0.35">
      <c r="A7" s="173" t="s">
        <v>108</v>
      </c>
      <c r="B7" s="173">
        <v>20192020</v>
      </c>
      <c r="C7" s="173" t="s">
        <v>109</v>
      </c>
      <c r="D7" s="173" t="s">
        <v>26</v>
      </c>
      <c r="E7" s="173" t="s">
        <v>27</v>
      </c>
      <c r="F7" s="173">
        <v>13</v>
      </c>
      <c r="G7" s="173">
        <v>8</v>
      </c>
      <c r="H7" s="173">
        <v>8</v>
      </c>
      <c r="I7" s="173">
        <v>16</v>
      </c>
      <c r="J7" s="173">
        <v>4</v>
      </c>
      <c r="K7" s="173">
        <v>10</v>
      </c>
      <c r="L7" s="173">
        <v>1.23</v>
      </c>
      <c r="M7" s="173">
        <v>3</v>
      </c>
      <c r="N7" s="173">
        <v>9</v>
      </c>
      <c r="O7" s="173">
        <v>5</v>
      </c>
      <c r="P7" s="173">
        <v>7</v>
      </c>
      <c r="Q7" s="173">
        <v>0</v>
      </c>
      <c r="R7" s="173">
        <v>0</v>
      </c>
      <c r="S7" s="173">
        <v>0</v>
      </c>
      <c r="T7" s="173">
        <v>5</v>
      </c>
      <c r="U7" s="173">
        <v>48</v>
      </c>
      <c r="V7" s="173">
        <v>16.7</v>
      </c>
      <c r="W7" s="173" t="s">
        <v>153</v>
      </c>
      <c r="X7" s="173">
        <v>54</v>
      </c>
    </row>
    <row r="8" spans="1:24" ht="15.5" x14ac:dyDescent="0.35">
      <c r="A8" s="173" t="s">
        <v>186</v>
      </c>
      <c r="B8" s="173">
        <v>20192020</v>
      </c>
      <c r="C8" s="173" t="s">
        <v>49</v>
      </c>
      <c r="D8" s="173" t="s">
        <v>26</v>
      </c>
      <c r="E8" s="173" t="s">
        <v>27</v>
      </c>
      <c r="F8" s="173">
        <v>15</v>
      </c>
      <c r="G8" s="173">
        <v>5</v>
      </c>
      <c r="H8" s="173">
        <v>11</v>
      </c>
      <c r="I8" s="173">
        <v>16</v>
      </c>
      <c r="J8" s="173">
        <v>2</v>
      </c>
      <c r="K8" s="173">
        <v>10</v>
      </c>
      <c r="L8" s="173">
        <v>1.07</v>
      </c>
      <c r="M8" s="173">
        <v>3</v>
      </c>
      <c r="N8" s="173">
        <v>8</v>
      </c>
      <c r="O8" s="173">
        <v>2</v>
      </c>
      <c r="P8" s="173">
        <v>8</v>
      </c>
      <c r="Q8" s="173">
        <v>0</v>
      </c>
      <c r="R8" s="173">
        <v>0</v>
      </c>
      <c r="S8" s="173">
        <v>0</v>
      </c>
      <c r="T8" s="173">
        <v>0</v>
      </c>
      <c r="U8" s="173">
        <v>29</v>
      </c>
      <c r="V8" s="173">
        <v>17.2</v>
      </c>
      <c r="W8" s="173" t="s">
        <v>953</v>
      </c>
      <c r="X8" s="173">
        <v>54.2</v>
      </c>
    </row>
    <row r="9" spans="1:24" ht="15.5" x14ac:dyDescent="0.35">
      <c r="A9" s="173" t="s">
        <v>285</v>
      </c>
      <c r="B9" s="173">
        <v>20192020</v>
      </c>
      <c r="C9" s="173" t="s">
        <v>172</v>
      </c>
      <c r="D9" s="173" t="s">
        <v>26</v>
      </c>
      <c r="E9" s="173" t="s">
        <v>56</v>
      </c>
      <c r="F9" s="173">
        <v>13</v>
      </c>
      <c r="G9" s="173">
        <v>4</v>
      </c>
      <c r="H9" s="173">
        <v>12</v>
      </c>
      <c r="I9" s="173">
        <v>16</v>
      </c>
      <c r="J9" s="173">
        <v>6</v>
      </c>
      <c r="K9" s="173">
        <v>6</v>
      </c>
      <c r="L9" s="173">
        <v>1.23</v>
      </c>
      <c r="M9" s="173">
        <v>4</v>
      </c>
      <c r="N9" s="173">
        <v>12</v>
      </c>
      <c r="O9" s="173">
        <v>0</v>
      </c>
      <c r="P9" s="173">
        <v>4</v>
      </c>
      <c r="Q9" s="173">
        <v>0</v>
      </c>
      <c r="R9" s="173">
        <v>0</v>
      </c>
      <c r="S9" s="173">
        <v>0</v>
      </c>
      <c r="T9" s="173">
        <v>0</v>
      </c>
      <c r="U9" s="173">
        <v>45</v>
      </c>
      <c r="V9" s="173">
        <v>8.9</v>
      </c>
      <c r="W9" s="173" t="s">
        <v>972</v>
      </c>
      <c r="X9" s="173">
        <v>0</v>
      </c>
    </row>
    <row r="10" spans="1:24" ht="15.5" x14ac:dyDescent="0.35">
      <c r="A10" s="173" t="s">
        <v>67</v>
      </c>
      <c r="B10" s="173">
        <v>20192020</v>
      </c>
      <c r="C10" s="173" t="s">
        <v>68</v>
      </c>
      <c r="D10" s="173" t="s">
        <v>56</v>
      </c>
      <c r="E10" s="173" t="s">
        <v>56</v>
      </c>
      <c r="F10" s="173">
        <v>13</v>
      </c>
      <c r="G10" s="173">
        <v>6</v>
      </c>
      <c r="H10" s="173">
        <v>9</v>
      </c>
      <c r="I10" s="173">
        <v>15</v>
      </c>
      <c r="J10" s="173">
        <v>2</v>
      </c>
      <c r="K10" s="173">
        <v>4</v>
      </c>
      <c r="L10" s="173">
        <v>1.1499999999999999</v>
      </c>
      <c r="M10" s="173">
        <v>5</v>
      </c>
      <c r="N10" s="173">
        <v>11</v>
      </c>
      <c r="O10" s="173">
        <v>1</v>
      </c>
      <c r="P10" s="173">
        <v>3</v>
      </c>
      <c r="Q10" s="173">
        <v>0</v>
      </c>
      <c r="R10" s="173">
        <v>1</v>
      </c>
      <c r="S10" s="173">
        <v>0</v>
      </c>
      <c r="T10" s="173">
        <v>1</v>
      </c>
      <c r="U10" s="173">
        <v>23</v>
      </c>
      <c r="V10" s="173">
        <v>26.1</v>
      </c>
      <c r="W10" s="173" t="s">
        <v>973</v>
      </c>
      <c r="X10" s="173">
        <v>14.3</v>
      </c>
    </row>
    <row r="11" spans="1:24" ht="15.5" x14ac:dyDescent="0.35">
      <c r="A11" s="173" t="s">
        <v>96</v>
      </c>
      <c r="B11" s="173">
        <v>20192020</v>
      </c>
      <c r="C11" s="173" t="s">
        <v>68</v>
      </c>
      <c r="D11" s="173" t="s">
        <v>26</v>
      </c>
      <c r="E11" s="173" t="s">
        <v>50</v>
      </c>
      <c r="F11" s="173">
        <v>13</v>
      </c>
      <c r="G11" s="173">
        <v>5</v>
      </c>
      <c r="H11" s="173">
        <v>10</v>
      </c>
      <c r="I11" s="173">
        <v>15</v>
      </c>
      <c r="J11" s="173">
        <v>9</v>
      </c>
      <c r="K11" s="173">
        <v>6</v>
      </c>
      <c r="L11" s="173">
        <v>1.1499999999999999</v>
      </c>
      <c r="M11" s="173">
        <v>4</v>
      </c>
      <c r="N11" s="173">
        <v>10</v>
      </c>
      <c r="O11" s="173">
        <v>1</v>
      </c>
      <c r="P11" s="173">
        <v>5</v>
      </c>
      <c r="Q11" s="173">
        <v>0</v>
      </c>
      <c r="R11" s="173">
        <v>0</v>
      </c>
      <c r="S11" s="173">
        <v>0</v>
      </c>
      <c r="T11" s="173">
        <v>0</v>
      </c>
      <c r="U11" s="173">
        <v>53</v>
      </c>
      <c r="V11" s="173">
        <v>9.4</v>
      </c>
      <c r="W11" s="173" t="s">
        <v>974</v>
      </c>
      <c r="X11" s="173" t="s">
        <v>41</v>
      </c>
    </row>
    <row r="12" spans="1:24" ht="15.5" x14ac:dyDescent="0.35">
      <c r="A12" s="173" t="s">
        <v>122</v>
      </c>
      <c r="B12" s="173">
        <v>20192020</v>
      </c>
      <c r="C12" s="173" t="s">
        <v>59</v>
      </c>
      <c r="D12" s="173" t="s">
        <v>26</v>
      </c>
      <c r="E12" s="173" t="s">
        <v>56</v>
      </c>
      <c r="F12" s="173">
        <v>14</v>
      </c>
      <c r="G12" s="173">
        <v>2</v>
      </c>
      <c r="H12" s="173">
        <v>13</v>
      </c>
      <c r="I12" s="173">
        <v>15</v>
      </c>
      <c r="J12" s="173">
        <v>9</v>
      </c>
      <c r="K12" s="173">
        <v>0</v>
      </c>
      <c r="L12" s="173">
        <v>1.07</v>
      </c>
      <c r="M12" s="173">
        <v>1</v>
      </c>
      <c r="N12" s="173">
        <v>8</v>
      </c>
      <c r="O12" s="173">
        <v>0</v>
      </c>
      <c r="P12" s="173">
        <v>6</v>
      </c>
      <c r="Q12" s="173">
        <v>1</v>
      </c>
      <c r="R12" s="173">
        <v>1</v>
      </c>
      <c r="S12" s="173">
        <v>0</v>
      </c>
      <c r="T12" s="173">
        <v>1</v>
      </c>
      <c r="U12" s="173">
        <v>19</v>
      </c>
      <c r="V12" s="173">
        <v>10.5</v>
      </c>
      <c r="W12" s="173" t="s">
        <v>383</v>
      </c>
      <c r="X12" s="173">
        <v>10</v>
      </c>
    </row>
    <row r="13" spans="1:24" ht="15.5" x14ac:dyDescent="0.35">
      <c r="A13" s="173" t="s">
        <v>202</v>
      </c>
      <c r="B13" s="173">
        <v>20192020</v>
      </c>
      <c r="C13" s="173" t="s">
        <v>109</v>
      </c>
      <c r="D13" s="173" t="s">
        <v>26</v>
      </c>
      <c r="E13" s="173" t="s">
        <v>26</v>
      </c>
      <c r="F13" s="173">
        <v>13</v>
      </c>
      <c r="G13" s="173">
        <v>6</v>
      </c>
      <c r="H13" s="173">
        <v>8</v>
      </c>
      <c r="I13" s="173">
        <v>14</v>
      </c>
      <c r="J13" s="173">
        <v>7</v>
      </c>
      <c r="K13" s="173">
        <v>4</v>
      </c>
      <c r="L13" s="173">
        <v>1.08</v>
      </c>
      <c r="M13" s="173">
        <v>5</v>
      </c>
      <c r="N13" s="173">
        <v>12</v>
      </c>
      <c r="O13" s="173">
        <v>1</v>
      </c>
      <c r="P13" s="173">
        <v>2</v>
      </c>
      <c r="Q13" s="173">
        <v>0</v>
      </c>
      <c r="R13" s="173">
        <v>0</v>
      </c>
      <c r="S13" s="173">
        <v>0</v>
      </c>
      <c r="T13" s="173">
        <v>1</v>
      </c>
      <c r="U13" s="173">
        <v>16</v>
      </c>
      <c r="V13" s="173">
        <v>37.5</v>
      </c>
      <c r="W13" s="173" t="s">
        <v>180</v>
      </c>
      <c r="X13" s="173">
        <v>50</v>
      </c>
    </row>
    <row r="14" spans="1:24" ht="15.5" x14ac:dyDescent="0.35">
      <c r="A14" s="173" t="s">
        <v>386</v>
      </c>
      <c r="B14" s="173">
        <v>20192020</v>
      </c>
      <c r="C14" s="173" t="s">
        <v>109</v>
      </c>
      <c r="D14" s="173" t="s">
        <v>56</v>
      </c>
      <c r="E14" s="173" t="s">
        <v>50</v>
      </c>
      <c r="F14" s="173">
        <v>13</v>
      </c>
      <c r="G14" s="173">
        <v>3</v>
      </c>
      <c r="H14" s="173">
        <v>11</v>
      </c>
      <c r="I14" s="173">
        <v>14</v>
      </c>
      <c r="J14" s="173">
        <v>12</v>
      </c>
      <c r="K14" s="173">
        <v>0</v>
      </c>
      <c r="L14" s="173">
        <v>1.08</v>
      </c>
      <c r="M14" s="173">
        <v>1</v>
      </c>
      <c r="N14" s="173">
        <v>8</v>
      </c>
      <c r="O14" s="173">
        <v>2</v>
      </c>
      <c r="P14" s="173">
        <v>6</v>
      </c>
      <c r="Q14" s="173">
        <v>0</v>
      </c>
      <c r="R14" s="173">
        <v>0</v>
      </c>
      <c r="S14" s="173">
        <v>0</v>
      </c>
      <c r="T14" s="173">
        <v>1</v>
      </c>
      <c r="U14" s="173">
        <v>35</v>
      </c>
      <c r="V14" s="173">
        <v>8.6</v>
      </c>
      <c r="W14" s="173" t="s">
        <v>975</v>
      </c>
      <c r="X14" s="173" t="s">
        <v>41</v>
      </c>
    </row>
    <row r="15" spans="1:24" ht="15.5" x14ac:dyDescent="0.35">
      <c r="A15" s="173" t="s">
        <v>48</v>
      </c>
      <c r="B15" s="173">
        <v>20192020</v>
      </c>
      <c r="C15" s="173" t="s">
        <v>49</v>
      </c>
      <c r="D15" s="173" t="s">
        <v>26</v>
      </c>
      <c r="E15" s="173" t="s">
        <v>50</v>
      </c>
      <c r="F15" s="173">
        <v>15</v>
      </c>
      <c r="G15" s="173">
        <v>1</v>
      </c>
      <c r="H15" s="173">
        <v>13</v>
      </c>
      <c r="I15" s="173">
        <v>14</v>
      </c>
      <c r="J15" s="173">
        <v>-2</v>
      </c>
      <c r="K15" s="173">
        <v>2</v>
      </c>
      <c r="L15" s="173">
        <v>0.93</v>
      </c>
      <c r="M15" s="173">
        <v>0</v>
      </c>
      <c r="N15" s="173">
        <v>5</v>
      </c>
      <c r="O15" s="173">
        <v>1</v>
      </c>
      <c r="P15" s="173">
        <v>9</v>
      </c>
      <c r="Q15" s="173">
        <v>0</v>
      </c>
      <c r="R15" s="173">
        <v>0</v>
      </c>
      <c r="S15" s="173">
        <v>0</v>
      </c>
      <c r="T15" s="173">
        <v>0</v>
      </c>
      <c r="U15" s="173">
        <v>28</v>
      </c>
      <c r="V15" s="173">
        <v>3.6</v>
      </c>
      <c r="W15" s="173" t="s">
        <v>743</v>
      </c>
      <c r="X15" s="173" t="s">
        <v>41</v>
      </c>
    </row>
    <row r="16" spans="1:24" ht="15.5" x14ac:dyDescent="0.35">
      <c r="A16" s="173" t="s">
        <v>728</v>
      </c>
      <c r="B16" s="173">
        <v>20192020</v>
      </c>
      <c r="C16" s="173" t="s">
        <v>132</v>
      </c>
      <c r="D16" s="173" t="s">
        <v>26</v>
      </c>
      <c r="E16" s="173" t="s">
        <v>56</v>
      </c>
      <c r="F16" s="173">
        <v>14</v>
      </c>
      <c r="G16" s="173">
        <v>8</v>
      </c>
      <c r="H16" s="173">
        <v>5</v>
      </c>
      <c r="I16" s="173">
        <v>13</v>
      </c>
      <c r="J16" s="173">
        <v>1</v>
      </c>
      <c r="K16" s="173">
        <v>2</v>
      </c>
      <c r="L16" s="173">
        <v>0.93</v>
      </c>
      <c r="M16" s="173">
        <v>7</v>
      </c>
      <c r="N16" s="173">
        <v>8</v>
      </c>
      <c r="O16" s="173">
        <v>1</v>
      </c>
      <c r="P16" s="173">
        <v>5</v>
      </c>
      <c r="Q16" s="173">
        <v>0</v>
      </c>
      <c r="R16" s="173">
        <v>0</v>
      </c>
      <c r="S16" s="173">
        <v>0</v>
      </c>
      <c r="T16" s="173">
        <v>1</v>
      </c>
      <c r="U16" s="173">
        <v>34</v>
      </c>
      <c r="V16" s="173">
        <v>23.5</v>
      </c>
      <c r="W16" s="173" t="s">
        <v>151</v>
      </c>
      <c r="X16" s="173">
        <v>50</v>
      </c>
    </row>
    <row r="17" spans="1:24" ht="15.5" x14ac:dyDescent="0.35">
      <c r="A17" s="173" t="s">
        <v>325</v>
      </c>
      <c r="B17" s="173">
        <v>20192020</v>
      </c>
      <c r="C17" s="173" t="s">
        <v>109</v>
      </c>
      <c r="D17" s="173" t="s">
        <v>26</v>
      </c>
      <c r="E17" s="173" t="s">
        <v>26</v>
      </c>
      <c r="F17" s="173">
        <v>13</v>
      </c>
      <c r="G17" s="173">
        <v>2</v>
      </c>
      <c r="H17" s="173">
        <v>11</v>
      </c>
      <c r="I17" s="173">
        <v>13</v>
      </c>
      <c r="J17" s="173">
        <v>6</v>
      </c>
      <c r="K17" s="173">
        <v>12</v>
      </c>
      <c r="L17" s="173">
        <v>1</v>
      </c>
      <c r="M17" s="173">
        <v>2</v>
      </c>
      <c r="N17" s="173">
        <v>7</v>
      </c>
      <c r="O17" s="173">
        <v>0</v>
      </c>
      <c r="P17" s="173">
        <v>6</v>
      </c>
      <c r="Q17" s="173">
        <v>0</v>
      </c>
      <c r="R17" s="173">
        <v>0</v>
      </c>
      <c r="S17" s="173">
        <v>0</v>
      </c>
      <c r="T17" s="173">
        <v>0</v>
      </c>
      <c r="U17" s="173">
        <v>32</v>
      </c>
      <c r="V17" s="173">
        <v>6.3</v>
      </c>
      <c r="W17" s="173" t="s">
        <v>715</v>
      </c>
      <c r="X17" s="173">
        <v>52.4</v>
      </c>
    </row>
    <row r="18" spans="1:24" ht="15.5" x14ac:dyDescent="0.35">
      <c r="A18" s="173" t="s">
        <v>733</v>
      </c>
      <c r="B18" s="173">
        <v>20192020</v>
      </c>
      <c r="C18" s="173" t="s">
        <v>248</v>
      </c>
      <c r="D18" s="173" t="s">
        <v>26</v>
      </c>
      <c r="E18" s="173" t="s">
        <v>26</v>
      </c>
      <c r="F18" s="173">
        <v>13</v>
      </c>
      <c r="G18" s="173">
        <v>7</v>
      </c>
      <c r="H18" s="173">
        <v>5</v>
      </c>
      <c r="I18" s="173">
        <v>12</v>
      </c>
      <c r="J18" s="173">
        <v>0</v>
      </c>
      <c r="K18" s="173">
        <v>2</v>
      </c>
      <c r="L18" s="173">
        <v>0.92</v>
      </c>
      <c r="M18" s="173">
        <v>4</v>
      </c>
      <c r="N18" s="173">
        <v>7</v>
      </c>
      <c r="O18" s="173">
        <v>3</v>
      </c>
      <c r="P18" s="173">
        <v>5</v>
      </c>
      <c r="Q18" s="173">
        <v>0</v>
      </c>
      <c r="R18" s="173">
        <v>0</v>
      </c>
      <c r="S18" s="173">
        <v>0</v>
      </c>
      <c r="T18" s="173">
        <v>1</v>
      </c>
      <c r="U18" s="173">
        <v>28</v>
      </c>
      <c r="V18" s="173">
        <v>25</v>
      </c>
      <c r="W18" s="173" t="s">
        <v>976</v>
      </c>
      <c r="X18" s="173">
        <v>62.5</v>
      </c>
    </row>
    <row r="19" spans="1:24" ht="15.5" x14ac:dyDescent="0.35">
      <c r="A19" s="173" t="s">
        <v>768</v>
      </c>
      <c r="B19" s="173">
        <v>20192020</v>
      </c>
      <c r="C19" s="173" t="s">
        <v>132</v>
      </c>
      <c r="D19" s="173" t="s">
        <v>26</v>
      </c>
      <c r="E19" s="173" t="s">
        <v>26</v>
      </c>
      <c r="F19" s="173">
        <v>14</v>
      </c>
      <c r="G19" s="173">
        <v>5</v>
      </c>
      <c r="H19" s="173">
        <v>7</v>
      </c>
      <c r="I19" s="173">
        <v>12</v>
      </c>
      <c r="J19" s="173">
        <v>-1</v>
      </c>
      <c r="K19" s="173">
        <v>8</v>
      </c>
      <c r="L19" s="173">
        <v>0.86</v>
      </c>
      <c r="M19" s="173">
        <v>2</v>
      </c>
      <c r="N19" s="173">
        <v>9</v>
      </c>
      <c r="O19" s="173">
        <v>2</v>
      </c>
      <c r="P19" s="173">
        <v>2</v>
      </c>
      <c r="Q19" s="173">
        <v>1</v>
      </c>
      <c r="R19" s="173">
        <v>1</v>
      </c>
      <c r="S19" s="173">
        <v>0</v>
      </c>
      <c r="T19" s="173">
        <v>0</v>
      </c>
      <c r="U19" s="173">
        <v>39</v>
      </c>
      <c r="V19" s="173">
        <v>12.8</v>
      </c>
      <c r="W19" s="173" t="s">
        <v>799</v>
      </c>
      <c r="X19" s="173">
        <v>54.5</v>
      </c>
    </row>
    <row r="20" spans="1:24" ht="15.5" x14ac:dyDescent="0.35">
      <c r="A20" s="173" t="s">
        <v>357</v>
      </c>
      <c r="B20" s="173">
        <v>20192020</v>
      </c>
      <c r="C20" s="173" t="s">
        <v>68</v>
      </c>
      <c r="D20" s="173" t="s">
        <v>26</v>
      </c>
      <c r="E20" s="173" t="s">
        <v>56</v>
      </c>
      <c r="F20" s="173">
        <v>13</v>
      </c>
      <c r="G20" s="173">
        <v>4</v>
      </c>
      <c r="H20" s="173">
        <v>8</v>
      </c>
      <c r="I20" s="173">
        <v>12</v>
      </c>
      <c r="J20" s="173">
        <v>3</v>
      </c>
      <c r="K20" s="173">
        <v>8</v>
      </c>
      <c r="L20" s="173">
        <v>0.92</v>
      </c>
      <c r="M20" s="173">
        <v>3</v>
      </c>
      <c r="N20" s="173">
        <v>8</v>
      </c>
      <c r="O20" s="173">
        <v>1</v>
      </c>
      <c r="P20" s="173">
        <v>4</v>
      </c>
      <c r="Q20" s="173">
        <v>0</v>
      </c>
      <c r="R20" s="173">
        <v>0</v>
      </c>
      <c r="S20" s="173">
        <v>1</v>
      </c>
      <c r="T20" s="173">
        <v>1</v>
      </c>
      <c r="U20" s="173">
        <v>23</v>
      </c>
      <c r="V20" s="173">
        <v>17.399999999999999</v>
      </c>
      <c r="W20" s="173" t="s">
        <v>740</v>
      </c>
      <c r="X20" s="173">
        <v>0</v>
      </c>
    </row>
    <row r="21" spans="1:24" ht="15.5" x14ac:dyDescent="0.35">
      <c r="A21" s="173" t="s">
        <v>555</v>
      </c>
      <c r="B21" s="173">
        <v>20192020</v>
      </c>
      <c r="C21" s="173" t="s">
        <v>248</v>
      </c>
      <c r="D21" s="173" t="s">
        <v>56</v>
      </c>
      <c r="E21" s="173" t="s">
        <v>27</v>
      </c>
      <c r="F21" s="173">
        <v>13</v>
      </c>
      <c r="G21" s="173">
        <v>4</v>
      </c>
      <c r="H21" s="173">
        <v>8</v>
      </c>
      <c r="I21" s="173">
        <v>12</v>
      </c>
      <c r="J21" s="173">
        <v>-5</v>
      </c>
      <c r="K21" s="173">
        <v>6</v>
      </c>
      <c r="L21" s="173">
        <v>0.92</v>
      </c>
      <c r="M21" s="173">
        <v>2</v>
      </c>
      <c r="N21" s="173">
        <v>5</v>
      </c>
      <c r="O21" s="173">
        <v>2</v>
      </c>
      <c r="P21" s="173">
        <v>7</v>
      </c>
      <c r="Q21" s="173">
        <v>0</v>
      </c>
      <c r="R21" s="173">
        <v>0</v>
      </c>
      <c r="S21" s="173">
        <v>0</v>
      </c>
      <c r="T21" s="173">
        <v>0</v>
      </c>
      <c r="U21" s="173">
        <v>23</v>
      </c>
      <c r="V21" s="173">
        <v>17.399999999999999</v>
      </c>
      <c r="W21" s="173" t="s">
        <v>338</v>
      </c>
      <c r="X21" s="173">
        <v>51</v>
      </c>
    </row>
    <row r="22" spans="1:24" ht="15.5" x14ac:dyDescent="0.35">
      <c r="A22" s="173" t="s">
        <v>29</v>
      </c>
      <c r="B22" s="173">
        <v>20192020</v>
      </c>
      <c r="C22" s="173" t="s">
        <v>30</v>
      </c>
      <c r="D22" s="173" t="s">
        <v>26</v>
      </c>
      <c r="E22" s="173" t="s">
        <v>27</v>
      </c>
      <c r="F22" s="173">
        <v>8</v>
      </c>
      <c r="G22" s="173">
        <v>3</v>
      </c>
      <c r="H22" s="173">
        <v>9</v>
      </c>
      <c r="I22" s="173">
        <v>12</v>
      </c>
      <c r="J22" s="173">
        <v>6</v>
      </c>
      <c r="K22" s="173">
        <v>4</v>
      </c>
      <c r="L22" s="173">
        <v>1.5</v>
      </c>
      <c r="M22" s="173">
        <v>1</v>
      </c>
      <c r="N22" s="173">
        <v>8</v>
      </c>
      <c r="O22" s="173">
        <v>1</v>
      </c>
      <c r="P22" s="173">
        <v>3</v>
      </c>
      <c r="Q22" s="173">
        <v>1</v>
      </c>
      <c r="R22" s="173">
        <v>1</v>
      </c>
      <c r="S22" s="173">
        <v>0</v>
      </c>
      <c r="T22" s="173">
        <v>0</v>
      </c>
      <c r="U22" s="173">
        <v>15</v>
      </c>
      <c r="V22" s="173">
        <v>20</v>
      </c>
      <c r="W22" s="173" t="s">
        <v>705</v>
      </c>
      <c r="X22" s="173">
        <v>44.6</v>
      </c>
    </row>
    <row r="23" spans="1:24" ht="15.5" x14ac:dyDescent="0.35">
      <c r="A23" s="173" t="s">
        <v>94</v>
      </c>
      <c r="B23" s="173">
        <v>20192020</v>
      </c>
      <c r="C23" s="173" t="s">
        <v>49</v>
      </c>
      <c r="D23" s="173" t="s">
        <v>26</v>
      </c>
      <c r="E23" s="173" t="s">
        <v>27</v>
      </c>
      <c r="F23" s="173">
        <v>15</v>
      </c>
      <c r="G23" s="173">
        <v>9</v>
      </c>
      <c r="H23" s="173">
        <v>2</v>
      </c>
      <c r="I23" s="173">
        <v>11</v>
      </c>
      <c r="J23" s="173">
        <v>1</v>
      </c>
      <c r="K23" s="173">
        <v>2</v>
      </c>
      <c r="L23" s="173">
        <v>0.73</v>
      </c>
      <c r="M23" s="173">
        <v>5</v>
      </c>
      <c r="N23" s="173">
        <v>7</v>
      </c>
      <c r="O23" s="173">
        <v>3</v>
      </c>
      <c r="P23" s="173">
        <v>3</v>
      </c>
      <c r="Q23" s="173">
        <v>1</v>
      </c>
      <c r="R23" s="173">
        <v>1</v>
      </c>
      <c r="S23" s="173">
        <v>1</v>
      </c>
      <c r="T23" s="173">
        <v>2</v>
      </c>
      <c r="U23" s="173">
        <v>46</v>
      </c>
      <c r="V23" s="173">
        <v>19.600000000000001</v>
      </c>
      <c r="W23" s="173" t="s">
        <v>79</v>
      </c>
      <c r="X23" s="173">
        <v>58.6</v>
      </c>
    </row>
    <row r="24" spans="1:24" ht="15.5" x14ac:dyDescent="0.35">
      <c r="A24" s="173" t="s">
        <v>242</v>
      </c>
      <c r="B24" s="173">
        <v>20192020</v>
      </c>
      <c r="C24" s="173" t="s">
        <v>132</v>
      </c>
      <c r="D24" s="173" t="s">
        <v>56</v>
      </c>
      <c r="E24" s="173" t="s">
        <v>27</v>
      </c>
      <c r="F24" s="173">
        <v>14</v>
      </c>
      <c r="G24" s="173">
        <v>8</v>
      </c>
      <c r="H24" s="173">
        <v>3</v>
      </c>
      <c r="I24" s="173">
        <v>11</v>
      </c>
      <c r="J24" s="173">
        <v>4</v>
      </c>
      <c r="K24" s="173">
        <v>18</v>
      </c>
      <c r="L24" s="173">
        <v>0.79</v>
      </c>
      <c r="M24" s="173">
        <v>6</v>
      </c>
      <c r="N24" s="173">
        <v>8</v>
      </c>
      <c r="O24" s="173">
        <v>2</v>
      </c>
      <c r="P24" s="173">
        <v>3</v>
      </c>
      <c r="Q24" s="173">
        <v>0</v>
      </c>
      <c r="R24" s="173">
        <v>0</v>
      </c>
      <c r="S24" s="173">
        <v>0</v>
      </c>
      <c r="T24" s="173">
        <v>0</v>
      </c>
      <c r="U24" s="173">
        <v>42</v>
      </c>
      <c r="V24" s="173">
        <v>19.100000000000001</v>
      </c>
      <c r="W24" s="173" t="s">
        <v>977</v>
      </c>
      <c r="X24" s="173">
        <v>54.8</v>
      </c>
    </row>
    <row r="25" spans="1:24" ht="15.5" x14ac:dyDescent="0.35">
      <c r="A25" s="173" t="s">
        <v>58</v>
      </c>
      <c r="B25" s="173">
        <v>20192020</v>
      </c>
      <c r="C25" s="173" t="s">
        <v>59</v>
      </c>
      <c r="D25" s="173" t="s">
        <v>26</v>
      </c>
      <c r="E25" s="173" t="s">
        <v>26</v>
      </c>
      <c r="F25" s="173">
        <v>14</v>
      </c>
      <c r="G25" s="173">
        <v>7</v>
      </c>
      <c r="H25" s="173">
        <v>4</v>
      </c>
      <c r="I25" s="173">
        <v>11</v>
      </c>
      <c r="J25" s="173">
        <v>5</v>
      </c>
      <c r="K25" s="173">
        <v>6</v>
      </c>
      <c r="L25" s="173">
        <v>0.79</v>
      </c>
      <c r="M25" s="173">
        <v>5</v>
      </c>
      <c r="N25" s="173">
        <v>7</v>
      </c>
      <c r="O25" s="173">
        <v>2</v>
      </c>
      <c r="P25" s="173">
        <v>4</v>
      </c>
      <c r="Q25" s="173">
        <v>0</v>
      </c>
      <c r="R25" s="173">
        <v>0</v>
      </c>
      <c r="S25" s="173">
        <v>0</v>
      </c>
      <c r="T25" s="173">
        <v>3</v>
      </c>
      <c r="U25" s="173">
        <v>49</v>
      </c>
      <c r="V25" s="173">
        <v>14.3</v>
      </c>
      <c r="W25" s="173" t="s">
        <v>255</v>
      </c>
      <c r="X25" s="173">
        <v>0</v>
      </c>
    </row>
    <row r="26" spans="1:24" ht="15.5" x14ac:dyDescent="0.35">
      <c r="A26" s="173" t="s">
        <v>152</v>
      </c>
      <c r="B26" s="173">
        <v>20192020</v>
      </c>
      <c r="C26" s="173" t="s">
        <v>59</v>
      </c>
      <c r="D26" s="173" t="s">
        <v>26</v>
      </c>
      <c r="E26" s="173" t="s">
        <v>27</v>
      </c>
      <c r="F26" s="173">
        <v>14</v>
      </c>
      <c r="G26" s="173">
        <v>6</v>
      </c>
      <c r="H26" s="173">
        <v>5</v>
      </c>
      <c r="I26" s="173">
        <v>11</v>
      </c>
      <c r="J26" s="173">
        <v>4</v>
      </c>
      <c r="K26" s="173">
        <v>10</v>
      </c>
      <c r="L26" s="173">
        <v>0.79</v>
      </c>
      <c r="M26" s="173">
        <v>5</v>
      </c>
      <c r="N26" s="173">
        <v>8</v>
      </c>
      <c r="O26" s="173">
        <v>1</v>
      </c>
      <c r="P26" s="173">
        <v>2</v>
      </c>
      <c r="Q26" s="173">
        <v>0</v>
      </c>
      <c r="R26" s="173">
        <v>1</v>
      </c>
      <c r="S26" s="173">
        <v>0</v>
      </c>
      <c r="T26" s="173">
        <v>2</v>
      </c>
      <c r="U26" s="173">
        <v>39</v>
      </c>
      <c r="V26" s="173">
        <v>15.4</v>
      </c>
      <c r="W26" s="173" t="s">
        <v>516</v>
      </c>
      <c r="X26" s="173">
        <v>55</v>
      </c>
    </row>
    <row r="27" spans="1:24" ht="15.5" x14ac:dyDescent="0.35">
      <c r="A27" s="173" t="s">
        <v>208</v>
      </c>
      <c r="B27" s="173">
        <v>20192020</v>
      </c>
      <c r="C27" s="173" t="s">
        <v>59</v>
      </c>
      <c r="D27" s="173" t="s">
        <v>56</v>
      </c>
      <c r="E27" s="173" t="s">
        <v>27</v>
      </c>
      <c r="F27" s="173">
        <v>14</v>
      </c>
      <c r="G27" s="173">
        <v>4</v>
      </c>
      <c r="H27" s="173">
        <v>7</v>
      </c>
      <c r="I27" s="173">
        <v>11</v>
      </c>
      <c r="J27" s="173">
        <v>7</v>
      </c>
      <c r="K27" s="173">
        <v>8</v>
      </c>
      <c r="L27" s="173">
        <v>0.79</v>
      </c>
      <c r="M27" s="173">
        <v>3</v>
      </c>
      <c r="N27" s="173">
        <v>9</v>
      </c>
      <c r="O27" s="173">
        <v>1</v>
      </c>
      <c r="P27" s="173">
        <v>2</v>
      </c>
      <c r="Q27" s="173">
        <v>0</v>
      </c>
      <c r="R27" s="173">
        <v>0</v>
      </c>
      <c r="S27" s="173">
        <v>1</v>
      </c>
      <c r="T27" s="173">
        <v>1</v>
      </c>
      <c r="U27" s="173">
        <v>28</v>
      </c>
      <c r="V27" s="173">
        <v>14.3</v>
      </c>
      <c r="W27" s="173" t="s">
        <v>825</v>
      </c>
      <c r="X27" s="173">
        <v>49.6</v>
      </c>
    </row>
    <row r="28" spans="1:24" ht="15.5" x14ac:dyDescent="0.35">
      <c r="A28" s="173" t="s">
        <v>146</v>
      </c>
      <c r="B28" s="173">
        <v>20192020</v>
      </c>
      <c r="C28" s="173" t="s">
        <v>49</v>
      </c>
      <c r="D28" s="173" t="s">
        <v>56</v>
      </c>
      <c r="E28" s="173" t="s">
        <v>56</v>
      </c>
      <c r="F28" s="173">
        <v>15</v>
      </c>
      <c r="G28" s="173">
        <v>4</v>
      </c>
      <c r="H28" s="173">
        <v>7</v>
      </c>
      <c r="I28" s="173">
        <v>11</v>
      </c>
      <c r="J28" s="173">
        <v>0</v>
      </c>
      <c r="K28" s="173">
        <v>10</v>
      </c>
      <c r="L28" s="173">
        <v>0.73</v>
      </c>
      <c r="M28" s="173">
        <v>2</v>
      </c>
      <c r="N28" s="173">
        <v>5</v>
      </c>
      <c r="O28" s="173">
        <v>2</v>
      </c>
      <c r="P28" s="173">
        <v>6</v>
      </c>
      <c r="Q28" s="173">
        <v>0</v>
      </c>
      <c r="R28" s="173">
        <v>0</v>
      </c>
      <c r="S28" s="173">
        <v>0</v>
      </c>
      <c r="T28" s="173">
        <v>1</v>
      </c>
      <c r="U28" s="173">
        <v>25</v>
      </c>
      <c r="V28" s="173">
        <v>16</v>
      </c>
      <c r="W28" s="173" t="s">
        <v>714</v>
      </c>
      <c r="X28" s="173">
        <v>66.7</v>
      </c>
    </row>
    <row r="29" spans="1:24" ht="15.5" x14ac:dyDescent="0.35">
      <c r="A29" s="173" t="s">
        <v>216</v>
      </c>
      <c r="B29" s="173">
        <v>20192020</v>
      </c>
      <c r="C29" s="173" t="s">
        <v>217</v>
      </c>
      <c r="D29" s="173" t="s">
        <v>26</v>
      </c>
      <c r="E29" s="173" t="s">
        <v>27</v>
      </c>
      <c r="F29" s="173">
        <v>9</v>
      </c>
      <c r="G29" s="173">
        <v>4</v>
      </c>
      <c r="H29" s="173">
        <v>7</v>
      </c>
      <c r="I29" s="173">
        <v>11</v>
      </c>
      <c r="J29" s="173">
        <v>3</v>
      </c>
      <c r="K29" s="173">
        <v>0</v>
      </c>
      <c r="L29" s="173">
        <v>1.22</v>
      </c>
      <c r="M29" s="173">
        <v>2</v>
      </c>
      <c r="N29" s="173">
        <v>7</v>
      </c>
      <c r="O29" s="173">
        <v>2</v>
      </c>
      <c r="P29" s="173">
        <v>4</v>
      </c>
      <c r="Q29" s="173">
        <v>0</v>
      </c>
      <c r="R29" s="173">
        <v>0</v>
      </c>
      <c r="S29" s="173">
        <v>0</v>
      </c>
      <c r="T29" s="173">
        <v>1</v>
      </c>
      <c r="U29" s="173">
        <v>23</v>
      </c>
      <c r="V29" s="173">
        <v>17.399999999999999</v>
      </c>
      <c r="W29" s="173" t="s">
        <v>708</v>
      </c>
      <c r="X29" s="173">
        <v>62.7</v>
      </c>
    </row>
    <row r="30" spans="1:24" ht="15.5" x14ac:dyDescent="0.35">
      <c r="A30" s="173" t="s">
        <v>130</v>
      </c>
      <c r="B30" s="173">
        <v>20192020</v>
      </c>
      <c r="C30" s="173" t="s">
        <v>53</v>
      </c>
      <c r="D30" s="173" t="s">
        <v>26</v>
      </c>
      <c r="E30" s="173" t="s">
        <v>27</v>
      </c>
      <c r="F30" s="173">
        <v>14</v>
      </c>
      <c r="G30" s="173">
        <v>3</v>
      </c>
      <c r="H30" s="173">
        <v>8</v>
      </c>
      <c r="I30" s="173">
        <v>11</v>
      </c>
      <c r="J30" s="173">
        <v>6</v>
      </c>
      <c r="K30" s="173">
        <v>0</v>
      </c>
      <c r="L30" s="173">
        <v>0.79</v>
      </c>
      <c r="M30" s="173">
        <v>3</v>
      </c>
      <c r="N30" s="173">
        <v>11</v>
      </c>
      <c r="O30" s="173">
        <v>0</v>
      </c>
      <c r="P30" s="173">
        <v>0</v>
      </c>
      <c r="Q30" s="173">
        <v>0</v>
      </c>
      <c r="R30" s="173">
        <v>0</v>
      </c>
      <c r="S30" s="173">
        <v>0</v>
      </c>
      <c r="T30" s="173">
        <v>0</v>
      </c>
      <c r="U30" s="173">
        <v>38</v>
      </c>
      <c r="V30" s="173">
        <v>7.9</v>
      </c>
      <c r="W30" s="173" t="s">
        <v>804</v>
      </c>
      <c r="X30" s="173">
        <v>49.3</v>
      </c>
    </row>
    <row r="31" spans="1:24" ht="15.5" x14ac:dyDescent="0.35">
      <c r="A31" s="173" t="s">
        <v>78</v>
      </c>
      <c r="B31" s="173">
        <v>20192020</v>
      </c>
      <c r="C31" s="173" t="s">
        <v>71</v>
      </c>
      <c r="D31" s="173" t="s">
        <v>26</v>
      </c>
      <c r="E31" s="173" t="s">
        <v>27</v>
      </c>
      <c r="F31" s="173">
        <v>10</v>
      </c>
      <c r="G31" s="173">
        <v>4</v>
      </c>
      <c r="H31" s="173">
        <v>6</v>
      </c>
      <c r="I31" s="173">
        <v>10</v>
      </c>
      <c r="J31" s="173">
        <v>3</v>
      </c>
      <c r="K31" s="173">
        <v>4</v>
      </c>
      <c r="L31" s="173">
        <v>1</v>
      </c>
      <c r="M31" s="173">
        <v>3</v>
      </c>
      <c r="N31" s="173">
        <v>8</v>
      </c>
      <c r="O31" s="173">
        <v>1</v>
      </c>
      <c r="P31" s="173">
        <v>2</v>
      </c>
      <c r="Q31" s="173">
        <v>0</v>
      </c>
      <c r="R31" s="173">
        <v>0</v>
      </c>
      <c r="S31" s="173">
        <v>1</v>
      </c>
      <c r="T31" s="173">
        <v>1</v>
      </c>
      <c r="U31" s="173">
        <v>27</v>
      </c>
      <c r="V31" s="173">
        <v>14.8</v>
      </c>
      <c r="W31" s="173" t="s">
        <v>711</v>
      </c>
      <c r="X31" s="173">
        <v>55.9</v>
      </c>
    </row>
    <row r="32" spans="1:24" ht="15.5" x14ac:dyDescent="0.35">
      <c r="A32" s="173" t="s">
        <v>774</v>
      </c>
      <c r="B32" s="173">
        <v>20192020</v>
      </c>
      <c r="C32" s="173" t="s">
        <v>248</v>
      </c>
      <c r="D32" s="173" t="s">
        <v>56</v>
      </c>
      <c r="E32" s="173" t="s">
        <v>56</v>
      </c>
      <c r="F32" s="173">
        <v>10</v>
      </c>
      <c r="G32" s="173">
        <v>3</v>
      </c>
      <c r="H32" s="173">
        <v>7</v>
      </c>
      <c r="I32" s="173">
        <v>10</v>
      </c>
      <c r="J32" s="173">
        <v>-3</v>
      </c>
      <c r="K32" s="173">
        <v>2</v>
      </c>
      <c r="L32" s="173">
        <v>1</v>
      </c>
      <c r="M32" s="173">
        <v>1</v>
      </c>
      <c r="N32" s="173">
        <v>4</v>
      </c>
      <c r="O32" s="173">
        <v>2</v>
      </c>
      <c r="P32" s="173">
        <v>6</v>
      </c>
      <c r="Q32" s="173">
        <v>0</v>
      </c>
      <c r="R32" s="173">
        <v>0</v>
      </c>
      <c r="S32" s="173">
        <v>0</v>
      </c>
      <c r="T32" s="173">
        <v>0</v>
      </c>
      <c r="U32" s="173">
        <v>40</v>
      </c>
      <c r="V32" s="173">
        <v>7.5</v>
      </c>
      <c r="W32" s="173" t="s">
        <v>978</v>
      </c>
      <c r="X32" s="173">
        <v>100</v>
      </c>
    </row>
    <row r="33" spans="1:24" ht="15.5" x14ac:dyDescent="0.35">
      <c r="A33" s="173" t="s">
        <v>471</v>
      </c>
      <c r="B33" s="173">
        <v>20192020</v>
      </c>
      <c r="C33" s="173" t="s">
        <v>132</v>
      </c>
      <c r="D33" s="173" t="s">
        <v>56</v>
      </c>
      <c r="E33" s="173" t="s">
        <v>50</v>
      </c>
      <c r="F33" s="173">
        <v>13</v>
      </c>
      <c r="G33" s="173">
        <v>2</v>
      </c>
      <c r="H33" s="173">
        <v>8</v>
      </c>
      <c r="I33" s="173">
        <v>10</v>
      </c>
      <c r="J33" s="173">
        <v>1</v>
      </c>
      <c r="K33" s="173">
        <v>4</v>
      </c>
      <c r="L33" s="173">
        <v>0.77</v>
      </c>
      <c r="M33" s="173">
        <v>2</v>
      </c>
      <c r="N33" s="173">
        <v>8</v>
      </c>
      <c r="O33" s="173">
        <v>0</v>
      </c>
      <c r="P33" s="173">
        <v>2</v>
      </c>
      <c r="Q33" s="173">
        <v>0</v>
      </c>
      <c r="R33" s="173">
        <v>0</v>
      </c>
      <c r="S33" s="173">
        <v>0</v>
      </c>
      <c r="T33" s="173">
        <v>1</v>
      </c>
      <c r="U33" s="173">
        <v>31</v>
      </c>
      <c r="V33" s="173">
        <v>6.5</v>
      </c>
      <c r="W33" s="173" t="s">
        <v>979</v>
      </c>
      <c r="X33" s="173" t="s">
        <v>41</v>
      </c>
    </row>
    <row r="34" spans="1:24" ht="15.5" x14ac:dyDescent="0.35">
      <c r="A34" s="173" t="s">
        <v>144</v>
      </c>
      <c r="B34" s="173">
        <v>20192020</v>
      </c>
      <c r="C34" s="173" t="s">
        <v>59</v>
      </c>
      <c r="D34" s="173" t="s">
        <v>56</v>
      </c>
      <c r="E34" s="173" t="s">
        <v>27</v>
      </c>
      <c r="F34" s="173">
        <v>14</v>
      </c>
      <c r="G34" s="173">
        <v>7</v>
      </c>
      <c r="H34" s="173">
        <v>2</v>
      </c>
      <c r="I34" s="173">
        <v>9</v>
      </c>
      <c r="J34" s="173">
        <v>11</v>
      </c>
      <c r="K34" s="173">
        <v>2</v>
      </c>
      <c r="L34" s="173">
        <v>0.64</v>
      </c>
      <c r="M34" s="173">
        <v>7</v>
      </c>
      <c r="N34" s="173">
        <v>9</v>
      </c>
      <c r="O34" s="173">
        <v>0</v>
      </c>
      <c r="P34" s="173">
        <v>0</v>
      </c>
      <c r="Q34" s="173">
        <v>0</v>
      </c>
      <c r="R34" s="173">
        <v>0</v>
      </c>
      <c r="S34" s="173">
        <v>0</v>
      </c>
      <c r="T34" s="173">
        <v>0</v>
      </c>
      <c r="U34" s="173">
        <v>32</v>
      </c>
      <c r="V34" s="173">
        <v>21.9</v>
      </c>
      <c r="W34" s="173" t="s">
        <v>980</v>
      </c>
      <c r="X34" s="173">
        <v>55.3</v>
      </c>
    </row>
    <row r="35" spans="1:24" ht="15.5" x14ac:dyDescent="0.35">
      <c r="A35" s="173" t="s">
        <v>142</v>
      </c>
      <c r="B35" s="173">
        <v>20192020</v>
      </c>
      <c r="C35" s="173" t="s">
        <v>68</v>
      </c>
      <c r="D35" s="173" t="s">
        <v>56</v>
      </c>
      <c r="E35" s="173" t="s">
        <v>56</v>
      </c>
      <c r="F35" s="173">
        <v>13</v>
      </c>
      <c r="G35" s="173">
        <v>7</v>
      </c>
      <c r="H35" s="173">
        <v>2</v>
      </c>
      <c r="I35" s="173">
        <v>9</v>
      </c>
      <c r="J35" s="173">
        <v>3</v>
      </c>
      <c r="K35" s="173">
        <v>4</v>
      </c>
      <c r="L35" s="173">
        <v>0.69</v>
      </c>
      <c r="M35" s="173">
        <v>6</v>
      </c>
      <c r="N35" s="173">
        <v>7</v>
      </c>
      <c r="O35" s="173">
        <v>1</v>
      </c>
      <c r="P35" s="173">
        <v>2</v>
      </c>
      <c r="Q35" s="173">
        <v>0</v>
      </c>
      <c r="R35" s="173">
        <v>0</v>
      </c>
      <c r="S35" s="173">
        <v>1</v>
      </c>
      <c r="T35" s="173">
        <v>3</v>
      </c>
      <c r="U35" s="173">
        <v>37</v>
      </c>
      <c r="V35" s="173">
        <v>18.899999999999999</v>
      </c>
      <c r="W35" s="173" t="s">
        <v>981</v>
      </c>
      <c r="X35" s="173">
        <v>0</v>
      </c>
    </row>
    <row r="36" spans="1:24" ht="15.5" x14ac:dyDescent="0.35">
      <c r="A36" s="173" t="s">
        <v>803</v>
      </c>
      <c r="B36" s="173">
        <v>20192020</v>
      </c>
      <c r="C36" s="173" t="s">
        <v>132</v>
      </c>
      <c r="D36" s="173" t="s">
        <v>26</v>
      </c>
      <c r="E36" s="173" t="s">
        <v>56</v>
      </c>
      <c r="F36" s="173">
        <v>14</v>
      </c>
      <c r="G36" s="173">
        <v>5</v>
      </c>
      <c r="H36" s="173">
        <v>4</v>
      </c>
      <c r="I36" s="173">
        <v>9</v>
      </c>
      <c r="J36" s="173">
        <v>-1</v>
      </c>
      <c r="K36" s="173">
        <v>12</v>
      </c>
      <c r="L36" s="173">
        <v>0.64</v>
      </c>
      <c r="M36" s="173">
        <v>5</v>
      </c>
      <c r="N36" s="173">
        <v>7</v>
      </c>
      <c r="O36" s="173">
        <v>0</v>
      </c>
      <c r="P36" s="173">
        <v>2</v>
      </c>
      <c r="Q36" s="173">
        <v>0</v>
      </c>
      <c r="R36" s="173">
        <v>0</v>
      </c>
      <c r="S36" s="173">
        <v>1</v>
      </c>
      <c r="T36" s="173">
        <v>3</v>
      </c>
      <c r="U36" s="173">
        <v>26</v>
      </c>
      <c r="V36" s="173">
        <v>19.2</v>
      </c>
      <c r="W36" s="173" t="s">
        <v>141</v>
      </c>
      <c r="X36" s="173" t="s">
        <v>41</v>
      </c>
    </row>
    <row r="37" spans="1:24" ht="15.5" x14ac:dyDescent="0.35">
      <c r="A37" s="173" t="s">
        <v>571</v>
      </c>
      <c r="B37" s="173">
        <v>20192020</v>
      </c>
      <c r="C37" s="173" t="s">
        <v>172</v>
      </c>
      <c r="D37" s="173" t="s">
        <v>26</v>
      </c>
      <c r="E37" s="173" t="s">
        <v>26</v>
      </c>
      <c r="F37" s="173">
        <v>13</v>
      </c>
      <c r="G37" s="173">
        <v>5</v>
      </c>
      <c r="H37" s="173">
        <v>4</v>
      </c>
      <c r="I37" s="173">
        <v>9</v>
      </c>
      <c r="J37" s="173">
        <v>8</v>
      </c>
      <c r="K37" s="173">
        <v>2</v>
      </c>
      <c r="L37" s="173">
        <v>0.69</v>
      </c>
      <c r="M37" s="173">
        <v>4</v>
      </c>
      <c r="N37" s="173">
        <v>7</v>
      </c>
      <c r="O37" s="173">
        <v>1</v>
      </c>
      <c r="P37" s="173">
        <v>2</v>
      </c>
      <c r="Q37" s="173">
        <v>0</v>
      </c>
      <c r="R37" s="173">
        <v>0</v>
      </c>
      <c r="S37" s="173">
        <v>1</v>
      </c>
      <c r="T37" s="173">
        <v>2</v>
      </c>
      <c r="U37" s="173">
        <v>43</v>
      </c>
      <c r="V37" s="173">
        <v>11.6</v>
      </c>
      <c r="W37" s="173" t="s">
        <v>710</v>
      </c>
      <c r="X37" s="173">
        <v>30</v>
      </c>
    </row>
    <row r="38" spans="1:24" ht="15.5" x14ac:dyDescent="0.35">
      <c r="A38" s="173" t="s">
        <v>24</v>
      </c>
      <c r="B38" s="173">
        <v>20192020</v>
      </c>
      <c r="C38" s="173" t="s">
        <v>25</v>
      </c>
      <c r="D38" s="173" t="s">
        <v>26</v>
      </c>
      <c r="E38" s="173" t="s">
        <v>27</v>
      </c>
      <c r="F38" s="173">
        <v>4</v>
      </c>
      <c r="G38" s="173">
        <v>5</v>
      </c>
      <c r="H38" s="173">
        <v>4</v>
      </c>
      <c r="I38" s="173">
        <v>9</v>
      </c>
      <c r="J38" s="173">
        <v>1</v>
      </c>
      <c r="K38" s="173">
        <v>2</v>
      </c>
      <c r="L38" s="173">
        <v>2.25</v>
      </c>
      <c r="M38" s="173">
        <v>2</v>
      </c>
      <c r="N38" s="173">
        <v>4</v>
      </c>
      <c r="O38" s="173">
        <v>3</v>
      </c>
      <c r="P38" s="173">
        <v>5</v>
      </c>
      <c r="Q38" s="173">
        <v>0</v>
      </c>
      <c r="R38" s="173">
        <v>0</v>
      </c>
      <c r="S38" s="173">
        <v>0</v>
      </c>
      <c r="T38" s="173">
        <v>1</v>
      </c>
      <c r="U38" s="173">
        <v>11</v>
      </c>
      <c r="V38" s="173">
        <v>45.5</v>
      </c>
      <c r="W38" s="173" t="s">
        <v>28</v>
      </c>
      <c r="X38" s="173">
        <v>43.1</v>
      </c>
    </row>
    <row r="39" spans="1:24" ht="15.5" x14ac:dyDescent="0.35">
      <c r="A39" s="173" t="s">
        <v>581</v>
      </c>
      <c r="B39" s="173">
        <v>20192020</v>
      </c>
      <c r="C39" s="173" t="s">
        <v>172</v>
      </c>
      <c r="D39" s="173" t="s">
        <v>26</v>
      </c>
      <c r="E39" s="173" t="s">
        <v>50</v>
      </c>
      <c r="F39" s="173">
        <v>13</v>
      </c>
      <c r="G39" s="173">
        <v>5</v>
      </c>
      <c r="H39" s="173">
        <v>4</v>
      </c>
      <c r="I39" s="173">
        <v>9</v>
      </c>
      <c r="J39" s="173">
        <v>11</v>
      </c>
      <c r="K39" s="173">
        <v>8</v>
      </c>
      <c r="L39" s="173">
        <v>0.69</v>
      </c>
      <c r="M39" s="173">
        <v>4</v>
      </c>
      <c r="N39" s="173">
        <v>7</v>
      </c>
      <c r="O39" s="173">
        <v>1</v>
      </c>
      <c r="P39" s="173">
        <v>2</v>
      </c>
      <c r="Q39" s="173">
        <v>0</v>
      </c>
      <c r="R39" s="173">
        <v>0</v>
      </c>
      <c r="S39" s="173">
        <v>1</v>
      </c>
      <c r="T39" s="173">
        <v>2</v>
      </c>
      <c r="U39" s="173">
        <v>44</v>
      </c>
      <c r="V39" s="173">
        <v>11.4</v>
      </c>
      <c r="W39" s="173" t="s">
        <v>982</v>
      </c>
      <c r="X39" s="173" t="s">
        <v>41</v>
      </c>
    </row>
    <row r="40" spans="1:24" ht="15.5" x14ac:dyDescent="0.35">
      <c r="A40" s="173" t="s">
        <v>34</v>
      </c>
      <c r="B40" s="173">
        <v>20192020</v>
      </c>
      <c r="C40" s="173" t="s">
        <v>35</v>
      </c>
      <c r="D40" s="173" t="s">
        <v>26</v>
      </c>
      <c r="E40" s="173" t="s">
        <v>27</v>
      </c>
      <c r="F40" s="173">
        <v>9</v>
      </c>
      <c r="G40" s="173">
        <v>5</v>
      </c>
      <c r="H40" s="173">
        <v>4</v>
      </c>
      <c r="I40" s="173">
        <v>9</v>
      </c>
      <c r="J40" s="173">
        <v>-2</v>
      </c>
      <c r="K40" s="173">
        <v>2</v>
      </c>
      <c r="L40" s="173">
        <v>1</v>
      </c>
      <c r="M40" s="173">
        <v>3</v>
      </c>
      <c r="N40" s="173">
        <v>5</v>
      </c>
      <c r="O40" s="173">
        <v>2</v>
      </c>
      <c r="P40" s="173">
        <v>4</v>
      </c>
      <c r="Q40" s="173">
        <v>0</v>
      </c>
      <c r="R40" s="173">
        <v>0</v>
      </c>
      <c r="S40" s="173">
        <v>0</v>
      </c>
      <c r="T40" s="173">
        <v>1</v>
      </c>
      <c r="U40" s="173">
        <v>19</v>
      </c>
      <c r="V40" s="173">
        <v>26.3</v>
      </c>
      <c r="W40" s="173" t="s">
        <v>714</v>
      </c>
      <c r="X40" s="173">
        <v>54.9</v>
      </c>
    </row>
    <row r="41" spans="1:24" ht="15.5" x14ac:dyDescent="0.35">
      <c r="A41" s="173" t="s">
        <v>254</v>
      </c>
      <c r="B41" s="173">
        <v>20192020</v>
      </c>
      <c r="C41" s="173" t="s">
        <v>217</v>
      </c>
      <c r="D41" s="173" t="s">
        <v>56</v>
      </c>
      <c r="E41" s="173" t="s">
        <v>26</v>
      </c>
      <c r="F41" s="173">
        <v>9</v>
      </c>
      <c r="G41" s="173">
        <v>4</v>
      </c>
      <c r="H41" s="173">
        <v>5</v>
      </c>
      <c r="I41" s="173">
        <v>9</v>
      </c>
      <c r="J41" s="173">
        <v>2</v>
      </c>
      <c r="K41" s="173">
        <v>8</v>
      </c>
      <c r="L41" s="173">
        <v>1</v>
      </c>
      <c r="M41" s="173">
        <v>2</v>
      </c>
      <c r="N41" s="173">
        <v>5</v>
      </c>
      <c r="O41" s="173">
        <v>2</v>
      </c>
      <c r="P41" s="173">
        <v>4</v>
      </c>
      <c r="Q41" s="173">
        <v>0</v>
      </c>
      <c r="R41" s="173">
        <v>0</v>
      </c>
      <c r="S41" s="173">
        <v>0</v>
      </c>
      <c r="T41" s="173">
        <v>0</v>
      </c>
      <c r="U41" s="173">
        <v>31</v>
      </c>
      <c r="V41" s="173">
        <v>12.9</v>
      </c>
      <c r="W41" s="173" t="s">
        <v>715</v>
      </c>
      <c r="X41" s="173" t="s">
        <v>41</v>
      </c>
    </row>
    <row r="42" spans="1:24" ht="15.5" x14ac:dyDescent="0.35">
      <c r="A42" s="173" t="s">
        <v>163</v>
      </c>
      <c r="B42" s="173">
        <v>20192020</v>
      </c>
      <c r="C42" s="173" t="s">
        <v>59</v>
      </c>
      <c r="D42" s="173" t="s">
        <v>56</v>
      </c>
      <c r="E42" s="173" t="s">
        <v>56</v>
      </c>
      <c r="F42" s="173">
        <v>14</v>
      </c>
      <c r="G42" s="173">
        <v>3</v>
      </c>
      <c r="H42" s="173">
        <v>6</v>
      </c>
      <c r="I42" s="173">
        <v>9</v>
      </c>
      <c r="J42" s="173">
        <v>6</v>
      </c>
      <c r="K42" s="173">
        <v>6</v>
      </c>
      <c r="L42" s="173">
        <v>0.64</v>
      </c>
      <c r="M42" s="173">
        <v>2</v>
      </c>
      <c r="N42" s="173">
        <v>6</v>
      </c>
      <c r="O42" s="173">
        <v>1</v>
      </c>
      <c r="P42" s="173">
        <v>3</v>
      </c>
      <c r="Q42" s="173">
        <v>0</v>
      </c>
      <c r="R42" s="173">
        <v>0</v>
      </c>
      <c r="S42" s="173">
        <v>0</v>
      </c>
      <c r="T42" s="173">
        <v>1</v>
      </c>
      <c r="U42" s="173">
        <v>32</v>
      </c>
      <c r="V42" s="173">
        <v>9.4</v>
      </c>
      <c r="W42" s="173" t="s">
        <v>75</v>
      </c>
      <c r="X42" s="173">
        <v>0</v>
      </c>
    </row>
    <row r="43" spans="1:24" ht="15.5" x14ac:dyDescent="0.35">
      <c r="A43" s="173" t="s">
        <v>461</v>
      </c>
      <c r="B43" s="173">
        <v>20192020</v>
      </c>
      <c r="C43" s="173" t="s">
        <v>132</v>
      </c>
      <c r="D43" s="173" t="s">
        <v>26</v>
      </c>
      <c r="E43" s="173" t="s">
        <v>26</v>
      </c>
      <c r="F43" s="173">
        <v>14</v>
      </c>
      <c r="G43" s="173">
        <v>2</v>
      </c>
      <c r="H43" s="173">
        <v>7</v>
      </c>
      <c r="I43" s="173">
        <v>9</v>
      </c>
      <c r="J43" s="173">
        <v>-3</v>
      </c>
      <c r="K43" s="173">
        <v>10</v>
      </c>
      <c r="L43" s="173">
        <v>0.64</v>
      </c>
      <c r="M43" s="173">
        <v>1</v>
      </c>
      <c r="N43" s="173">
        <v>2</v>
      </c>
      <c r="O43" s="173">
        <v>1</v>
      </c>
      <c r="P43" s="173">
        <v>7</v>
      </c>
      <c r="Q43" s="173">
        <v>0</v>
      </c>
      <c r="R43" s="173">
        <v>0</v>
      </c>
      <c r="S43" s="173">
        <v>0</v>
      </c>
      <c r="T43" s="173">
        <v>0</v>
      </c>
      <c r="U43" s="173">
        <v>31</v>
      </c>
      <c r="V43" s="173">
        <v>6.5</v>
      </c>
      <c r="W43" s="173" t="s">
        <v>983</v>
      </c>
      <c r="X43" s="173">
        <v>51.4</v>
      </c>
    </row>
    <row r="44" spans="1:24" ht="15.5" x14ac:dyDescent="0.35">
      <c r="A44" s="173" t="s">
        <v>312</v>
      </c>
      <c r="B44" s="173">
        <v>20192020</v>
      </c>
      <c r="C44" s="173" t="s">
        <v>53</v>
      </c>
      <c r="D44" s="173" t="s">
        <v>26</v>
      </c>
      <c r="E44" s="173" t="s">
        <v>27</v>
      </c>
      <c r="F44" s="173">
        <v>14</v>
      </c>
      <c r="G44" s="173">
        <v>2</v>
      </c>
      <c r="H44" s="173">
        <v>7</v>
      </c>
      <c r="I44" s="173">
        <v>9</v>
      </c>
      <c r="J44" s="173">
        <v>3</v>
      </c>
      <c r="K44" s="173">
        <v>16</v>
      </c>
      <c r="L44" s="173">
        <v>0.64</v>
      </c>
      <c r="M44" s="173">
        <v>2</v>
      </c>
      <c r="N44" s="173">
        <v>7</v>
      </c>
      <c r="O44" s="173">
        <v>0</v>
      </c>
      <c r="P44" s="173">
        <v>2</v>
      </c>
      <c r="Q44" s="173">
        <v>0</v>
      </c>
      <c r="R44" s="173">
        <v>0</v>
      </c>
      <c r="S44" s="173">
        <v>0</v>
      </c>
      <c r="T44" s="173">
        <v>0</v>
      </c>
      <c r="U44" s="173">
        <v>23</v>
      </c>
      <c r="V44" s="173">
        <v>8.6999999999999993</v>
      </c>
      <c r="W44" s="173" t="s">
        <v>712</v>
      </c>
      <c r="X44" s="173">
        <v>56.8</v>
      </c>
    </row>
    <row r="45" spans="1:24" ht="15.5" x14ac:dyDescent="0.35">
      <c r="A45" s="173" t="s">
        <v>120</v>
      </c>
      <c r="B45" s="173">
        <v>20192020</v>
      </c>
      <c r="C45" s="173" t="s">
        <v>35</v>
      </c>
      <c r="D45" s="173" t="s">
        <v>26</v>
      </c>
      <c r="E45" s="173" t="s">
        <v>56</v>
      </c>
      <c r="F45" s="173">
        <v>9</v>
      </c>
      <c r="G45" s="173">
        <v>2</v>
      </c>
      <c r="H45" s="173">
        <v>7</v>
      </c>
      <c r="I45" s="173">
        <v>9</v>
      </c>
      <c r="J45" s="173">
        <v>0</v>
      </c>
      <c r="K45" s="173">
        <v>2</v>
      </c>
      <c r="L45" s="173">
        <v>1</v>
      </c>
      <c r="M45" s="173">
        <v>2</v>
      </c>
      <c r="N45" s="173">
        <v>7</v>
      </c>
      <c r="O45" s="173">
        <v>0</v>
      </c>
      <c r="P45" s="173">
        <v>2</v>
      </c>
      <c r="Q45" s="173">
        <v>0</v>
      </c>
      <c r="R45" s="173">
        <v>0</v>
      </c>
      <c r="S45" s="173">
        <v>0</v>
      </c>
      <c r="T45" s="173">
        <v>0</v>
      </c>
      <c r="U45" s="173">
        <v>28</v>
      </c>
      <c r="V45" s="173">
        <v>7.1</v>
      </c>
      <c r="W45" s="173" t="s">
        <v>387</v>
      </c>
      <c r="X45" s="173" t="s">
        <v>41</v>
      </c>
    </row>
    <row r="46" spans="1:24" ht="15.5" x14ac:dyDescent="0.35">
      <c r="A46" s="173" t="s">
        <v>347</v>
      </c>
      <c r="B46" s="173">
        <v>20192020</v>
      </c>
      <c r="C46" s="173" t="s">
        <v>109</v>
      </c>
      <c r="D46" s="173" t="s">
        <v>26</v>
      </c>
      <c r="E46" s="173" t="s">
        <v>50</v>
      </c>
      <c r="F46" s="173">
        <v>13</v>
      </c>
      <c r="G46" s="173">
        <v>1</v>
      </c>
      <c r="H46" s="173">
        <v>8</v>
      </c>
      <c r="I46" s="173">
        <v>9</v>
      </c>
      <c r="J46" s="173">
        <v>4</v>
      </c>
      <c r="K46" s="173">
        <v>6</v>
      </c>
      <c r="L46" s="173">
        <v>0.69</v>
      </c>
      <c r="M46" s="173">
        <v>0</v>
      </c>
      <c r="N46" s="173">
        <v>7</v>
      </c>
      <c r="O46" s="173">
        <v>1</v>
      </c>
      <c r="P46" s="173">
        <v>2</v>
      </c>
      <c r="Q46" s="173">
        <v>0</v>
      </c>
      <c r="R46" s="173">
        <v>0</v>
      </c>
      <c r="S46" s="173">
        <v>0</v>
      </c>
      <c r="T46" s="173">
        <v>1</v>
      </c>
      <c r="U46" s="173">
        <v>18</v>
      </c>
      <c r="V46" s="173">
        <v>5.6</v>
      </c>
      <c r="W46" s="173" t="s">
        <v>984</v>
      </c>
      <c r="X46" s="173" t="s">
        <v>41</v>
      </c>
    </row>
    <row r="47" spans="1:24" ht="15.5" x14ac:dyDescent="0.35">
      <c r="A47" s="173" t="s">
        <v>165</v>
      </c>
      <c r="B47" s="173">
        <v>20192020</v>
      </c>
      <c r="C47" s="173" t="s">
        <v>43</v>
      </c>
      <c r="D47" s="173" t="s">
        <v>26</v>
      </c>
      <c r="E47" s="173" t="s">
        <v>27</v>
      </c>
      <c r="F47" s="173">
        <v>10</v>
      </c>
      <c r="G47" s="173">
        <v>5</v>
      </c>
      <c r="H47" s="173">
        <v>3</v>
      </c>
      <c r="I47" s="173">
        <v>8</v>
      </c>
      <c r="J47" s="173">
        <v>4</v>
      </c>
      <c r="K47" s="173">
        <v>10</v>
      </c>
      <c r="L47" s="173">
        <v>0.8</v>
      </c>
      <c r="M47" s="173">
        <v>3</v>
      </c>
      <c r="N47" s="173">
        <v>4</v>
      </c>
      <c r="O47" s="173">
        <v>2</v>
      </c>
      <c r="P47" s="173">
        <v>4</v>
      </c>
      <c r="Q47" s="173">
        <v>0</v>
      </c>
      <c r="R47" s="173">
        <v>0</v>
      </c>
      <c r="S47" s="173">
        <v>0</v>
      </c>
      <c r="T47" s="173">
        <v>0</v>
      </c>
      <c r="U47" s="173">
        <v>32</v>
      </c>
      <c r="V47" s="173">
        <v>15.6</v>
      </c>
      <c r="W47" s="173" t="s">
        <v>720</v>
      </c>
      <c r="X47" s="173">
        <v>41.7</v>
      </c>
    </row>
    <row r="48" spans="1:24" ht="15.5" x14ac:dyDescent="0.35">
      <c r="A48" s="173" t="s">
        <v>39</v>
      </c>
      <c r="B48" s="173">
        <v>20192020</v>
      </c>
      <c r="C48" s="173" t="s">
        <v>35</v>
      </c>
      <c r="D48" s="173" t="s">
        <v>26</v>
      </c>
      <c r="E48" s="173" t="s">
        <v>26</v>
      </c>
      <c r="F48" s="173">
        <v>9</v>
      </c>
      <c r="G48" s="173">
        <v>4</v>
      </c>
      <c r="H48" s="173">
        <v>4</v>
      </c>
      <c r="I48" s="173">
        <v>8</v>
      </c>
      <c r="J48" s="173">
        <v>-2</v>
      </c>
      <c r="K48" s="173">
        <v>4</v>
      </c>
      <c r="L48" s="173">
        <v>0.89</v>
      </c>
      <c r="M48" s="173">
        <v>1</v>
      </c>
      <c r="N48" s="173">
        <v>4</v>
      </c>
      <c r="O48" s="173">
        <v>3</v>
      </c>
      <c r="P48" s="173">
        <v>4</v>
      </c>
      <c r="Q48" s="173">
        <v>0</v>
      </c>
      <c r="R48" s="173">
        <v>0</v>
      </c>
      <c r="S48" s="173">
        <v>0</v>
      </c>
      <c r="T48" s="173">
        <v>2</v>
      </c>
      <c r="U48" s="173">
        <v>21</v>
      </c>
      <c r="V48" s="173">
        <v>19.100000000000001</v>
      </c>
      <c r="W48" s="173" t="s">
        <v>722</v>
      </c>
      <c r="X48" s="173" t="s">
        <v>41</v>
      </c>
    </row>
    <row r="49" spans="1:24" ht="15.5" x14ac:dyDescent="0.35">
      <c r="A49" s="173" t="s">
        <v>52</v>
      </c>
      <c r="B49" s="173">
        <v>20192020</v>
      </c>
      <c r="C49" s="173" t="s">
        <v>53</v>
      </c>
      <c r="D49" s="173" t="s">
        <v>26</v>
      </c>
      <c r="E49" s="173" t="s">
        <v>27</v>
      </c>
      <c r="F49" s="173">
        <v>13</v>
      </c>
      <c r="G49" s="173">
        <v>4</v>
      </c>
      <c r="H49" s="173">
        <v>4</v>
      </c>
      <c r="I49" s="173">
        <v>8</v>
      </c>
      <c r="J49" s="173">
        <v>3</v>
      </c>
      <c r="K49" s="173">
        <v>16</v>
      </c>
      <c r="L49" s="173">
        <v>0.62</v>
      </c>
      <c r="M49" s="173">
        <v>4</v>
      </c>
      <c r="N49" s="173">
        <v>8</v>
      </c>
      <c r="O49" s="173">
        <v>0</v>
      </c>
      <c r="P49" s="173">
        <v>0</v>
      </c>
      <c r="Q49" s="173">
        <v>0</v>
      </c>
      <c r="R49" s="173">
        <v>0</v>
      </c>
      <c r="S49" s="173">
        <v>1</v>
      </c>
      <c r="T49" s="173">
        <v>1</v>
      </c>
      <c r="U49" s="173">
        <v>19</v>
      </c>
      <c r="V49" s="173">
        <v>21.1</v>
      </c>
      <c r="W49" s="173" t="s">
        <v>985</v>
      </c>
      <c r="X49" s="173">
        <v>50</v>
      </c>
    </row>
    <row r="50" spans="1:24" ht="15.5" x14ac:dyDescent="0.35">
      <c r="A50" s="173" t="s">
        <v>565</v>
      </c>
      <c r="B50" s="173">
        <v>20192020</v>
      </c>
      <c r="C50" s="173" t="s">
        <v>53</v>
      </c>
      <c r="D50" s="173" t="s">
        <v>26</v>
      </c>
      <c r="E50" s="173" t="s">
        <v>56</v>
      </c>
      <c r="F50" s="173">
        <v>13</v>
      </c>
      <c r="G50" s="173">
        <v>4</v>
      </c>
      <c r="H50" s="173">
        <v>4</v>
      </c>
      <c r="I50" s="173">
        <v>8</v>
      </c>
      <c r="J50" s="173">
        <v>5</v>
      </c>
      <c r="K50" s="173">
        <v>22</v>
      </c>
      <c r="L50" s="173">
        <v>0.62</v>
      </c>
      <c r="M50" s="173">
        <v>1</v>
      </c>
      <c r="N50" s="173">
        <v>4</v>
      </c>
      <c r="O50" s="173">
        <v>3</v>
      </c>
      <c r="P50" s="173">
        <v>4</v>
      </c>
      <c r="Q50" s="173">
        <v>0</v>
      </c>
      <c r="R50" s="173">
        <v>0</v>
      </c>
      <c r="S50" s="173">
        <v>0</v>
      </c>
      <c r="T50" s="173">
        <v>1</v>
      </c>
      <c r="U50" s="173">
        <v>27</v>
      </c>
      <c r="V50" s="173">
        <v>14.8</v>
      </c>
      <c r="W50" s="173" t="s">
        <v>986</v>
      </c>
      <c r="X50" s="173">
        <v>0</v>
      </c>
    </row>
    <row r="51" spans="1:24" ht="15.5" x14ac:dyDescent="0.35">
      <c r="A51" s="173" t="s">
        <v>194</v>
      </c>
      <c r="B51" s="173">
        <v>20192020</v>
      </c>
      <c r="C51" s="173" t="s">
        <v>68</v>
      </c>
      <c r="D51" s="173" t="s">
        <v>26</v>
      </c>
      <c r="E51" s="173" t="s">
        <v>27</v>
      </c>
      <c r="F51" s="173">
        <v>13</v>
      </c>
      <c r="G51" s="173">
        <v>3</v>
      </c>
      <c r="H51" s="173">
        <v>5</v>
      </c>
      <c r="I51" s="173">
        <v>8</v>
      </c>
      <c r="J51" s="173">
        <v>4</v>
      </c>
      <c r="K51" s="173">
        <v>0</v>
      </c>
      <c r="L51" s="173">
        <v>0.62</v>
      </c>
      <c r="M51" s="173">
        <v>2</v>
      </c>
      <c r="N51" s="173">
        <v>6</v>
      </c>
      <c r="O51" s="173">
        <v>0</v>
      </c>
      <c r="P51" s="173">
        <v>1</v>
      </c>
      <c r="Q51" s="173">
        <v>1</v>
      </c>
      <c r="R51" s="173">
        <v>1</v>
      </c>
      <c r="S51" s="173">
        <v>0</v>
      </c>
      <c r="T51" s="173">
        <v>0</v>
      </c>
      <c r="U51" s="173">
        <v>36</v>
      </c>
      <c r="V51" s="173">
        <v>8.3000000000000007</v>
      </c>
      <c r="W51" s="173" t="s">
        <v>987</v>
      </c>
      <c r="X51" s="173">
        <v>41.3</v>
      </c>
    </row>
    <row r="52" spans="1:24" ht="15.5" x14ac:dyDescent="0.35">
      <c r="A52" s="173" t="s">
        <v>244</v>
      </c>
      <c r="B52" s="173">
        <v>20192020</v>
      </c>
      <c r="C52" s="173" t="s">
        <v>68</v>
      </c>
      <c r="D52" s="173" t="s">
        <v>56</v>
      </c>
      <c r="E52" s="173" t="s">
        <v>27</v>
      </c>
      <c r="F52" s="173">
        <v>13</v>
      </c>
      <c r="G52" s="173">
        <v>3</v>
      </c>
      <c r="H52" s="173">
        <v>5</v>
      </c>
      <c r="I52" s="173">
        <v>8</v>
      </c>
      <c r="J52" s="173">
        <v>2</v>
      </c>
      <c r="K52" s="173">
        <v>14</v>
      </c>
      <c r="L52" s="173">
        <v>0.62</v>
      </c>
      <c r="M52" s="173">
        <v>2</v>
      </c>
      <c r="N52" s="173">
        <v>7</v>
      </c>
      <c r="O52" s="173">
        <v>1</v>
      </c>
      <c r="P52" s="173">
        <v>1</v>
      </c>
      <c r="Q52" s="173">
        <v>0</v>
      </c>
      <c r="R52" s="173">
        <v>0</v>
      </c>
      <c r="S52" s="173">
        <v>0</v>
      </c>
      <c r="T52" s="173">
        <v>1</v>
      </c>
      <c r="U52" s="173">
        <v>42</v>
      </c>
      <c r="V52" s="173">
        <v>7.1</v>
      </c>
      <c r="W52" s="173" t="s">
        <v>827</v>
      </c>
      <c r="X52" s="173">
        <v>30.8</v>
      </c>
    </row>
    <row r="53" spans="1:24" ht="15.5" x14ac:dyDescent="0.35">
      <c r="A53" s="173" t="s">
        <v>70</v>
      </c>
      <c r="B53" s="173">
        <v>20192020</v>
      </c>
      <c r="C53" s="173" t="s">
        <v>71</v>
      </c>
      <c r="D53" s="173" t="s">
        <v>56</v>
      </c>
      <c r="E53" s="173" t="s">
        <v>56</v>
      </c>
      <c r="F53" s="173">
        <v>8</v>
      </c>
      <c r="G53" s="173">
        <v>3</v>
      </c>
      <c r="H53" s="173">
        <v>5</v>
      </c>
      <c r="I53" s="173">
        <v>8</v>
      </c>
      <c r="J53" s="173">
        <v>3</v>
      </c>
      <c r="K53" s="173">
        <v>4</v>
      </c>
      <c r="L53" s="173">
        <v>1</v>
      </c>
      <c r="M53" s="173">
        <v>3</v>
      </c>
      <c r="N53" s="173">
        <v>7</v>
      </c>
      <c r="O53" s="173">
        <v>0</v>
      </c>
      <c r="P53" s="173">
        <v>1</v>
      </c>
      <c r="Q53" s="173">
        <v>0</v>
      </c>
      <c r="R53" s="173">
        <v>0</v>
      </c>
      <c r="S53" s="173">
        <v>0</v>
      </c>
      <c r="T53" s="173">
        <v>1</v>
      </c>
      <c r="U53" s="173">
        <v>20</v>
      </c>
      <c r="V53" s="173">
        <v>15</v>
      </c>
      <c r="W53" s="173" t="s">
        <v>724</v>
      </c>
      <c r="X53" s="173" t="s">
        <v>41</v>
      </c>
    </row>
    <row r="54" spans="1:24" ht="15.5" x14ac:dyDescent="0.35">
      <c r="A54" s="173" t="s">
        <v>42</v>
      </c>
      <c r="B54" s="173">
        <v>20192020</v>
      </c>
      <c r="C54" s="173" t="s">
        <v>43</v>
      </c>
      <c r="D54" s="173" t="s">
        <v>26</v>
      </c>
      <c r="E54" s="173" t="s">
        <v>27</v>
      </c>
      <c r="F54" s="173">
        <v>10</v>
      </c>
      <c r="G54" s="173">
        <v>2</v>
      </c>
      <c r="H54" s="173">
        <v>6</v>
      </c>
      <c r="I54" s="173">
        <v>8</v>
      </c>
      <c r="J54" s="173">
        <v>0</v>
      </c>
      <c r="K54" s="173">
        <v>2</v>
      </c>
      <c r="L54" s="173">
        <v>0.8</v>
      </c>
      <c r="M54" s="173">
        <v>1</v>
      </c>
      <c r="N54" s="173">
        <v>3</v>
      </c>
      <c r="O54" s="173">
        <v>1</v>
      </c>
      <c r="P54" s="173">
        <v>5</v>
      </c>
      <c r="Q54" s="173">
        <v>0</v>
      </c>
      <c r="R54" s="173">
        <v>0</v>
      </c>
      <c r="S54" s="173">
        <v>0</v>
      </c>
      <c r="T54" s="173">
        <v>1</v>
      </c>
      <c r="U54" s="173">
        <v>24</v>
      </c>
      <c r="V54" s="173">
        <v>8.3000000000000007</v>
      </c>
      <c r="W54" s="173" t="s">
        <v>727</v>
      </c>
      <c r="X54" s="173">
        <v>57.5</v>
      </c>
    </row>
    <row r="55" spans="1:24" ht="15.5" x14ac:dyDescent="0.35">
      <c r="A55" s="173" t="s">
        <v>549</v>
      </c>
      <c r="B55" s="173">
        <v>20192020</v>
      </c>
      <c r="C55" s="173" t="s">
        <v>248</v>
      </c>
      <c r="D55" s="173" t="s">
        <v>56</v>
      </c>
      <c r="E55" s="173" t="s">
        <v>27</v>
      </c>
      <c r="F55" s="173">
        <v>13</v>
      </c>
      <c r="G55" s="173">
        <v>2</v>
      </c>
      <c r="H55" s="173">
        <v>6</v>
      </c>
      <c r="I55" s="173">
        <v>8</v>
      </c>
      <c r="J55" s="173">
        <v>2</v>
      </c>
      <c r="K55" s="173">
        <v>6</v>
      </c>
      <c r="L55" s="173">
        <v>0.62</v>
      </c>
      <c r="M55" s="173">
        <v>1</v>
      </c>
      <c r="N55" s="173">
        <v>4</v>
      </c>
      <c r="O55" s="173">
        <v>1</v>
      </c>
      <c r="P55" s="173">
        <v>4</v>
      </c>
      <c r="Q55" s="173">
        <v>0</v>
      </c>
      <c r="R55" s="173">
        <v>0</v>
      </c>
      <c r="S55" s="173">
        <v>1</v>
      </c>
      <c r="T55" s="173">
        <v>2</v>
      </c>
      <c r="U55" s="173">
        <v>44</v>
      </c>
      <c r="V55" s="173">
        <v>4.5999999999999996</v>
      </c>
      <c r="W55" s="173" t="s">
        <v>988</v>
      </c>
      <c r="X55" s="173">
        <v>56.1</v>
      </c>
    </row>
    <row r="56" spans="1:24" ht="15.5" x14ac:dyDescent="0.35">
      <c r="A56" s="173" t="s">
        <v>181</v>
      </c>
      <c r="B56" s="173">
        <v>20192020</v>
      </c>
      <c r="C56" s="173" t="s">
        <v>68</v>
      </c>
      <c r="D56" s="173" t="s">
        <v>26</v>
      </c>
      <c r="E56" s="173" t="s">
        <v>50</v>
      </c>
      <c r="F56" s="173">
        <v>13</v>
      </c>
      <c r="G56" s="173">
        <v>2</v>
      </c>
      <c r="H56" s="173">
        <v>6</v>
      </c>
      <c r="I56" s="173">
        <v>8</v>
      </c>
      <c r="J56" s="173">
        <v>2</v>
      </c>
      <c r="K56" s="173">
        <v>4</v>
      </c>
      <c r="L56" s="173">
        <v>0.62</v>
      </c>
      <c r="M56" s="173">
        <v>2</v>
      </c>
      <c r="N56" s="173">
        <v>7</v>
      </c>
      <c r="O56" s="173">
        <v>0</v>
      </c>
      <c r="P56" s="173">
        <v>1</v>
      </c>
      <c r="Q56" s="173">
        <v>0</v>
      </c>
      <c r="R56" s="173">
        <v>0</v>
      </c>
      <c r="S56" s="173">
        <v>0</v>
      </c>
      <c r="T56" s="173">
        <v>0</v>
      </c>
      <c r="U56" s="173">
        <v>44</v>
      </c>
      <c r="V56" s="173">
        <v>4.5999999999999996</v>
      </c>
      <c r="W56" s="173" t="s">
        <v>975</v>
      </c>
      <c r="X56" s="173" t="s">
        <v>41</v>
      </c>
    </row>
    <row r="57" spans="1:24" ht="15.5" x14ac:dyDescent="0.35">
      <c r="A57" s="173" t="s">
        <v>32</v>
      </c>
      <c r="B57" s="173">
        <v>20192020</v>
      </c>
      <c r="C57" s="173" t="s">
        <v>25</v>
      </c>
      <c r="D57" s="173" t="s">
        <v>26</v>
      </c>
      <c r="E57" s="173" t="s">
        <v>27</v>
      </c>
      <c r="F57" s="173">
        <v>4</v>
      </c>
      <c r="G57" s="173">
        <v>2</v>
      </c>
      <c r="H57" s="173">
        <v>6</v>
      </c>
      <c r="I57" s="173">
        <v>8</v>
      </c>
      <c r="J57" s="173">
        <v>-2</v>
      </c>
      <c r="K57" s="173">
        <v>0</v>
      </c>
      <c r="L57" s="173">
        <v>2</v>
      </c>
      <c r="M57" s="173">
        <v>2</v>
      </c>
      <c r="N57" s="173">
        <v>4</v>
      </c>
      <c r="O57" s="173">
        <v>0</v>
      </c>
      <c r="P57" s="173">
        <v>4</v>
      </c>
      <c r="Q57" s="173">
        <v>0</v>
      </c>
      <c r="R57" s="173">
        <v>0</v>
      </c>
      <c r="S57" s="173">
        <v>0</v>
      </c>
      <c r="T57" s="173">
        <v>0</v>
      </c>
      <c r="U57" s="173">
        <v>22</v>
      </c>
      <c r="V57" s="173">
        <v>9.1</v>
      </c>
      <c r="W57" s="173" t="s">
        <v>33</v>
      </c>
      <c r="X57" s="173">
        <v>100</v>
      </c>
    </row>
    <row r="58" spans="1:24" ht="15.5" x14ac:dyDescent="0.35">
      <c r="A58" s="173" t="s">
        <v>937</v>
      </c>
      <c r="B58" s="173">
        <v>20192020</v>
      </c>
      <c r="C58" s="173" t="s">
        <v>68</v>
      </c>
      <c r="D58" s="173" t="s">
        <v>26</v>
      </c>
      <c r="E58" s="173" t="s">
        <v>26</v>
      </c>
      <c r="F58" s="173">
        <v>9</v>
      </c>
      <c r="G58" s="173">
        <v>5</v>
      </c>
      <c r="H58" s="173">
        <v>2</v>
      </c>
      <c r="I58" s="173">
        <v>7</v>
      </c>
      <c r="J58" s="173">
        <v>1</v>
      </c>
      <c r="K58" s="173">
        <v>2</v>
      </c>
      <c r="L58" s="173">
        <v>0.78</v>
      </c>
      <c r="M58" s="173">
        <v>3</v>
      </c>
      <c r="N58" s="173">
        <v>5</v>
      </c>
      <c r="O58" s="173">
        <v>2</v>
      </c>
      <c r="P58" s="173">
        <v>2</v>
      </c>
      <c r="Q58" s="173">
        <v>0</v>
      </c>
      <c r="R58" s="173">
        <v>0</v>
      </c>
      <c r="S58" s="173">
        <v>0</v>
      </c>
      <c r="T58" s="173">
        <v>1</v>
      </c>
      <c r="U58" s="173">
        <v>35</v>
      </c>
      <c r="V58" s="173">
        <v>14.3</v>
      </c>
      <c r="W58" s="173" t="s">
        <v>989</v>
      </c>
      <c r="X58" s="173">
        <v>66.7</v>
      </c>
    </row>
    <row r="59" spans="1:24" ht="15.5" x14ac:dyDescent="0.35">
      <c r="A59" s="173" t="s">
        <v>206</v>
      </c>
      <c r="B59" s="173">
        <v>20192020</v>
      </c>
      <c r="C59" s="173" t="s">
        <v>172</v>
      </c>
      <c r="D59" s="173" t="s">
        <v>26</v>
      </c>
      <c r="E59" s="173" t="s">
        <v>26</v>
      </c>
      <c r="F59" s="173">
        <v>13</v>
      </c>
      <c r="G59" s="173">
        <v>4</v>
      </c>
      <c r="H59" s="173">
        <v>3</v>
      </c>
      <c r="I59" s="173">
        <v>7</v>
      </c>
      <c r="J59" s="173">
        <v>-2</v>
      </c>
      <c r="K59" s="173">
        <v>12</v>
      </c>
      <c r="L59" s="173">
        <v>0.54</v>
      </c>
      <c r="M59" s="173">
        <v>2</v>
      </c>
      <c r="N59" s="173">
        <v>4</v>
      </c>
      <c r="O59" s="173">
        <v>2</v>
      </c>
      <c r="P59" s="173">
        <v>3</v>
      </c>
      <c r="Q59" s="173">
        <v>0</v>
      </c>
      <c r="R59" s="173">
        <v>0</v>
      </c>
      <c r="S59" s="173">
        <v>0</v>
      </c>
      <c r="T59" s="173">
        <v>0</v>
      </c>
      <c r="U59" s="173">
        <v>21</v>
      </c>
      <c r="V59" s="173">
        <v>19.100000000000001</v>
      </c>
      <c r="W59" s="173" t="s">
        <v>420</v>
      </c>
      <c r="X59" s="173">
        <v>33.299999999999997</v>
      </c>
    </row>
    <row r="60" spans="1:24" ht="15.5" x14ac:dyDescent="0.35">
      <c r="A60" s="173" t="s">
        <v>91</v>
      </c>
      <c r="B60" s="173">
        <v>20192020</v>
      </c>
      <c r="C60" s="173" t="s">
        <v>92</v>
      </c>
      <c r="D60" s="173" t="s">
        <v>26</v>
      </c>
      <c r="E60" s="173" t="s">
        <v>56</v>
      </c>
      <c r="F60" s="173">
        <v>9</v>
      </c>
      <c r="G60" s="173">
        <v>4</v>
      </c>
      <c r="H60" s="173">
        <v>3</v>
      </c>
      <c r="I60" s="173">
        <v>7</v>
      </c>
      <c r="J60" s="173">
        <v>1</v>
      </c>
      <c r="K60" s="173">
        <v>0</v>
      </c>
      <c r="L60" s="173">
        <v>0.78</v>
      </c>
      <c r="M60" s="173">
        <v>3</v>
      </c>
      <c r="N60" s="173">
        <v>6</v>
      </c>
      <c r="O60" s="173">
        <v>1</v>
      </c>
      <c r="P60" s="173">
        <v>1</v>
      </c>
      <c r="Q60" s="173">
        <v>0</v>
      </c>
      <c r="R60" s="173">
        <v>0</v>
      </c>
      <c r="S60" s="173">
        <v>0</v>
      </c>
      <c r="T60" s="173">
        <v>0</v>
      </c>
      <c r="U60" s="173">
        <v>17</v>
      </c>
      <c r="V60" s="173">
        <v>23.5</v>
      </c>
      <c r="W60" s="173" t="s">
        <v>505</v>
      </c>
      <c r="X60" s="173">
        <v>0</v>
      </c>
    </row>
    <row r="61" spans="1:24" ht="15.5" x14ac:dyDescent="0.35">
      <c r="A61" s="173" t="s">
        <v>260</v>
      </c>
      <c r="B61" s="173">
        <v>20192020</v>
      </c>
      <c r="C61" s="173" t="s">
        <v>89</v>
      </c>
      <c r="D61" s="173" t="s">
        <v>56</v>
      </c>
      <c r="E61" s="173" t="s">
        <v>27</v>
      </c>
      <c r="F61" s="173">
        <v>10</v>
      </c>
      <c r="G61" s="173">
        <v>4</v>
      </c>
      <c r="H61" s="173">
        <v>3</v>
      </c>
      <c r="I61" s="173">
        <v>7</v>
      </c>
      <c r="J61" s="173">
        <v>3</v>
      </c>
      <c r="K61" s="173">
        <v>0</v>
      </c>
      <c r="L61" s="173">
        <v>0.7</v>
      </c>
      <c r="M61" s="173">
        <v>3</v>
      </c>
      <c r="N61" s="173">
        <v>5</v>
      </c>
      <c r="O61" s="173">
        <v>1</v>
      </c>
      <c r="P61" s="173">
        <v>2</v>
      </c>
      <c r="Q61" s="173">
        <v>0</v>
      </c>
      <c r="R61" s="173">
        <v>0</v>
      </c>
      <c r="S61" s="173">
        <v>0</v>
      </c>
      <c r="T61" s="173">
        <v>1</v>
      </c>
      <c r="U61" s="173">
        <v>27</v>
      </c>
      <c r="V61" s="173">
        <v>14.8</v>
      </c>
      <c r="W61" s="173" t="s">
        <v>507</v>
      </c>
      <c r="X61" s="173">
        <v>40.200000000000003</v>
      </c>
    </row>
    <row r="62" spans="1:24" ht="15.5" x14ac:dyDescent="0.35">
      <c r="A62" s="173" t="s">
        <v>55</v>
      </c>
      <c r="B62" s="173">
        <v>20192020</v>
      </c>
      <c r="C62" s="173" t="s">
        <v>30</v>
      </c>
      <c r="D62" s="173" t="s">
        <v>26</v>
      </c>
      <c r="E62" s="173" t="s">
        <v>56</v>
      </c>
      <c r="F62" s="173">
        <v>6</v>
      </c>
      <c r="G62" s="173">
        <v>4</v>
      </c>
      <c r="H62" s="173">
        <v>3</v>
      </c>
      <c r="I62" s="173">
        <v>7</v>
      </c>
      <c r="J62" s="173">
        <v>7</v>
      </c>
      <c r="K62" s="173">
        <v>8</v>
      </c>
      <c r="L62" s="173">
        <v>1.17</v>
      </c>
      <c r="M62" s="173">
        <v>3</v>
      </c>
      <c r="N62" s="173">
        <v>4</v>
      </c>
      <c r="O62" s="173">
        <v>1</v>
      </c>
      <c r="P62" s="173">
        <v>3</v>
      </c>
      <c r="Q62" s="173">
        <v>0</v>
      </c>
      <c r="R62" s="173">
        <v>0</v>
      </c>
      <c r="S62" s="173">
        <v>0</v>
      </c>
      <c r="T62" s="173">
        <v>1</v>
      </c>
      <c r="U62" s="173">
        <v>14</v>
      </c>
      <c r="V62" s="173">
        <v>28.6</v>
      </c>
      <c r="W62" s="173" t="s">
        <v>93</v>
      </c>
      <c r="X62" s="173" t="s">
        <v>41</v>
      </c>
    </row>
    <row r="63" spans="1:24" ht="15.5" x14ac:dyDescent="0.35">
      <c r="A63" s="173" t="s">
        <v>150</v>
      </c>
      <c r="B63" s="173">
        <v>20192020</v>
      </c>
      <c r="C63" s="173" t="s">
        <v>49</v>
      </c>
      <c r="D63" s="173" t="s">
        <v>26</v>
      </c>
      <c r="E63" s="173" t="s">
        <v>26</v>
      </c>
      <c r="F63" s="173">
        <v>15</v>
      </c>
      <c r="G63" s="173">
        <v>4</v>
      </c>
      <c r="H63" s="173">
        <v>3</v>
      </c>
      <c r="I63" s="173">
        <v>7</v>
      </c>
      <c r="J63" s="173">
        <v>-5</v>
      </c>
      <c r="K63" s="173">
        <v>4</v>
      </c>
      <c r="L63" s="173">
        <v>0.47</v>
      </c>
      <c r="M63" s="173">
        <v>3</v>
      </c>
      <c r="N63" s="173">
        <v>6</v>
      </c>
      <c r="O63" s="173">
        <v>1</v>
      </c>
      <c r="P63" s="173">
        <v>1</v>
      </c>
      <c r="Q63" s="173">
        <v>0</v>
      </c>
      <c r="R63" s="173">
        <v>0</v>
      </c>
      <c r="S63" s="173">
        <v>0</v>
      </c>
      <c r="T63" s="173">
        <v>0</v>
      </c>
      <c r="U63" s="173">
        <v>31</v>
      </c>
      <c r="V63" s="173">
        <v>12.9</v>
      </c>
      <c r="W63" s="173" t="s">
        <v>990</v>
      </c>
      <c r="X63" s="173">
        <v>0</v>
      </c>
    </row>
    <row r="64" spans="1:24" ht="15.5" x14ac:dyDescent="0.35">
      <c r="A64" s="173" t="s">
        <v>178</v>
      </c>
      <c r="B64" s="173">
        <v>20192020</v>
      </c>
      <c r="C64" s="173" t="s">
        <v>43</v>
      </c>
      <c r="D64" s="173" t="s">
        <v>26</v>
      </c>
      <c r="E64" s="173" t="s">
        <v>26</v>
      </c>
      <c r="F64" s="173">
        <v>10</v>
      </c>
      <c r="G64" s="173">
        <v>4</v>
      </c>
      <c r="H64" s="173">
        <v>3</v>
      </c>
      <c r="I64" s="173">
        <v>7</v>
      </c>
      <c r="J64" s="173">
        <v>0</v>
      </c>
      <c r="K64" s="173">
        <v>0</v>
      </c>
      <c r="L64" s="173">
        <v>0.7</v>
      </c>
      <c r="M64" s="173">
        <v>1</v>
      </c>
      <c r="N64" s="173">
        <v>1</v>
      </c>
      <c r="O64" s="173">
        <v>3</v>
      </c>
      <c r="P64" s="173">
        <v>6</v>
      </c>
      <c r="Q64" s="173">
        <v>0</v>
      </c>
      <c r="R64" s="173">
        <v>0</v>
      </c>
      <c r="S64" s="173">
        <v>0</v>
      </c>
      <c r="T64" s="173">
        <v>0</v>
      </c>
      <c r="U64" s="173">
        <v>27</v>
      </c>
      <c r="V64" s="173">
        <v>14.8</v>
      </c>
      <c r="W64" s="173" t="s">
        <v>730</v>
      </c>
      <c r="X64" s="173" t="s">
        <v>41</v>
      </c>
    </row>
    <row r="65" spans="1:24" ht="15.5" x14ac:dyDescent="0.35">
      <c r="A65" s="173" t="s">
        <v>811</v>
      </c>
      <c r="B65" s="173">
        <v>20192020</v>
      </c>
      <c r="C65" s="173" t="s">
        <v>172</v>
      </c>
      <c r="D65" s="173" t="s">
        <v>26</v>
      </c>
      <c r="E65" s="173" t="s">
        <v>27</v>
      </c>
      <c r="F65" s="173">
        <v>13</v>
      </c>
      <c r="G65" s="173">
        <v>3</v>
      </c>
      <c r="H65" s="173">
        <v>4</v>
      </c>
      <c r="I65" s="173">
        <v>7</v>
      </c>
      <c r="J65" s="173">
        <v>6</v>
      </c>
      <c r="K65" s="173">
        <v>23</v>
      </c>
      <c r="L65" s="173">
        <v>0.54</v>
      </c>
      <c r="M65" s="173">
        <v>3</v>
      </c>
      <c r="N65" s="173">
        <v>7</v>
      </c>
      <c r="O65" s="173">
        <v>0</v>
      </c>
      <c r="P65" s="173">
        <v>0</v>
      </c>
      <c r="Q65" s="173">
        <v>0</v>
      </c>
      <c r="R65" s="173">
        <v>0</v>
      </c>
      <c r="S65" s="173">
        <v>0</v>
      </c>
      <c r="T65" s="173">
        <v>0</v>
      </c>
      <c r="U65" s="173">
        <v>33</v>
      </c>
      <c r="V65" s="173">
        <v>9.1</v>
      </c>
      <c r="W65" s="173" t="s">
        <v>991</v>
      </c>
      <c r="X65" s="173">
        <v>66.7</v>
      </c>
    </row>
    <row r="66" spans="1:24" ht="15.5" x14ac:dyDescent="0.35">
      <c r="A66" s="173" t="s">
        <v>900</v>
      </c>
      <c r="B66" s="173">
        <v>20192020</v>
      </c>
      <c r="C66" s="173" t="s">
        <v>132</v>
      </c>
      <c r="D66" s="173" t="s">
        <v>26</v>
      </c>
      <c r="E66" s="173" t="s">
        <v>27</v>
      </c>
      <c r="F66" s="173">
        <v>14</v>
      </c>
      <c r="G66" s="173">
        <v>3</v>
      </c>
      <c r="H66" s="173">
        <v>4</v>
      </c>
      <c r="I66" s="173">
        <v>7</v>
      </c>
      <c r="J66" s="173">
        <v>-3</v>
      </c>
      <c r="K66" s="173">
        <v>2</v>
      </c>
      <c r="L66" s="173">
        <v>0.5</v>
      </c>
      <c r="M66" s="173">
        <v>0</v>
      </c>
      <c r="N66" s="173">
        <v>2</v>
      </c>
      <c r="O66" s="173">
        <v>3</v>
      </c>
      <c r="P66" s="173">
        <v>5</v>
      </c>
      <c r="Q66" s="173">
        <v>0</v>
      </c>
      <c r="R66" s="173">
        <v>0</v>
      </c>
      <c r="S66" s="173">
        <v>0</v>
      </c>
      <c r="T66" s="173">
        <v>1</v>
      </c>
      <c r="U66" s="173">
        <v>17</v>
      </c>
      <c r="V66" s="173">
        <v>17.7</v>
      </c>
      <c r="W66" s="173" t="s">
        <v>57</v>
      </c>
      <c r="X66" s="173">
        <v>47.1</v>
      </c>
    </row>
    <row r="67" spans="1:24" ht="15.5" x14ac:dyDescent="0.35">
      <c r="A67" s="173" t="s">
        <v>276</v>
      </c>
      <c r="B67" s="173">
        <v>20192020</v>
      </c>
      <c r="C67" s="173" t="s">
        <v>109</v>
      </c>
      <c r="D67" s="173" t="s">
        <v>56</v>
      </c>
      <c r="E67" s="173" t="s">
        <v>26</v>
      </c>
      <c r="F67" s="173">
        <v>13</v>
      </c>
      <c r="G67" s="173">
        <v>3</v>
      </c>
      <c r="H67" s="173">
        <v>4</v>
      </c>
      <c r="I67" s="173">
        <v>7</v>
      </c>
      <c r="J67" s="173">
        <v>5</v>
      </c>
      <c r="K67" s="173">
        <v>2</v>
      </c>
      <c r="L67" s="173">
        <v>0.54</v>
      </c>
      <c r="M67" s="173">
        <v>3</v>
      </c>
      <c r="N67" s="173">
        <v>6</v>
      </c>
      <c r="O67" s="173">
        <v>0</v>
      </c>
      <c r="P67" s="173">
        <v>1</v>
      </c>
      <c r="Q67" s="173">
        <v>0</v>
      </c>
      <c r="R67" s="173">
        <v>0</v>
      </c>
      <c r="S67" s="173">
        <v>0</v>
      </c>
      <c r="T67" s="173">
        <v>0</v>
      </c>
      <c r="U67" s="173">
        <v>21</v>
      </c>
      <c r="V67" s="173">
        <v>14.3</v>
      </c>
      <c r="W67" s="173" t="s">
        <v>335</v>
      </c>
      <c r="X67" s="173">
        <v>48.5</v>
      </c>
    </row>
    <row r="68" spans="1:24" ht="15.5" x14ac:dyDescent="0.35">
      <c r="A68" s="173" t="s">
        <v>501</v>
      </c>
      <c r="B68" s="173">
        <v>20192020</v>
      </c>
      <c r="C68" s="173" t="s">
        <v>172</v>
      </c>
      <c r="D68" s="173" t="s">
        <v>26</v>
      </c>
      <c r="E68" s="173" t="s">
        <v>27</v>
      </c>
      <c r="F68" s="173">
        <v>13</v>
      </c>
      <c r="G68" s="173">
        <v>3</v>
      </c>
      <c r="H68" s="173">
        <v>4</v>
      </c>
      <c r="I68" s="173">
        <v>7</v>
      </c>
      <c r="J68" s="173">
        <v>8</v>
      </c>
      <c r="K68" s="173">
        <v>11</v>
      </c>
      <c r="L68" s="173">
        <v>0.54</v>
      </c>
      <c r="M68" s="173">
        <v>3</v>
      </c>
      <c r="N68" s="173">
        <v>7</v>
      </c>
      <c r="O68" s="173">
        <v>0</v>
      </c>
      <c r="P68" s="173">
        <v>0</v>
      </c>
      <c r="Q68" s="173">
        <v>0</v>
      </c>
      <c r="R68" s="173">
        <v>0</v>
      </c>
      <c r="S68" s="173">
        <v>0</v>
      </c>
      <c r="T68" s="173">
        <v>2</v>
      </c>
      <c r="U68" s="173">
        <v>29</v>
      </c>
      <c r="V68" s="173">
        <v>10.3</v>
      </c>
      <c r="W68" s="173" t="s">
        <v>313</v>
      </c>
      <c r="X68" s="173">
        <v>43.9</v>
      </c>
    </row>
    <row r="69" spans="1:24" ht="15.5" x14ac:dyDescent="0.35">
      <c r="A69" s="173" t="s">
        <v>820</v>
      </c>
      <c r="B69" s="173">
        <v>20192020</v>
      </c>
      <c r="C69" s="173" t="s">
        <v>132</v>
      </c>
      <c r="D69" s="173" t="s">
        <v>56</v>
      </c>
      <c r="E69" s="173" t="s">
        <v>27</v>
      </c>
      <c r="F69" s="173">
        <v>13</v>
      </c>
      <c r="G69" s="173">
        <v>2</v>
      </c>
      <c r="H69" s="173">
        <v>5</v>
      </c>
      <c r="I69" s="173">
        <v>7</v>
      </c>
      <c r="J69" s="173">
        <v>-3</v>
      </c>
      <c r="K69" s="173">
        <v>6</v>
      </c>
      <c r="L69" s="173">
        <v>0.54</v>
      </c>
      <c r="M69" s="173">
        <v>2</v>
      </c>
      <c r="N69" s="173">
        <v>4</v>
      </c>
      <c r="O69" s="173">
        <v>0</v>
      </c>
      <c r="P69" s="173">
        <v>2</v>
      </c>
      <c r="Q69" s="173">
        <v>0</v>
      </c>
      <c r="R69" s="173">
        <v>1</v>
      </c>
      <c r="S69" s="173">
        <v>0</v>
      </c>
      <c r="T69" s="173">
        <v>0</v>
      </c>
      <c r="U69" s="173">
        <v>35</v>
      </c>
      <c r="V69" s="173">
        <v>5.7</v>
      </c>
      <c r="W69" s="173" t="s">
        <v>945</v>
      </c>
      <c r="X69" s="173">
        <v>49.7</v>
      </c>
    </row>
    <row r="70" spans="1:24" ht="15.5" x14ac:dyDescent="0.35">
      <c r="A70" s="173" t="s">
        <v>790</v>
      </c>
      <c r="B70" s="173">
        <v>20192020</v>
      </c>
      <c r="C70" s="173" t="s">
        <v>53</v>
      </c>
      <c r="D70" s="173" t="s">
        <v>56</v>
      </c>
      <c r="E70" s="173" t="s">
        <v>27</v>
      </c>
      <c r="F70" s="173">
        <v>14</v>
      </c>
      <c r="G70" s="173">
        <v>1</v>
      </c>
      <c r="H70" s="173">
        <v>6</v>
      </c>
      <c r="I70" s="173">
        <v>7</v>
      </c>
      <c r="J70" s="173">
        <v>3</v>
      </c>
      <c r="K70" s="173">
        <v>2</v>
      </c>
      <c r="L70" s="173">
        <v>0.5</v>
      </c>
      <c r="M70" s="173">
        <v>1</v>
      </c>
      <c r="N70" s="173">
        <v>4</v>
      </c>
      <c r="O70" s="173">
        <v>0</v>
      </c>
      <c r="P70" s="173">
        <v>3</v>
      </c>
      <c r="Q70" s="173">
        <v>0</v>
      </c>
      <c r="R70" s="173">
        <v>0</v>
      </c>
      <c r="S70" s="173">
        <v>0</v>
      </c>
      <c r="T70" s="173">
        <v>0</v>
      </c>
      <c r="U70" s="173">
        <v>35</v>
      </c>
      <c r="V70" s="173">
        <v>2.9</v>
      </c>
      <c r="W70" s="173" t="s">
        <v>992</v>
      </c>
      <c r="X70" s="173">
        <v>57.4</v>
      </c>
    </row>
    <row r="71" spans="1:24" ht="15.5" x14ac:dyDescent="0.35">
      <c r="A71" s="173" t="s">
        <v>106</v>
      </c>
      <c r="B71" s="173">
        <v>20192020</v>
      </c>
      <c r="C71" s="173" t="s">
        <v>59</v>
      </c>
      <c r="D71" s="173" t="s">
        <v>56</v>
      </c>
      <c r="E71" s="173" t="s">
        <v>50</v>
      </c>
      <c r="F71" s="173">
        <v>14</v>
      </c>
      <c r="G71" s="173">
        <v>1</v>
      </c>
      <c r="H71" s="173">
        <v>6</v>
      </c>
      <c r="I71" s="173">
        <v>7</v>
      </c>
      <c r="J71" s="173">
        <v>2</v>
      </c>
      <c r="K71" s="173">
        <v>4</v>
      </c>
      <c r="L71" s="173">
        <v>0.5</v>
      </c>
      <c r="M71" s="173">
        <v>0</v>
      </c>
      <c r="N71" s="173">
        <v>5</v>
      </c>
      <c r="O71" s="173">
        <v>1</v>
      </c>
      <c r="P71" s="173">
        <v>2</v>
      </c>
      <c r="Q71" s="173">
        <v>0</v>
      </c>
      <c r="R71" s="173">
        <v>0</v>
      </c>
      <c r="S71" s="173">
        <v>0</v>
      </c>
      <c r="T71" s="173">
        <v>0</v>
      </c>
      <c r="U71" s="173">
        <v>26</v>
      </c>
      <c r="V71" s="173">
        <v>3.9</v>
      </c>
      <c r="W71" s="173" t="s">
        <v>993</v>
      </c>
      <c r="X71" s="173" t="s">
        <v>41</v>
      </c>
    </row>
    <row r="72" spans="1:24" ht="15.5" x14ac:dyDescent="0.35">
      <c r="A72" s="173" t="s">
        <v>779</v>
      </c>
      <c r="B72" s="173">
        <v>20192020</v>
      </c>
      <c r="C72" s="173" t="s">
        <v>68</v>
      </c>
      <c r="D72" s="173" t="s">
        <v>26</v>
      </c>
      <c r="E72" s="173" t="s">
        <v>50</v>
      </c>
      <c r="F72" s="173">
        <v>13</v>
      </c>
      <c r="G72" s="173">
        <v>1</v>
      </c>
      <c r="H72" s="173">
        <v>6</v>
      </c>
      <c r="I72" s="173">
        <v>7</v>
      </c>
      <c r="J72" s="173">
        <v>12</v>
      </c>
      <c r="K72" s="173">
        <v>4</v>
      </c>
      <c r="L72" s="173">
        <v>0.54</v>
      </c>
      <c r="M72" s="173">
        <v>0</v>
      </c>
      <c r="N72" s="173">
        <v>5</v>
      </c>
      <c r="O72" s="173">
        <v>1</v>
      </c>
      <c r="P72" s="173">
        <v>2</v>
      </c>
      <c r="Q72" s="173">
        <v>0</v>
      </c>
      <c r="R72" s="173">
        <v>0</v>
      </c>
      <c r="S72" s="173">
        <v>0</v>
      </c>
      <c r="T72" s="173">
        <v>0</v>
      </c>
      <c r="U72" s="173">
        <v>25</v>
      </c>
      <c r="V72" s="173">
        <v>4</v>
      </c>
      <c r="W72" s="173" t="s">
        <v>994</v>
      </c>
      <c r="X72" s="173" t="s">
        <v>41</v>
      </c>
    </row>
    <row r="73" spans="1:24" ht="15.5" x14ac:dyDescent="0.35">
      <c r="A73" s="173" t="s">
        <v>396</v>
      </c>
      <c r="B73" s="173">
        <v>20192020</v>
      </c>
      <c r="C73" s="173" t="s">
        <v>89</v>
      </c>
      <c r="D73" s="173" t="s">
        <v>26</v>
      </c>
      <c r="E73" s="173" t="s">
        <v>26</v>
      </c>
      <c r="F73" s="173">
        <v>10</v>
      </c>
      <c r="G73" s="173">
        <v>1</v>
      </c>
      <c r="H73" s="173">
        <v>6</v>
      </c>
      <c r="I73" s="173">
        <v>7</v>
      </c>
      <c r="J73" s="173">
        <v>3</v>
      </c>
      <c r="K73" s="173">
        <v>8</v>
      </c>
      <c r="L73" s="173">
        <v>0.7</v>
      </c>
      <c r="M73" s="173">
        <v>1</v>
      </c>
      <c r="N73" s="173">
        <v>4</v>
      </c>
      <c r="O73" s="173">
        <v>0</v>
      </c>
      <c r="P73" s="173">
        <v>3</v>
      </c>
      <c r="Q73" s="173">
        <v>0</v>
      </c>
      <c r="R73" s="173">
        <v>0</v>
      </c>
      <c r="S73" s="173">
        <v>0</v>
      </c>
      <c r="T73" s="173">
        <v>0</v>
      </c>
      <c r="U73" s="173">
        <v>16</v>
      </c>
      <c r="V73" s="173">
        <v>6.3</v>
      </c>
      <c r="W73" s="173" t="s">
        <v>57</v>
      </c>
      <c r="X73" s="173">
        <v>16.7</v>
      </c>
    </row>
    <row r="74" spans="1:24" ht="15.5" x14ac:dyDescent="0.35">
      <c r="A74" s="173" t="s">
        <v>345</v>
      </c>
      <c r="B74" s="173">
        <v>20192020</v>
      </c>
      <c r="C74" s="173" t="s">
        <v>49</v>
      </c>
      <c r="D74" s="173" t="s">
        <v>26</v>
      </c>
      <c r="E74" s="173" t="s">
        <v>50</v>
      </c>
      <c r="F74" s="173">
        <v>15</v>
      </c>
      <c r="G74" s="173">
        <v>0</v>
      </c>
      <c r="H74" s="173">
        <v>7</v>
      </c>
      <c r="I74" s="173">
        <v>7</v>
      </c>
      <c r="J74" s="173">
        <v>4</v>
      </c>
      <c r="K74" s="173">
        <v>16</v>
      </c>
      <c r="L74" s="173">
        <v>0.47</v>
      </c>
      <c r="M74" s="173">
        <v>0</v>
      </c>
      <c r="N74" s="173">
        <v>7</v>
      </c>
      <c r="O74" s="173">
        <v>0</v>
      </c>
      <c r="P74" s="173">
        <v>0</v>
      </c>
      <c r="Q74" s="173">
        <v>0</v>
      </c>
      <c r="R74" s="173">
        <v>0</v>
      </c>
      <c r="S74" s="173">
        <v>0</v>
      </c>
      <c r="T74" s="173">
        <v>0</v>
      </c>
      <c r="U74" s="173">
        <v>36</v>
      </c>
      <c r="V74" s="173">
        <v>0</v>
      </c>
      <c r="W74" s="173" t="s">
        <v>995</v>
      </c>
      <c r="X74" s="173" t="s">
        <v>41</v>
      </c>
    </row>
    <row r="75" spans="1:24" ht="15.5" x14ac:dyDescent="0.35">
      <c r="A75" s="173" t="s">
        <v>798</v>
      </c>
      <c r="B75" s="173">
        <v>20192020</v>
      </c>
      <c r="C75" s="173" t="s">
        <v>59</v>
      </c>
      <c r="D75" s="173" t="s">
        <v>26</v>
      </c>
      <c r="E75" s="173" t="s">
        <v>26</v>
      </c>
      <c r="F75" s="173">
        <v>14</v>
      </c>
      <c r="G75" s="173">
        <v>6</v>
      </c>
      <c r="H75" s="173">
        <v>0</v>
      </c>
      <c r="I75" s="173">
        <v>6</v>
      </c>
      <c r="J75" s="173">
        <v>6</v>
      </c>
      <c r="K75" s="173">
        <v>13</v>
      </c>
      <c r="L75" s="173">
        <v>0.43</v>
      </c>
      <c r="M75" s="173">
        <v>4</v>
      </c>
      <c r="N75" s="173">
        <v>4</v>
      </c>
      <c r="O75" s="173">
        <v>2</v>
      </c>
      <c r="P75" s="173">
        <v>2</v>
      </c>
      <c r="Q75" s="173">
        <v>0</v>
      </c>
      <c r="R75" s="173">
        <v>0</v>
      </c>
      <c r="S75" s="173">
        <v>0</v>
      </c>
      <c r="T75" s="173">
        <v>0</v>
      </c>
      <c r="U75" s="173">
        <v>47</v>
      </c>
      <c r="V75" s="173">
        <v>12.8</v>
      </c>
      <c r="W75" s="173" t="s">
        <v>320</v>
      </c>
      <c r="X75" s="173">
        <v>45</v>
      </c>
    </row>
    <row r="76" spans="1:24" ht="15.5" x14ac:dyDescent="0.35">
      <c r="A76" s="173" t="s">
        <v>148</v>
      </c>
      <c r="B76" s="173">
        <v>20192020</v>
      </c>
      <c r="C76" s="173" t="s">
        <v>43</v>
      </c>
      <c r="D76" s="173" t="s">
        <v>26</v>
      </c>
      <c r="E76" s="173" t="s">
        <v>27</v>
      </c>
      <c r="F76" s="173">
        <v>10</v>
      </c>
      <c r="G76" s="173">
        <v>4</v>
      </c>
      <c r="H76" s="173">
        <v>2</v>
      </c>
      <c r="I76" s="173">
        <v>6</v>
      </c>
      <c r="J76" s="173">
        <v>-2</v>
      </c>
      <c r="K76" s="173">
        <v>8</v>
      </c>
      <c r="L76" s="173">
        <v>0.6</v>
      </c>
      <c r="M76" s="173">
        <v>2</v>
      </c>
      <c r="N76" s="173">
        <v>3</v>
      </c>
      <c r="O76" s="173">
        <v>1</v>
      </c>
      <c r="P76" s="173">
        <v>2</v>
      </c>
      <c r="Q76" s="173">
        <v>1</v>
      </c>
      <c r="R76" s="173">
        <v>1</v>
      </c>
      <c r="S76" s="173">
        <v>0</v>
      </c>
      <c r="T76" s="173">
        <v>1</v>
      </c>
      <c r="U76" s="173">
        <v>27</v>
      </c>
      <c r="V76" s="173">
        <v>14.8</v>
      </c>
      <c r="W76" s="173" t="s">
        <v>147</v>
      </c>
      <c r="X76" s="173">
        <v>44</v>
      </c>
    </row>
    <row r="77" spans="1:24" ht="15.5" x14ac:dyDescent="0.35">
      <c r="A77" s="173" t="s">
        <v>171</v>
      </c>
      <c r="B77" s="173">
        <v>20192020</v>
      </c>
      <c r="C77" s="173" t="s">
        <v>172</v>
      </c>
      <c r="D77" s="173" t="s">
        <v>56</v>
      </c>
      <c r="E77" s="173" t="s">
        <v>27</v>
      </c>
      <c r="F77" s="173">
        <v>13</v>
      </c>
      <c r="G77" s="173">
        <v>3</v>
      </c>
      <c r="H77" s="173">
        <v>3</v>
      </c>
      <c r="I77" s="173">
        <v>6</v>
      </c>
      <c r="J77" s="173">
        <v>-3</v>
      </c>
      <c r="K77" s="173">
        <v>9</v>
      </c>
      <c r="L77" s="173">
        <v>0.46</v>
      </c>
      <c r="M77" s="173">
        <v>2</v>
      </c>
      <c r="N77" s="173">
        <v>3</v>
      </c>
      <c r="O77" s="173">
        <v>1</v>
      </c>
      <c r="P77" s="173">
        <v>3</v>
      </c>
      <c r="Q77" s="173">
        <v>0</v>
      </c>
      <c r="R77" s="173">
        <v>0</v>
      </c>
      <c r="S77" s="173">
        <v>0</v>
      </c>
      <c r="T77" s="173">
        <v>1</v>
      </c>
      <c r="U77" s="173">
        <v>25</v>
      </c>
      <c r="V77" s="173">
        <v>12</v>
      </c>
      <c r="W77" s="173" t="s">
        <v>996</v>
      </c>
      <c r="X77" s="173">
        <v>45.7</v>
      </c>
    </row>
    <row r="78" spans="1:24" ht="15.5" x14ac:dyDescent="0.35">
      <c r="A78" s="173" t="s">
        <v>84</v>
      </c>
      <c r="B78" s="173">
        <v>20192020</v>
      </c>
      <c r="C78" s="173" t="s">
        <v>35</v>
      </c>
      <c r="D78" s="173" t="s">
        <v>26</v>
      </c>
      <c r="E78" s="173" t="s">
        <v>50</v>
      </c>
      <c r="F78" s="173">
        <v>9</v>
      </c>
      <c r="G78" s="173">
        <v>3</v>
      </c>
      <c r="H78" s="173">
        <v>3</v>
      </c>
      <c r="I78" s="173">
        <v>6</v>
      </c>
      <c r="J78" s="173">
        <v>7</v>
      </c>
      <c r="K78" s="173">
        <v>4</v>
      </c>
      <c r="L78" s="173">
        <v>0.67</v>
      </c>
      <c r="M78" s="173">
        <v>3</v>
      </c>
      <c r="N78" s="173">
        <v>6</v>
      </c>
      <c r="O78" s="173">
        <v>0</v>
      </c>
      <c r="P78" s="173">
        <v>0</v>
      </c>
      <c r="Q78" s="173">
        <v>0</v>
      </c>
      <c r="R78" s="173">
        <v>0</v>
      </c>
      <c r="S78" s="173">
        <v>0</v>
      </c>
      <c r="T78" s="173">
        <v>0</v>
      </c>
      <c r="U78" s="173">
        <v>10</v>
      </c>
      <c r="V78" s="173">
        <v>30</v>
      </c>
      <c r="W78" s="173" t="s">
        <v>69</v>
      </c>
      <c r="X78" s="173" t="s">
        <v>41</v>
      </c>
    </row>
    <row r="79" spans="1:24" ht="15.5" x14ac:dyDescent="0.35">
      <c r="A79" s="173" t="s">
        <v>167</v>
      </c>
      <c r="B79" s="173">
        <v>20192020</v>
      </c>
      <c r="C79" s="173" t="s">
        <v>109</v>
      </c>
      <c r="D79" s="173" t="s">
        <v>56</v>
      </c>
      <c r="E79" s="173" t="s">
        <v>56</v>
      </c>
      <c r="F79" s="173">
        <v>9</v>
      </c>
      <c r="G79" s="173">
        <v>3</v>
      </c>
      <c r="H79" s="173">
        <v>3</v>
      </c>
      <c r="I79" s="173">
        <v>6</v>
      </c>
      <c r="J79" s="173">
        <v>1</v>
      </c>
      <c r="K79" s="173">
        <v>2</v>
      </c>
      <c r="L79" s="173">
        <v>0.67</v>
      </c>
      <c r="M79" s="173">
        <v>3</v>
      </c>
      <c r="N79" s="173">
        <v>5</v>
      </c>
      <c r="O79" s="173">
        <v>0</v>
      </c>
      <c r="P79" s="173">
        <v>1</v>
      </c>
      <c r="Q79" s="173">
        <v>0</v>
      </c>
      <c r="R79" s="173">
        <v>0</v>
      </c>
      <c r="S79" s="173">
        <v>0</v>
      </c>
      <c r="T79" s="173">
        <v>0</v>
      </c>
      <c r="U79" s="173">
        <v>9</v>
      </c>
      <c r="V79" s="173">
        <v>33.299999999999997</v>
      </c>
      <c r="W79" s="173" t="s">
        <v>940</v>
      </c>
      <c r="X79" s="173">
        <v>20</v>
      </c>
    </row>
    <row r="80" spans="1:24" ht="15.5" x14ac:dyDescent="0.35">
      <c r="A80" s="173" t="s">
        <v>37</v>
      </c>
      <c r="B80" s="173">
        <v>20192020</v>
      </c>
      <c r="C80" s="173" t="s">
        <v>25</v>
      </c>
      <c r="D80" s="173" t="s">
        <v>26</v>
      </c>
      <c r="E80" s="173" t="s">
        <v>27</v>
      </c>
      <c r="F80" s="173">
        <v>4</v>
      </c>
      <c r="G80" s="173">
        <v>3</v>
      </c>
      <c r="H80" s="173">
        <v>3</v>
      </c>
      <c r="I80" s="173">
        <v>6</v>
      </c>
      <c r="J80" s="173">
        <v>1</v>
      </c>
      <c r="K80" s="173">
        <v>0</v>
      </c>
      <c r="L80" s="173">
        <v>1.5</v>
      </c>
      <c r="M80" s="173">
        <v>2</v>
      </c>
      <c r="N80" s="173">
        <v>3</v>
      </c>
      <c r="O80" s="173">
        <v>1</v>
      </c>
      <c r="P80" s="173">
        <v>3</v>
      </c>
      <c r="Q80" s="173">
        <v>0</v>
      </c>
      <c r="R80" s="173">
        <v>0</v>
      </c>
      <c r="S80" s="173">
        <v>0</v>
      </c>
      <c r="T80" s="173">
        <v>0</v>
      </c>
      <c r="U80" s="173">
        <v>13</v>
      </c>
      <c r="V80" s="173">
        <v>23.1</v>
      </c>
      <c r="W80" s="173" t="s">
        <v>38</v>
      </c>
      <c r="X80" s="173">
        <v>53.7</v>
      </c>
    </row>
    <row r="81" spans="1:24" ht="15.5" x14ac:dyDescent="0.35">
      <c r="A81" s="173" t="s">
        <v>45</v>
      </c>
      <c r="B81" s="173">
        <v>20192020</v>
      </c>
      <c r="C81" s="173" t="s">
        <v>46</v>
      </c>
      <c r="D81" s="173" t="s">
        <v>26</v>
      </c>
      <c r="E81" s="173" t="s">
        <v>27</v>
      </c>
      <c r="F81" s="173">
        <v>5</v>
      </c>
      <c r="G81" s="173">
        <v>2</v>
      </c>
      <c r="H81" s="173">
        <v>4</v>
      </c>
      <c r="I81" s="173">
        <v>6</v>
      </c>
      <c r="J81" s="173">
        <v>1</v>
      </c>
      <c r="K81" s="173">
        <v>0</v>
      </c>
      <c r="L81" s="173">
        <v>1.2</v>
      </c>
      <c r="M81" s="173">
        <v>1</v>
      </c>
      <c r="N81" s="173">
        <v>4</v>
      </c>
      <c r="O81" s="173">
        <v>1</v>
      </c>
      <c r="P81" s="173">
        <v>2</v>
      </c>
      <c r="Q81" s="173">
        <v>0</v>
      </c>
      <c r="R81" s="173">
        <v>0</v>
      </c>
      <c r="S81" s="173">
        <v>1</v>
      </c>
      <c r="T81" s="173">
        <v>2</v>
      </c>
      <c r="U81" s="173">
        <v>27</v>
      </c>
      <c r="V81" s="173">
        <v>7.4</v>
      </c>
      <c r="W81" s="173" t="s">
        <v>47</v>
      </c>
      <c r="X81" s="173">
        <v>50</v>
      </c>
    </row>
    <row r="82" spans="1:24" ht="15.5" x14ac:dyDescent="0.35">
      <c r="A82" s="173" t="s">
        <v>104</v>
      </c>
      <c r="B82" s="173">
        <v>20192020</v>
      </c>
      <c r="C82" s="173" t="s">
        <v>92</v>
      </c>
      <c r="D82" s="173" t="s">
        <v>26</v>
      </c>
      <c r="E82" s="173" t="s">
        <v>26</v>
      </c>
      <c r="F82" s="173">
        <v>9</v>
      </c>
      <c r="G82" s="173">
        <v>2</v>
      </c>
      <c r="H82" s="173">
        <v>4</v>
      </c>
      <c r="I82" s="173">
        <v>6</v>
      </c>
      <c r="J82" s="173">
        <v>-4</v>
      </c>
      <c r="K82" s="173">
        <v>10</v>
      </c>
      <c r="L82" s="173">
        <v>0.67</v>
      </c>
      <c r="M82" s="173">
        <v>1</v>
      </c>
      <c r="N82" s="173">
        <v>5</v>
      </c>
      <c r="O82" s="173">
        <v>1</v>
      </c>
      <c r="P82" s="173">
        <v>1</v>
      </c>
      <c r="Q82" s="173">
        <v>0</v>
      </c>
      <c r="R82" s="173">
        <v>0</v>
      </c>
      <c r="S82" s="173">
        <v>0</v>
      </c>
      <c r="T82" s="173">
        <v>1</v>
      </c>
      <c r="U82" s="173">
        <v>19</v>
      </c>
      <c r="V82" s="173">
        <v>10.5</v>
      </c>
      <c r="W82" s="173" t="s">
        <v>313</v>
      </c>
      <c r="X82" s="173">
        <v>100</v>
      </c>
    </row>
    <row r="83" spans="1:24" ht="15.5" x14ac:dyDescent="0.35">
      <c r="A83" s="173" t="s">
        <v>577</v>
      </c>
      <c r="B83" s="173">
        <v>20192020</v>
      </c>
      <c r="C83" s="173" t="s">
        <v>53</v>
      </c>
      <c r="D83" s="173" t="s">
        <v>26</v>
      </c>
      <c r="E83" s="173" t="s">
        <v>50</v>
      </c>
      <c r="F83" s="173">
        <v>14</v>
      </c>
      <c r="G83" s="173">
        <v>2</v>
      </c>
      <c r="H83" s="173">
        <v>4</v>
      </c>
      <c r="I83" s="173">
        <v>6</v>
      </c>
      <c r="J83" s="173">
        <v>2</v>
      </c>
      <c r="K83" s="173">
        <v>4</v>
      </c>
      <c r="L83" s="173">
        <v>0.43</v>
      </c>
      <c r="M83" s="173">
        <v>2</v>
      </c>
      <c r="N83" s="173">
        <v>4</v>
      </c>
      <c r="O83" s="173">
        <v>0</v>
      </c>
      <c r="P83" s="173">
        <v>2</v>
      </c>
      <c r="Q83" s="173">
        <v>0</v>
      </c>
      <c r="R83" s="173">
        <v>0</v>
      </c>
      <c r="S83" s="173">
        <v>0</v>
      </c>
      <c r="T83" s="173">
        <v>0</v>
      </c>
      <c r="U83" s="173">
        <v>20</v>
      </c>
      <c r="V83" s="173">
        <v>10</v>
      </c>
      <c r="W83" s="173" t="s">
        <v>746</v>
      </c>
      <c r="X83" s="173" t="s">
        <v>41</v>
      </c>
    </row>
    <row r="84" spans="1:24" ht="15.5" x14ac:dyDescent="0.35">
      <c r="A84" s="173" t="s">
        <v>192</v>
      </c>
      <c r="B84" s="173">
        <v>20192020</v>
      </c>
      <c r="C84" s="173" t="s">
        <v>71</v>
      </c>
      <c r="D84" s="173" t="s">
        <v>26</v>
      </c>
      <c r="E84" s="173" t="s">
        <v>26</v>
      </c>
      <c r="F84" s="173">
        <v>10</v>
      </c>
      <c r="G84" s="173">
        <v>2</v>
      </c>
      <c r="H84" s="173">
        <v>4</v>
      </c>
      <c r="I84" s="173">
        <v>6</v>
      </c>
      <c r="J84" s="173">
        <v>1</v>
      </c>
      <c r="K84" s="173">
        <v>10</v>
      </c>
      <c r="L84" s="173">
        <v>0.6</v>
      </c>
      <c r="M84" s="173">
        <v>2</v>
      </c>
      <c r="N84" s="173">
        <v>6</v>
      </c>
      <c r="O84" s="173">
        <v>0</v>
      </c>
      <c r="P84" s="173">
        <v>0</v>
      </c>
      <c r="Q84" s="173">
        <v>0</v>
      </c>
      <c r="R84" s="173">
        <v>0</v>
      </c>
      <c r="S84" s="173">
        <v>0</v>
      </c>
      <c r="T84" s="173">
        <v>0</v>
      </c>
      <c r="U84" s="173">
        <v>19</v>
      </c>
      <c r="V84" s="173">
        <v>10.5</v>
      </c>
      <c r="W84" s="173" t="s">
        <v>743</v>
      </c>
      <c r="X84" s="173">
        <v>59.1</v>
      </c>
    </row>
    <row r="85" spans="1:24" ht="15.5" x14ac:dyDescent="0.35">
      <c r="A85" s="173" t="s">
        <v>392</v>
      </c>
      <c r="B85" s="173">
        <v>20192020</v>
      </c>
      <c r="C85" s="173" t="s">
        <v>132</v>
      </c>
      <c r="D85" s="173" t="s">
        <v>56</v>
      </c>
      <c r="E85" s="173" t="s">
        <v>56</v>
      </c>
      <c r="F85" s="173">
        <v>14</v>
      </c>
      <c r="G85" s="173">
        <v>2</v>
      </c>
      <c r="H85" s="173">
        <v>4</v>
      </c>
      <c r="I85" s="173">
        <v>6</v>
      </c>
      <c r="J85" s="173">
        <v>-4</v>
      </c>
      <c r="K85" s="173">
        <v>15</v>
      </c>
      <c r="L85" s="173">
        <v>0.43</v>
      </c>
      <c r="M85" s="173">
        <v>0</v>
      </c>
      <c r="N85" s="173">
        <v>2</v>
      </c>
      <c r="O85" s="173">
        <v>2</v>
      </c>
      <c r="P85" s="173">
        <v>4</v>
      </c>
      <c r="Q85" s="173">
        <v>0</v>
      </c>
      <c r="R85" s="173">
        <v>0</v>
      </c>
      <c r="S85" s="173">
        <v>0</v>
      </c>
      <c r="T85" s="173">
        <v>0</v>
      </c>
      <c r="U85" s="173">
        <v>29</v>
      </c>
      <c r="V85" s="173">
        <v>6.9</v>
      </c>
      <c r="W85" s="173" t="s">
        <v>997</v>
      </c>
      <c r="X85" s="173" t="s">
        <v>41</v>
      </c>
    </row>
    <row r="86" spans="1:24" ht="15.5" x14ac:dyDescent="0.35">
      <c r="A86" s="173" t="s">
        <v>156</v>
      </c>
      <c r="B86" s="173">
        <v>20192020</v>
      </c>
      <c r="C86" s="173" t="s">
        <v>43</v>
      </c>
      <c r="D86" s="173" t="s">
        <v>56</v>
      </c>
      <c r="E86" s="173" t="s">
        <v>27</v>
      </c>
      <c r="F86" s="173">
        <v>10</v>
      </c>
      <c r="G86" s="173">
        <v>2</v>
      </c>
      <c r="H86" s="173">
        <v>4</v>
      </c>
      <c r="I86" s="173">
        <v>6</v>
      </c>
      <c r="J86" s="173">
        <v>1</v>
      </c>
      <c r="K86" s="173">
        <v>2</v>
      </c>
      <c r="L86" s="173">
        <v>0.6</v>
      </c>
      <c r="M86" s="173">
        <v>1</v>
      </c>
      <c r="N86" s="173">
        <v>2</v>
      </c>
      <c r="O86" s="173">
        <v>1</v>
      </c>
      <c r="P86" s="173">
        <v>3</v>
      </c>
      <c r="Q86" s="173">
        <v>0</v>
      </c>
      <c r="R86" s="173">
        <v>1</v>
      </c>
      <c r="S86" s="173">
        <v>0</v>
      </c>
      <c r="T86" s="173">
        <v>0</v>
      </c>
      <c r="U86" s="173">
        <v>18</v>
      </c>
      <c r="V86" s="173">
        <v>11.1</v>
      </c>
      <c r="W86" s="173" t="s">
        <v>744</v>
      </c>
      <c r="X86" s="173">
        <v>50.8</v>
      </c>
    </row>
    <row r="87" spans="1:24" ht="15.5" x14ac:dyDescent="0.35">
      <c r="A87" s="173" t="s">
        <v>225</v>
      </c>
      <c r="B87" s="173">
        <v>20192020</v>
      </c>
      <c r="C87" s="173" t="s">
        <v>35</v>
      </c>
      <c r="D87" s="173" t="s">
        <v>56</v>
      </c>
      <c r="E87" s="173" t="s">
        <v>26</v>
      </c>
      <c r="F87" s="173">
        <v>9</v>
      </c>
      <c r="G87" s="173">
        <v>2</v>
      </c>
      <c r="H87" s="173">
        <v>4</v>
      </c>
      <c r="I87" s="173">
        <v>6</v>
      </c>
      <c r="J87" s="173">
        <v>4</v>
      </c>
      <c r="K87" s="173">
        <v>9</v>
      </c>
      <c r="L87" s="173">
        <v>0.67</v>
      </c>
      <c r="M87" s="173">
        <v>2</v>
      </c>
      <c r="N87" s="173">
        <v>5</v>
      </c>
      <c r="O87" s="173">
        <v>0</v>
      </c>
      <c r="P87" s="173">
        <v>1</v>
      </c>
      <c r="Q87" s="173">
        <v>0</v>
      </c>
      <c r="R87" s="173">
        <v>0</v>
      </c>
      <c r="S87" s="173">
        <v>0</v>
      </c>
      <c r="T87" s="173">
        <v>0</v>
      </c>
      <c r="U87" s="173">
        <v>27</v>
      </c>
      <c r="V87" s="173">
        <v>7.4</v>
      </c>
      <c r="W87" s="173" t="s">
        <v>741</v>
      </c>
      <c r="X87" s="173">
        <v>0</v>
      </c>
    </row>
    <row r="88" spans="1:24" ht="15.5" x14ac:dyDescent="0.35">
      <c r="A88" s="173" t="s">
        <v>281</v>
      </c>
      <c r="B88" s="173">
        <v>20192020</v>
      </c>
      <c r="C88" s="173" t="s">
        <v>53</v>
      </c>
      <c r="D88" s="173" t="s">
        <v>26</v>
      </c>
      <c r="E88" s="173" t="s">
        <v>50</v>
      </c>
      <c r="F88" s="173">
        <v>14</v>
      </c>
      <c r="G88" s="173">
        <v>1</v>
      </c>
      <c r="H88" s="173">
        <v>5</v>
      </c>
      <c r="I88" s="173">
        <v>6</v>
      </c>
      <c r="J88" s="173">
        <v>3</v>
      </c>
      <c r="K88" s="173">
        <v>2</v>
      </c>
      <c r="L88" s="173">
        <v>0.43</v>
      </c>
      <c r="M88" s="173">
        <v>1</v>
      </c>
      <c r="N88" s="173">
        <v>6</v>
      </c>
      <c r="O88" s="173">
        <v>0</v>
      </c>
      <c r="P88" s="173">
        <v>0</v>
      </c>
      <c r="Q88" s="173">
        <v>0</v>
      </c>
      <c r="R88" s="173">
        <v>0</v>
      </c>
      <c r="S88" s="173">
        <v>0</v>
      </c>
      <c r="T88" s="173">
        <v>1</v>
      </c>
      <c r="U88" s="173">
        <v>16</v>
      </c>
      <c r="V88" s="173">
        <v>6.3</v>
      </c>
      <c r="W88" s="173" t="s">
        <v>998</v>
      </c>
      <c r="X88" s="173" t="s">
        <v>41</v>
      </c>
    </row>
    <row r="89" spans="1:24" ht="15.5" x14ac:dyDescent="0.35">
      <c r="A89" s="173" t="s">
        <v>100</v>
      </c>
      <c r="B89" s="173">
        <v>20192020</v>
      </c>
      <c r="C89" s="173" t="s">
        <v>43</v>
      </c>
      <c r="D89" s="173" t="s">
        <v>26</v>
      </c>
      <c r="E89" s="173" t="s">
        <v>26</v>
      </c>
      <c r="F89" s="173">
        <v>10</v>
      </c>
      <c r="G89" s="173">
        <v>1</v>
      </c>
      <c r="H89" s="173">
        <v>5</v>
      </c>
      <c r="I89" s="173">
        <v>6</v>
      </c>
      <c r="J89" s="173">
        <v>2</v>
      </c>
      <c r="K89" s="173">
        <v>17</v>
      </c>
      <c r="L89" s="173">
        <v>0.6</v>
      </c>
      <c r="M89" s="173">
        <v>0</v>
      </c>
      <c r="N89" s="173">
        <v>3</v>
      </c>
      <c r="O89" s="173">
        <v>1</v>
      </c>
      <c r="P89" s="173">
        <v>3</v>
      </c>
      <c r="Q89" s="173">
        <v>0</v>
      </c>
      <c r="R89" s="173">
        <v>0</v>
      </c>
      <c r="S89" s="173">
        <v>0</v>
      </c>
      <c r="T89" s="173">
        <v>0</v>
      </c>
      <c r="U89" s="173">
        <v>14</v>
      </c>
      <c r="V89" s="173">
        <v>7.1</v>
      </c>
      <c r="W89" s="173" t="s">
        <v>748</v>
      </c>
      <c r="X89" s="173">
        <v>53.6</v>
      </c>
    </row>
    <row r="90" spans="1:24" ht="15.5" x14ac:dyDescent="0.35">
      <c r="A90" s="173" t="s">
        <v>128</v>
      </c>
      <c r="B90" s="173">
        <v>20192020</v>
      </c>
      <c r="C90" s="173" t="s">
        <v>35</v>
      </c>
      <c r="D90" s="173" t="s">
        <v>56</v>
      </c>
      <c r="E90" s="173" t="s">
        <v>27</v>
      </c>
      <c r="F90" s="173">
        <v>9</v>
      </c>
      <c r="G90" s="173">
        <v>1</v>
      </c>
      <c r="H90" s="173">
        <v>5</v>
      </c>
      <c r="I90" s="173">
        <v>6</v>
      </c>
      <c r="J90" s="173">
        <v>3</v>
      </c>
      <c r="K90" s="173">
        <v>4</v>
      </c>
      <c r="L90" s="173">
        <v>0.67</v>
      </c>
      <c r="M90" s="173">
        <v>1</v>
      </c>
      <c r="N90" s="173">
        <v>4</v>
      </c>
      <c r="O90" s="173">
        <v>0</v>
      </c>
      <c r="P90" s="173">
        <v>2</v>
      </c>
      <c r="Q90" s="173">
        <v>0</v>
      </c>
      <c r="R90" s="173">
        <v>0</v>
      </c>
      <c r="S90" s="173">
        <v>0</v>
      </c>
      <c r="T90" s="173">
        <v>0</v>
      </c>
      <c r="U90" s="173">
        <v>16</v>
      </c>
      <c r="V90" s="173">
        <v>6.3</v>
      </c>
      <c r="W90" s="173" t="s">
        <v>535</v>
      </c>
      <c r="X90" s="173">
        <v>30.9</v>
      </c>
    </row>
    <row r="91" spans="1:24" ht="15.5" x14ac:dyDescent="0.35">
      <c r="A91" s="173" t="s">
        <v>134</v>
      </c>
      <c r="B91" s="173">
        <v>20192020</v>
      </c>
      <c r="C91" s="173" t="s">
        <v>59</v>
      </c>
      <c r="D91" s="173" t="s">
        <v>26</v>
      </c>
      <c r="E91" s="173" t="s">
        <v>50</v>
      </c>
      <c r="F91" s="173">
        <v>14</v>
      </c>
      <c r="G91" s="173">
        <v>1</v>
      </c>
      <c r="H91" s="173">
        <v>5</v>
      </c>
      <c r="I91" s="173">
        <v>6</v>
      </c>
      <c r="J91" s="173">
        <v>8</v>
      </c>
      <c r="K91" s="173">
        <v>2</v>
      </c>
      <c r="L91" s="173">
        <v>0.43</v>
      </c>
      <c r="M91" s="173">
        <v>1</v>
      </c>
      <c r="N91" s="173">
        <v>3</v>
      </c>
      <c r="O91" s="173">
        <v>0</v>
      </c>
      <c r="P91" s="173">
        <v>3</v>
      </c>
      <c r="Q91" s="173">
        <v>0</v>
      </c>
      <c r="R91" s="173">
        <v>0</v>
      </c>
      <c r="S91" s="173">
        <v>0</v>
      </c>
      <c r="T91" s="173">
        <v>0</v>
      </c>
      <c r="U91" s="173">
        <v>10</v>
      </c>
      <c r="V91" s="173">
        <v>10</v>
      </c>
      <c r="W91" s="173" t="s">
        <v>999</v>
      </c>
      <c r="X91" s="173" t="s">
        <v>41</v>
      </c>
    </row>
    <row r="92" spans="1:24" ht="15.5" x14ac:dyDescent="0.35">
      <c r="A92" s="173" t="s">
        <v>113</v>
      </c>
      <c r="B92" s="173">
        <v>20192020</v>
      </c>
      <c r="C92" s="173" t="s">
        <v>49</v>
      </c>
      <c r="D92" s="173" t="s">
        <v>56</v>
      </c>
      <c r="E92" s="173" t="s">
        <v>50</v>
      </c>
      <c r="F92" s="173">
        <v>15</v>
      </c>
      <c r="G92" s="173">
        <v>1</v>
      </c>
      <c r="H92" s="173">
        <v>5</v>
      </c>
      <c r="I92" s="173">
        <v>6</v>
      </c>
      <c r="J92" s="173">
        <v>-2</v>
      </c>
      <c r="K92" s="173">
        <v>4</v>
      </c>
      <c r="L92" s="173">
        <v>0.4</v>
      </c>
      <c r="M92" s="173">
        <v>1</v>
      </c>
      <c r="N92" s="173">
        <v>4</v>
      </c>
      <c r="O92" s="173">
        <v>0</v>
      </c>
      <c r="P92" s="173">
        <v>1</v>
      </c>
      <c r="Q92" s="173">
        <v>0</v>
      </c>
      <c r="R92" s="173">
        <v>1</v>
      </c>
      <c r="S92" s="173">
        <v>1</v>
      </c>
      <c r="T92" s="173">
        <v>1</v>
      </c>
      <c r="U92" s="173">
        <v>18</v>
      </c>
      <c r="V92" s="173">
        <v>5.6</v>
      </c>
      <c r="W92" s="173" t="s">
        <v>1000</v>
      </c>
      <c r="X92" s="173" t="s">
        <v>41</v>
      </c>
    </row>
    <row r="93" spans="1:24" ht="15.5" x14ac:dyDescent="0.35">
      <c r="A93" s="173" t="s">
        <v>196</v>
      </c>
      <c r="B93" s="173">
        <v>20192020</v>
      </c>
      <c r="C93" s="173" t="s">
        <v>68</v>
      </c>
      <c r="D93" s="173" t="s">
        <v>56</v>
      </c>
      <c r="E93" s="173" t="s">
        <v>27</v>
      </c>
      <c r="F93" s="173">
        <v>13</v>
      </c>
      <c r="G93" s="173">
        <v>1</v>
      </c>
      <c r="H93" s="173">
        <v>5</v>
      </c>
      <c r="I93" s="173">
        <v>6</v>
      </c>
      <c r="J93" s="173">
        <v>2</v>
      </c>
      <c r="K93" s="173">
        <v>4</v>
      </c>
      <c r="L93" s="173">
        <v>0.46</v>
      </c>
      <c r="M93" s="173">
        <v>1</v>
      </c>
      <c r="N93" s="173">
        <v>6</v>
      </c>
      <c r="O93" s="173">
        <v>0</v>
      </c>
      <c r="P93" s="173">
        <v>0</v>
      </c>
      <c r="Q93" s="173">
        <v>0</v>
      </c>
      <c r="R93" s="173">
        <v>0</v>
      </c>
      <c r="S93" s="173">
        <v>0</v>
      </c>
      <c r="T93" s="173">
        <v>0</v>
      </c>
      <c r="U93" s="173">
        <v>12</v>
      </c>
      <c r="V93" s="173">
        <v>8.3000000000000007</v>
      </c>
      <c r="W93" s="173" t="s">
        <v>1001</v>
      </c>
      <c r="X93" s="173">
        <v>45.8</v>
      </c>
    </row>
    <row r="94" spans="1:24" ht="15.5" x14ac:dyDescent="0.35">
      <c r="A94" s="173" t="s">
        <v>938</v>
      </c>
      <c r="B94" s="173">
        <v>20192020</v>
      </c>
      <c r="C94" s="173" t="s">
        <v>172</v>
      </c>
      <c r="D94" s="173" t="s">
        <v>56</v>
      </c>
      <c r="E94" s="173" t="s">
        <v>50</v>
      </c>
      <c r="F94" s="173">
        <v>13</v>
      </c>
      <c r="G94" s="173">
        <v>1</v>
      </c>
      <c r="H94" s="173">
        <v>5</v>
      </c>
      <c r="I94" s="173">
        <v>6</v>
      </c>
      <c r="J94" s="173">
        <v>6</v>
      </c>
      <c r="K94" s="173">
        <v>2</v>
      </c>
      <c r="L94" s="173">
        <v>0.46</v>
      </c>
      <c r="M94" s="173">
        <v>1</v>
      </c>
      <c r="N94" s="173">
        <v>6</v>
      </c>
      <c r="O94" s="173">
        <v>0</v>
      </c>
      <c r="P94" s="173">
        <v>0</v>
      </c>
      <c r="Q94" s="173">
        <v>0</v>
      </c>
      <c r="R94" s="173">
        <v>0</v>
      </c>
      <c r="S94" s="173">
        <v>0</v>
      </c>
      <c r="T94" s="173">
        <v>0</v>
      </c>
      <c r="U94" s="173">
        <v>18</v>
      </c>
      <c r="V94" s="173">
        <v>5.6</v>
      </c>
      <c r="W94" s="173" t="s">
        <v>726</v>
      </c>
      <c r="X94" s="173" t="s">
        <v>41</v>
      </c>
    </row>
    <row r="95" spans="1:24" ht="15.5" x14ac:dyDescent="0.35">
      <c r="A95" s="173" t="s">
        <v>745</v>
      </c>
      <c r="B95" s="173">
        <v>20192020</v>
      </c>
      <c r="C95" s="173" t="s">
        <v>217</v>
      </c>
      <c r="D95" s="173" t="s">
        <v>56</v>
      </c>
      <c r="E95" s="173" t="s">
        <v>50</v>
      </c>
      <c r="F95" s="173">
        <v>9</v>
      </c>
      <c r="G95" s="173">
        <v>1</v>
      </c>
      <c r="H95" s="173">
        <v>5</v>
      </c>
      <c r="I95" s="173">
        <v>6</v>
      </c>
      <c r="J95" s="173">
        <v>0</v>
      </c>
      <c r="K95" s="173">
        <v>6</v>
      </c>
      <c r="L95" s="173">
        <v>0.67</v>
      </c>
      <c r="M95" s="173">
        <v>0</v>
      </c>
      <c r="N95" s="173">
        <v>2</v>
      </c>
      <c r="O95" s="173">
        <v>1</v>
      </c>
      <c r="P95" s="173">
        <v>4</v>
      </c>
      <c r="Q95" s="173">
        <v>0</v>
      </c>
      <c r="R95" s="173">
        <v>0</v>
      </c>
      <c r="S95" s="173">
        <v>0</v>
      </c>
      <c r="T95" s="173">
        <v>0</v>
      </c>
      <c r="U95" s="173">
        <v>33</v>
      </c>
      <c r="V95" s="173">
        <v>3</v>
      </c>
      <c r="W95" s="173" t="s">
        <v>746</v>
      </c>
      <c r="X95" s="173" t="s">
        <v>41</v>
      </c>
    </row>
    <row r="96" spans="1:24" ht="15.5" x14ac:dyDescent="0.35">
      <c r="A96" s="173" t="s">
        <v>559</v>
      </c>
      <c r="B96" s="173">
        <v>20192020</v>
      </c>
      <c r="C96" s="173" t="s">
        <v>248</v>
      </c>
      <c r="D96" s="173" t="s">
        <v>26</v>
      </c>
      <c r="E96" s="173" t="s">
        <v>50</v>
      </c>
      <c r="F96" s="173">
        <v>13</v>
      </c>
      <c r="G96" s="173">
        <v>0</v>
      </c>
      <c r="H96" s="173">
        <v>6</v>
      </c>
      <c r="I96" s="173">
        <v>6</v>
      </c>
      <c r="J96" s="173">
        <v>-6</v>
      </c>
      <c r="K96" s="173">
        <v>22</v>
      </c>
      <c r="L96" s="173">
        <v>0.46</v>
      </c>
      <c r="M96" s="173">
        <v>0</v>
      </c>
      <c r="N96" s="173">
        <v>2</v>
      </c>
      <c r="O96" s="173">
        <v>0</v>
      </c>
      <c r="P96" s="173">
        <v>4</v>
      </c>
      <c r="Q96" s="173">
        <v>0</v>
      </c>
      <c r="R96" s="173">
        <v>0</v>
      </c>
      <c r="S96" s="173">
        <v>0</v>
      </c>
      <c r="T96" s="173">
        <v>0</v>
      </c>
      <c r="U96" s="173">
        <v>32</v>
      </c>
      <c r="V96" s="173">
        <v>0</v>
      </c>
      <c r="W96" s="173" t="s">
        <v>1002</v>
      </c>
      <c r="X96" s="173" t="s">
        <v>41</v>
      </c>
    </row>
    <row r="97" spans="1:24" ht="15.5" x14ac:dyDescent="0.35">
      <c r="A97" s="173" t="s">
        <v>319</v>
      </c>
      <c r="B97" s="173">
        <v>20192020</v>
      </c>
      <c r="C97" s="173" t="s">
        <v>53</v>
      </c>
      <c r="D97" s="173" t="s">
        <v>56</v>
      </c>
      <c r="E97" s="173" t="s">
        <v>56</v>
      </c>
      <c r="F97" s="173">
        <v>14</v>
      </c>
      <c r="G97" s="173">
        <v>0</v>
      </c>
      <c r="H97" s="173">
        <v>6</v>
      </c>
      <c r="I97" s="173">
        <v>6</v>
      </c>
      <c r="J97" s="173">
        <v>3</v>
      </c>
      <c r="K97" s="173">
        <v>14</v>
      </c>
      <c r="L97" s="173">
        <v>0.43</v>
      </c>
      <c r="M97" s="173">
        <v>0</v>
      </c>
      <c r="N97" s="173">
        <v>6</v>
      </c>
      <c r="O97" s="173">
        <v>0</v>
      </c>
      <c r="P97" s="173">
        <v>0</v>
      </c>
      <c r="Q97" s="173">
        <v>0</v>
      </c>
      <c r="R97" s="173">
        <v>0</v>
      </c>
      <c r="S97" s="173">
        <v>0</v>
      </c>
      <c r="T97" s="173">
        <v>0</v>
      </c>
      <c r="U97" s="173">
        <v>28</v>
      </c>
      <c r="V97" s="173">
        <v>0</v>
      </c>
      <c r="W97" s="173" t="s">
        <v>1003</v>
      </c>
      <c r="X97" s="173">
        <v>16.7</v>
      </c>
    </row>
    <row r="98" spans="1:24" ht="15.5" x14ac:dyDescent="0.35">
      <c r="A98" s="173" t="s">
        <v>750</v>
      </c>
      <c r="B98" s="173">
        <v>20192020</v>
      </c>
      <c r="C98" s="173" t="s">
        <v>315</v>
      </c>
      <c r="D98" s="173" t="s">
        <v>56</v>
      </c>
      <c r="E98" s="173" t="s">
        <v>50</v>
      </c>
      <c r="F98" s="173">
        <v>5</v>
      </c>
      <c r="G98" s="173">
        <v>0</v>
      </c>
      <c r="H98" s="173">
        <v>6</v>
      </c>
      <c r="I98" s="173">
        <v>6</v>
      </c>
      <c r="J98" s="173">
        <v>-11</v>
      </c>
      <c r="K98" s="173">
        <v>2</v>
      </c>
      <c r="L98" s="173">
        <v>1.2</v>
      </c>
      <c r="M98" s="173">
        <v>0</v>
      </c>
      <c r="N98" s="173">
        <v>2</v>
      </c>
      <c r="O98" s="173">
        <v>0</v>
      </c>
      <c r="P98" s="173">
        <v>4</v>
      </c>
      <c r="Q98" s="173">
        <v>0</v>
      </c>
      <c r="R98" s="173">
        <v>0</v>
      </c>
      <c r="S98" s="173">
        <v>0</v>
      </c>
      <c r="T98" s="173">
        <v>0</v>
      </c>
      <c r="U98" s="173">
        <v>11</v>
      </c>
      <c r="V98" s="173">
        <v>0</v>
      </c>
      <c r="W98" s="173" t="s">
        <v>751</v>
      </c>
      <c r="X98" s="173" t="s">
        <v>41</v>
      </c>
    </row>
    <row r="99" spans="1:24" ht="15.5" x14ac:dyDescent="0.35">
      <c r="A99" s="173" t="s">
        <v>270</v>
      </c>
      <c r="B99" s="173">
        <v>20192020</v>
      </c>
      <c r="C99" s="173" t="s">
        <v>43</v>
      </c>
      <c r="D99" s="173" t="s">
        <v>26</v>
      </c>
      <c r="E99" s="173" t="s">
        <v>27</v>
      </c>
      <c r="F99" s="173">
        <v>10</v>
      </c>
      <c r="G99" s="173">
        <v>4</v>
      </c>
      <c r="H99" s="173">
        <v>1</v>
      </c>
      <c r="I99" s="173">
        <v>5</v>
      </c>
      <c r="J99" s="173">
        <v>1</v>
      </c>
      <c r="K99" s="173">
        <v>2</v>
      </c>
      <c r="L99" s="173">
        <v>0.5</v>
      </c>
      <c r="M99" s="173">
        <v>3</v>
      </c>
      <c r="N99" s="173">
        <v>3</v>
      </c>
      <c r="O99" s="173">
        <v>1</v>
      </c>
      <c r="P99" s="173">
        <v>2</v>
      </c>
      <c r="Q99" s="173">
        <v>0</v>
      </c>
      <c r="R99" s="173">
        <v>0</v>
      </c>
      <c r="S99" s="173">
        <v>0</v>
      </c>
      <c r="T99" s="173">
        <v>1</v>
      </c>
      <c r="U99" s="173">
        <v>30</v>
      </c>
      <c r="V99" s="173">
        <v>13.3</v>
      </c>
      <c r="W99" s="173" t="s">
        <v>752</v>
      </c>
      <c r="X99" s="173">
        <v>0</v>
      </c>
    </row>
    <row r="100" spans="1:24" ht="15.5" x14ac:dyDescent="0.35">
      <c r="A100" s="173" t="s">
        <v>593</v>
      </c>
      <c r="B100" s="173">
        <v>20192020</v>
      </c>
      <c r="C100" s="173" t="s">
        <v>315</v>
      </c>
      <c r="D100" s="173" t="s">
        <v>56</v>
      </c>
      <c r="E100" s="173" t="s">
        <v>26</v>
      </c>
      <c r="F100" s="173">
        <v>8</v>
      </c>
      <c r="G100" s="173">
        <v>4</v>
      </c>
      <c r="H100" s="173">
        <v>1</v>
      </c>
      <c r="I100" s="173">
        <v>5</v>
      </c>
      <c r="J100" s="173">
        <v>-1</v>
      </c>
      <c r="K100" s="173">
        <v>2</v>
      </c>
      <c r="L100" s="173">
        <v>0.63</v>
      </c>
      <c r="M100" s="173">
        <v>3</v>
      </c>
      <c r="N100" s="173">
        <v>3</v>
      </c>
      <c r="O100" s="173">
        <v>1</v>
      </c>
      <c r="P100" s="173">
        <v>2</v>
      </c>
      <c r="Q100" s="173">
        <v>0</v>
      </c>
      <c r="R100" s="173">
        <v>0</v>
      </c>
      <c r="S100" s="173">
        <v>0</v>
      </c>
      <c r="T100" s="173">
        <v>1</v>
      </c>
      <c r="U100" s="173">
        <v>30</v>
      </c>
      <c r="V100" s="173">
        <v>13.3</v>
      </c>
      <c r="W100" s="173" t="s">
        <v>719</v>
      </c>
      <c r="X100" s="173" t="s">
        <v>41</v>
      </c>
    </row>
    <row r="101" spans="1:24" ht="15.5" x14ac:dyDescent="0.35">
      <c r="A101" s="173" t="s">
        <v>306</v>
      </c>
      <c r="B101" s="173">
        <v>20192020</v>
      </c>
      <c r="C101" s="173" t="s">
        <v>53</v>
      </c>
      <c r="D101" s="173" t="s">
        <v>26</v>
      </c>
      <c r="E101" s="173" t="s">
        <v>26</v>
      </c>
      <c r="F101" s="173">
        <v>12</v>
      </c>
      <c r="G101" s="173">
        <v>3</v>
      </c>
      <c r="H101" s="173">
        <v>2</v>
      </c>
      <c r="I101" s="173">
        <v>5</v>
      </c>
      <c r="J101" s="173">
        <v>-2</v>
      </c>
      <c r="K101" s="173">
        <v>4</v>
      </c>
      <c r="L101" s="173">
        <v>0.42</v>
      </c>
      <c r="M101" s="173">
        <v>2</v>
      </c>
      <c r="N101" s="173">
        <v>4</v>
      </c>
      <c r="O101" s="173">
        <v>1</v>
      </c>
      <c r="P101" s="173">
        <v>1</v>
      </c>
      <c r="Q101" s="173">
        <v>0</v>
      </c>
      <c r="R101" s="173">
        <v>0</v>
      </c>
      <c r="S101" s="173">
        <v>0</v>
      </c>
      <c r="T101" s="173">
        <v>1</v>
      </c>
      <c r="U101" s="173">
        <v>19</v>
      </c>
      <c r="V101" s="173">
        <v>15.8</v>
      </c>
      <c r="W101" s="173" t="s">
        <v>373</v>
      </c>
      <c r="X101" s="173">
        <v>25</v>
      </c>
    </row>
    <row r="102" spans="1:24" ht="15.5" x14ac:dyDescent="0.35">
      <c r="A102" s="174" t="s">
        <v>61</v>
      </c>
      <c r="B102" s="174">
        <v>20192020</v>
      </c>
      <c r="C102" s="174" t="s">
        <v>62</v>
      </c>
      <c r="D102" s="174" t="s">
        <v>26</v>
      </c>
      <c r="E102" s="174" t="s">
        <v>26</v>
      </c>
      <c r="F102" s="174">
        <v>4</v>
      </c>
      <c r="G102" s="174">
        <v>3</v>
      </c>
      <c r="H102" s="174">
        <v>2</v>
      </c>
      <c r="I102" s="174">
        <v>5</v>
      </c>
      <c r="J102" s="174">
        <v>-1</v>
      </c>
      <c r="K102" s="174">
        <v>4</v>
      </c>
      <c r="L102" s="174">
        <v>1.25</v>
      </c>
      <c r="M102" s="174">
        <v>1</v>
      </c>
      <c r="N102" s="174">
        <v>1</v>
      </c>
      <c r="O102" s="174">
        <v>2</v>
      </c>
      <c r="P102" s="174">
        <v>4</v>
      </c>
      <c r="Q102" s="174">
        <v>0</v>
      </c>
      <c r="R102" s="174">
        <v>0</v>
      </c>
      <c r="S102" s="174">
        <v>0</v>
      </c>
      <c r="T102" s="174">
        <v>0</v>
      </c>
      <c r="U102" s="174">
        <v>8</v>
      </c>
      <c r="V102" s="174">
        <v>37.5</v>
      </c>
      <c r="W102" s="174" t="s">
        <v>63</v>
      </c>
      <c r="X102" s="174" t="s">
        <v>41</v>
      </c>
    </row>
    <row r="103" spans="1:24" ht="15.5" x14ac:dyDescent="0.35">
      <c r="A103" s="174" t="s">
        <v>274</v>
      </c>
      <c r="B103" s="174">
        <v>20192020</v>
      </c>
      <c r="C103" s="174" t="s">
        <v>43</v>
      </c>
      <c r="D103" s="174" t="s">
        <v>26</v>
      </c>
      <c r="E103" s="174" t="s">
        <v>27</v>
      </c>
      <c r="F103" s="174">
        <v>10</v>
      </c>
      <c r="G103" s="174">
        <v>3</v>
      </c>
      <c r="H103" s="174">
        <v>2</v>
      </c>
      <c r="I103" s="174">
        <v>5</v>
      </c>
      <c r="J103" s="174">
        <v>-2</v>
      </c>
      <c r="K103" s="174">
        <v>0</v>
      </c>
      <c r="L103" s="174">
        <v>0.5</v>
      </c>
      <c r="M103" s="174">
        <v>0</v>
      </c>
      <c r="N103" s="174">
        <v>2</v>
      </c>
      <c r="O103" s="174">
        <v>0</v>
      </c>
      <c r="P103" s="174">
        <v>0</v>
      </c>
      <c r="Q103" s="174">
        <v>3</v>
      </c>
      <c r="R103" s="174">
        <v>3</v>
      </c>
      <c r="S103" s="174">
        <v>0</v>
      </c>
      <c r="T103" s="174">
        <v>1</v>
      </c>
      <c r="U103" s="174">
        <v>12</v>
      </c>
      <c r="V103" s="174">
        <v>25</v>
      </c>
      <c r="W103" s="174" t="s">
        <v>759</v>
      </c>
      <c r="X103" s="174">
        <v>0</v>
      </c>
    </row>
    <row r="104" spans="1:24" ht="15.5" x14ac:dyDescent="0.35">
      <c r="A104" s="174" t="s">
        <v>802</v>
      </c>
      <c r="B104" s="174">
        <v>20192020</v>
      </c>
      <c r="C104" s="174" t="s">
        <v>248</v>
      </c>
      <c r="D104" s="174" t="s">
        <v>56</v>
      </c>
      <c r="E104" s="174" t="s">
        <v>27</v>
      </c>
      <c r="F104" s="174">
        <v>13</v>
      </c>
      <c r="G104" s="174">
        <v>3</v>
      </c>
      <c r="H104" s="174">
        <v>2</v>
      </c>
      <c r="I104" s="174">
        <v>5</v>
      </c>
      <c r="J104" s="174">
        <v>-4</v>
      </c>
      <c r="K104" s="174">
        <v>2</v>
      </c>
      <c r="L104" s="174">
        <v>0.38</v>
      </c>
      <c r="M104" s="174">
        <v>2</v>
      </c>
      <c r="N104" s="174">
        <v>2</v>
      </c>
      <c r="O104" s="174">
        <v>1</v>
      </c>
      <c r="P104" s="174">
        <v>2</v>
      </c>
      <c r="Q104" s="174">
        <v>0</v>
      </c>
      <c r="R104" s="174">
        <v>1</v>
      </c>
      <c r="S104" s="174">
        <v>0</v>
      </c>
      <c r="T104" s="174">
        <v>0</v>
      </c>
      <c r="U104" s="174">
        <v>31</v>
      </c>
      <c r="V104" s="174">
        <v>9.6999999999999993</v>
      </c>
      <c r="W104" s="174" t="s">
        <v>987</v>
      </c>
      <c r="X104" s="174">
        <v>53.3</v>
      </c>
    </row>
    <row r="105" spans="1:24" ht="15.5" x14ac:dyDescent="0.35">
      <c r="A105" s="174" t="s">
        <v>407</v>
      </c>
      <c r="B105" s="174">
        <v>20192020</v>
      </c>
      <c r="C105" s="174" t="s">
        <v>71</v>
      </c>
      <c r="D105" s="174" t="s">
        <v>26</v>
      </c>
      <c r="E105" s="174" t="s">
        <v>27</v>
      </c>
      <c r="F105" s="174">
        <v>10</v>
      </c>
      <c r="G105" s="174">
        <v>3</v>
      </c>
      <c r="H105" s="174">
        <v>2</v>
      </c>
      <c r="I105" s="174">
        <v>5</v>
      </c>
      <c r="J105" s="174">
        <v>5</v>
      </c>
      <c r="K105" s="174">
        <v>2</v>
      </c>
      <c r="L105" s="174">
        <v>0.5</v>
      </c>
      <c r="M105" s="174">
        <v>3</v>
      </c>
      <c r="N105" s="174">
        <v>5</v>
      </c>
      <c r="O105" s="174">
        <v>0</v>
      </c>
      <c r="P105" s="174">
        <v>0</v>
      </c>
      <c r="Q105" s="174">
        <v>0</v>
      </c>
      <c r="R105" s="174">
        <v>0</v>
      </c>
      <c r="S105" s="174">
        <v>0</v>
      </c>
      <c r="T105" s="174">
        <v>0</v>
      </c>
      <c r="U105" s="174">
        <v>11</v>
      </c>
      <c r="V105" s="174">
        <v>27.3</v>
      </c>
      <c r="W105" s="174" t="s">
        <v>758</v>
      </c>
      <c r="X105" s="174">
        <v>42.2</v>
      </c>
    </row>
    <row r="106" spans="1:24" ht="15.5" x14ac:dyDescent="0.35">
      <c r="A106" s="174" t="s">
        <v>756</v>
      </c>
      <c r="B106" s="174">
        <v>20192020</v>
      </c>
      <c r="C106" s="174" t="s">
        <v>89</v>
      </c>
      <c r="D106" s="174" t="s">
        <v>56</v>
      </c>
      <c r="E106" s="174" t="s">
        <v>56</v>
      </c>
      <c r="F106" s="174">
        <v>10</v>
      </c>
      <c r="G106" s="174">
        <v>3</v>
      </c>
      <c r="H106" s="174">
        <v>2</v>
      </c>
      <c r="I106" s="174">
        <v>5</v>
      </c>
      <c r="J106" s="174">
        <v>5</v>
      </c>
      <c r="K106" s="174">
        <v>10</v>
      </c>
      <c r="L106" s="174">
        <v>0.5</v>
      </c>
      <c r="M106" s="174">
        <v>2</v>
      </c>
      <c r="N106" s="174">
        <v>3</v>
      </c>
      <c r="O106" s="174">
        <v>0</v>
      </c>
      <c r="P106" s="174">
        <v>1</v>
      </c>
      <c r="Q106" s="174">
        <v>1</v>
      </c>
      <c r="R106" s="174">
        <v>1</v>
      </c>
      <c r="S106" s="174">
        <v>0</v>
      </c>
      <c r="T106" s="174">
        <v>0</v>
      </c>
      <c r="U106" s="174">
        <v>27</v>
      </c>
      <c r="V106" s="174">
        <v>11.1</v>
      </c>
      <c r="W106" s="174" t="s">
        <v>757</v>
      </c>
      <c r="X106" s="174">
        <v>100</v>
      </c>
    </row>
    <row r="107" spans="1:24" ht="15.5" x14ac:dyDescent="0.35">
      <c r="A107" s="174" t="s">
        <v>64</v>
      </c>
      <c r="B107" s="174">
        <v>20192020</v>
      </c>
      <c r="C107" s="174" t="s">
        <v>65</v>
      </c>
      <c r="D107" s="174" t="s">
        <v>56</v>
      </c>
      <c r="E107" s="174" t="s">
        <v>26</v>
      </c>
      <c r="F107" s="174">
        <v>4</v>
      </c>
      <c r="G107" s="174">
        <v>3</v>
      </c>
      <c r="H107" s="174">
        <v>2</v>
      </c>
      <c r="I107" s="174">
        <v>5</v>
      </c>
      <c r="J107" s="174">
        <v>1</v>
      </c>
      <c r="K107" s="174">
        <v>2</v>
      </c>
      <c r="L107" s="174">
        <v>1.25</v>
      </c>
      <c r="M107" s="174">
        <v>1</v>
      </c>
      <c r="N107" s="174">
        <v>3</v>
      </c>
      <c r="O107" s="174">
        <v>2</v>
      </c>
      <c r="P107" s="174">
        <v>2</v>
      </c>
      <c r="Q107" s="174">
        <v>0</v>
      </c>
      <c r="R107" s="174">
        <v>0</v>
      </c>
      <c r="S107" s="174">
        <v>0</v>
      </c>
      <c r="T107" s="174">
        <v>0</v>
      </c>
      <c r="U107" s="174">
        <v>23</v>
      </c>
      <c r="V107" s="174">
        <v>13</v>
      </c>
      <c r="W107" s="174" t="s">
        <v>66</v>
      </c>
      <c r="X107" s="174" t="s">
        <v>41</v>
      </c>
    </row>
    <row r="108" spans="1:24" ht="15.5" x14ac:dyDescent="0.35">
      <c r="A108" s="174" t="s">
        <v>439</v>
      </c>
      <c r="B108" s="174">
        <v>20192020</v>
      </c>
      <c r="C108" s="174" t="s">
        <v>315</v>
      </c>
      <c r="D108" s="174" t="s">
        <v>26</v>
      </c>
      <c r="E108" s="174" t="s">
        <v>27</v>
      </c>
      <c r="F108" s="174">
        <v>8</v>
      </c>
      <c r="G108" s="174">
        <v>3</v>
      </c>
      <c r="H108" s="174">
        <v>2</v>
      </c>
      <c r="I108" s="174">
        <v>5</v>
      </c>
      <c r="J108" s="174">
        <v>-4</v>
      </c>
      <c r="K108" s="174">
        <v>4</v>
      </c>
      <c r="L108" s="174">
        <v>0.63</v>
      </c>
      <c r="M108" s="174">
        <v>1</v>
      </c>
      <c r="N108" s="174">
        <v>1</v>
      </c>
      <c r="O108" s="174">
        <v>2</v>
      </c>
      <c r="P108" s="174">
        <v>4</v>
      </c>
      <c r="Q108" s="174">
        <v>0</v>
      </c>
      <c r="R108" s="174">
        <v>0</v>
      </c>
      <c r="S108" s="174">
        <v>0</v>
      </c>
      <c r="T108" s="174">
        <v>0</v>
      </c>
      <c r="U108" s="174">
        <v>20</v>
      </c>
      <c r="V108" s="174">
        <v>15</v>
      </c>
      <c r="W108" s="174" t="s">
        <v>755</v>
      </c>
      <c r="X108" s="174">
        <v>36.6</v>
      </c>
    </row>
    <row r="109" spans="1:24" ht="15.5" x14ac:dyDescent="0.35">
      <c r="A109" s="174" t="s">
        <v>88</v>
      </c>
      <c r="B109" s="174">
        <v>20192020</v>
      </c>
      <c r="C109" s="174" t="s">
        <v>89</v>
      </c>
      <c r="D109" s="174" t="s">
        <v>56</v>
      </c>
      <c r="E109" s="174" t="s">
        <v>50</v>
      </c>
      <c r="F109" s="174">
        <v>10</v>
      </c>
      <c r="G109" s="174">
        <v>3</v>
      </c>
      <c r="H109" s="174">
        <v>2</v>
      </c>
      <c r="I109" s="174">
        <v>5</v>
      </c>
      <c r="J109" s="174">
        <v>3</v>
      </c>
      <c r="K109" s="174">
        <v>16</v>
      </c>
      <c r="L109" s="174">
        <v>0.5</v>
      </c>
      <c r="M109" s="174">
        <v>2</v>
      </c>
      <c r="N109" s="174">
        <v>4</v>
      </c>
      <c r="O109" s="174">
        <v>1</v>
      </c>
      <c r="P109" s="174">
        <v>1</v>
      </c>
      <c r="Q109" s="174">
        <v>0</v>
      </c>
      <c r="R109" s="174">
        <v>0</v>
      </c>
      <c r="S109" s="174">
        <v>0</v>
      </c>
      <c r="T109" s="174">
        <v>0</v>
      </c>
      <c r="U109" s="174">
        <v>27</v>
      </c>
      <c r="V109" s="174">
        <v>11.1</v>
      </c>
      <c r="W109" s="174" t="s">
        <v>753</v>
      </c>
      <c r="X109" s="174" t="s">
        <v>41</v>
      </c>
    </row>
    <row r="110" spans="1:24" ht="15.5" x14ac:dyDescent="0.35">
      <c r="A110" s="174" t="s">
        <v>289</v>
      </c>
      <c r="B110" s="174">
        <v>20192020</v>
      </c>
      <c r="C110" s="174" t="s">
        <v>30</v>
      </c>
      <c r="D110" s="174" t="s">
        <v>26</v>
      </c>
      <c r="E110" s="174" t="s">
        <v>26</v>
      </c>
      <c r="F110" s="174">
        <v>8</v>
      </c>
      <c r="G110" s="174">
        <v>3</v>
      </c>
      <c r="H110" s="174">
        <v>2</v>
      </c>
      <c r="I110" s="174">
        <v>5</v>
      </c>
      <c r="J110" s="174">
        <v>6</v>
      </c>
      <c r="K110" s="174">
        <v>4</v>
      </c>
      <c r="L110" s="174">
        <v>0.63</v>
      </c>
      <c r="M110" s="174">
        <v>2</v>
      </c>
      <c r="N110" s="174">
        <v>4</v>
      </c>
      <c r="O110" s="174">
        <v>1</v>
      </c>
      <c r="P110" s="174">
        <v>1</v>
      </c>
      <c r="Q110" s="174">
        <v>0</v>
      </c>
      <c r="R110" s="174">
        <v>0</v>
      </c>
      <c r="S110" s="174">
        <v>0</v>
      </c>
      <c r="T110" s="174">
        <v>0</v>
      </c>
      <c r="U110" s="174">
        <v>14</v>
      </c>
      <c r="V110" s="174">
        <v>21.4</v>
      </c>
      <c r="W110" s="174" t="s">
        <v>449</v>
      </c>
      <c r="X110" s="174">
        <v>50</v>
      </c>
    </row>
    <row r="111" spans="1:24" ht="15.5" x14ac:dyDescent="0.35">
      <c r="A111" s="174" t="s">
        <v>431</v>
      </c>
      <c r="B111" s="174">
        <v>20192020</v>
      </c>
      <c r="C111" s="174" t="s">
        <v>132</v>
      </c>
      <c r="D111" s="174" t="s">
        <v>26</v>
      </c>
      <c r="E111" s="174" t="s">
        <v>50</v>
      </c>
      <c r="F111" s="174">
        <v>14</v>
      </c>
      <c r="G111" s="174">
        <v>3</v>
      </c>
      <c r="H111" s="174">
        <v>2</v>
      </c>
      <c r="I111" s="174">
        <v>5</v>
      </c>
      <c r="J111" s="174">
        <v>7</v>
      </c>
      <c r="K111" s="174">
        <v>12</v>
      </c>
      <c r="L111" s="174">
        <v>0.36</v>
      </c>
      <c r="M111" s="174">
        <v>3</v>
      </c>
      <c r="N111" s="174">
        <v>5</v>
      </c>
      <c r="O111" s="174">
        <v>0</v>
      </c>
      <c r="P111" s="174">
        <v>0</v>
      </c>
      <c r="Q111" s="174">
        <v>0</v>
      </c>
      <c r="R111" s="174">
        <v>0</v>
      </c>
      <c r="S111" s="174">
        <v>0</v>
      </c>
      <c r="T111" s="174">
        <v>1</v>
      </c>
      <c r="U111" s="174">
        <v>24</v>
      </c>
      <c r="V111" s="174">
        <v>12.5</v>
      </c>
      <c r="W111" s="174" t="s">
        <v>969</v>
      </c>
      <c r="X111" s="174" t="s">
        <v>41</v>
      </c>
    </row>
    <row r="112" spans="1:24" ht="15.5" x14ac:dyDescent="0.35">
      <c r="A112" s="174" t="s">
        <v>435</v>
      </c>
      <c r="B112" s="174">
        <v>20192020</v>
      </c>
      <c r="C112" s="174" t="s">
        <v>43</v>
      </c>
      <c r="D112" s="174" t="s">
        <v>56</v>
      </c>
      <c r="E112" s="174" t="s">
        <v>50</v>
      </c>
      <c r="F112" s="174">
        <v>10</v>
      </c>
      <c r="G112" s="174">
        <v>3</v>
      </c>
      <c r="H112" s="174">
        <v>2</v>
      </c>
      <c r="I112" s="174">
        <v>5</v>
      </c>
      <c r="J112" s="174">
        <v>4</v>
      </c>
      <c r="K112" s="174">
        <v>6</v>
      </c>
      <c r="L112" s="174">
        <v>0.5</v>
      </c>
      <c r="M112" s="174">
        <v>3</v>
      </c>
      <c r="N112" s="174">
        <v>3</v>
      </c>
      <c r="O112" s="174">
        <v>0</v>
      </c>
      <c r="P112" s="174">
        <v>0</v>
      </c>
      <c r="Q112" s="174">
        <v>0</v>
      </c>
      <c r="R112" s="174">
        <v>2</v>
      </c>
      <c r="S112" s="174">
        <v>0</v>
      </c>
      <c r="T112" s="174">
        <v>1</v>
      </c>
      <c r="U112" s="174">
        <v>15</v>
      </c>
      <c r="V112" s="174">
        <v>20</v>
      </c>
      <c r="W112" s="174" t="s">
        <v>760</v>
      </c>
      <c r="X112" s="174" t="s">
        <v>41</v>
      </c>
    </row>
    <row r="113" spans="1:24" ht="15.5" x14ac:dyDescent="0.35">
      <c r="A113" s="174" t="s">
        <v>475</v>
      </c>
      <c r="B113" s="174">
        <v>20192020</v>
      </c>
      <c r="C113" s="174" t="s">
        <v>132</v>
      </c>
      <c r="D113" s="174" t="s">
        <v>56</v>
      </c>
      <c r="E113" s="174" t="s">
        <v>26</v>
      </c>
      <c r="F113" s="174">
        <v>14</v>
      </c>
      <c r="G113" s="174">
        <v>2</v>
      </c>
      <c r="H113" s="174">
        <v>3</v>
      </c>
      <c r="I113" s="174">
        <v>5</v>
      </c>
      <c r="J113" s="174">
        <v>-1</v>
      </c>
      <c r="K113" s="174">
        <v>18</v>
      </c>
      <c r="L113" s="174">
        <v>0.36</v>
      </c>
      <c r="M113" s="174">
        <v>2</v>
      </c>
      <c r="N113" s="174">
        <v>5</v>
      </c>
      <c r="O113" s="174">
        <v>0</v>
      </c>
      <c r="P113" s="174">
        <v>0</v>
      </c>
      <c r="Q113" s="174">
        <v>0</v>
      </c>
      <c r="R113" s="174">
        <v>0</v>
      </c>
      <c r="S113" s="174">
        <v>0</v>
      </c>
      <c r="T113" s="174">
        <v>0</v>
      </c>
      <c r="U113" s="174">
        <v>18</v>
      </c>
      <c r="V113" s="174">
        <v>11.1</v>
      </c>
      <c r="W113" s="174" t="s">
        <v>771</v>
      </c>
      <c r="X113" s="174">
        <v>15.4</v>
      </c>
    </row>
    <row r="114" spans="1:24" ht="15.5" x14ac:dyDescent="0.35">
      <c r="A114" s="174" t="s">
        <v>317</v>
      </c>
      <c r="B114" s="174">
        <v>20192020</v>
      </c>
      <c r="C114" s="174" t="s">
        <v>217</v>
      </c>
      <c r="D114" s="174" t="s">
        <v>26</v>
      </c>
      <c r="E114" s="174" t="s">
        <v>27</v>
      </c>
      <c r="F114" s="174">
        <v>9</v>
      </c>
      <c r="G114" s="174">
        <v>2</v>
      </c>
      <c r="H114" s="174">
        <v>3</v>
      </c>
      <c r="I114" s="174">
        <v>5</v>
      </c>
      <c r="J114" s="174">
        <v>-2</v>
      </c>
      <c r="K114" s="174">
        <v>6</v>
      </c>
      <c r="L114" s="174">
        <v>0.56000000000000005</v>
      </c>
      <c r="M114" s="174">
        <v>2</v>
      </c>
      <c r="N114" s="174">
        <v>3</v>
      </c>
      <c r="O114" s="174">
        <v>0</v>
      </c>
      <c r="P114" s="174">
        <v>2</v>
      </c>
      <c r="Q114" s="174">
        <v>0</v>
      </c>
      <c r="R114" s="174">
        <v>0</v>
      </c>
      <c r="S114" s="174">
        <v>1</v>
      </c>
      <c r="T114" s="174">
        <v>1</v>
      </c>
      <c r="U114" s="174">
        <v>23</v>
      </c>
      <c r="V114" s="174">
        <v>8.6999999999999993</v>
      </c>
      <c r="W114" s="174" t="s">
        <v>344</v>
      </c>
      <c r="X114" s="174">
        <v>44.4</v>
      </c>
    </row>
    <row r="115" spans="1:24" ht="15.5" x14ac:dyDescent="0.35">
      <c r="A115" s="174" t="s">
        <v>98</v>
      </c>
      <c r="B115" s="174">
        <v>20192020</v>
      </c>
      <c r="C115" s="174" t="s">
        <v>43</v>
      </c>
      <c r="D115" s="174" t="s">
        <v>26</v>
      </c>
      <c r="E115" s="174" t="s">
        <v>26</v>
      </c>
      <c r="F115" s="174">
        <v>10</v>
      </c>
      <c r="G115" s="174">
        <v>2</v>
      </c>
      <c r="H115" s="174">
        <v>3</v>
      </c>
      <c r="I115" s="174">
        <v>5</v>
      </c>
      <c r="J115" s="174">
        <v>-2</v>
      </c>
      <c r="K115" s="174">
        <v>6</v>
      </c>
      <c r="L115" s="174">
        <v>0.5</v>
      </c>
      <c r="M115" s="174">
        <v>2</v>
      </c>
      <c r="N115" s="174">
        <v>4</v>
      </c>
      <c r="O115" s="174">
        <v>0</v>
      </c>
      <c r="P115" s="174">
        <v>1</v>
      </c>
      <c r="Q115" s="174">
        <v>0</v>
      </c>
      <c r="R115" s="174">
        <v>0</v>
      </c>
      <c r="S115" s="174">
        <v>0</v>
      </c>
      <c r="T115" s="174">
        <v>0</v>
      </c>
      <c r="U115" s="174">
        <v>12</v>
      </c>
      <c r="V115" s="174">
        <v>16.7</v>
      </c>
      <c r="W115" s="174" t="s">
        <v>316</v>
      </c>
      <c r="X115" s="174">
        <v>40</v>
      </c>
    </row>
    <row r="116" spans="1:24" ht="15.5" x14ac:dyDescent="0.35">
      <c r="A116" s="174" t="s">
        <v>174</v>
      </c>
      <c r="B116" s="174">
        <v>20192020</v>
      </c>
      <c r="C116" s="174" t="s">
        <v>35</v>
      </c>
      <c r="D116" s="174" t="s">
        <v>26</v>
      </c>
      <c r="E116" s="174" t="s">
        <v>26</v>
      </c>
      <c r="F116" s="174">
        <v>9</v>
      </c>
      <c r="G116" s="174">
        <v>2</v>
      </c>
      <c r="H116" s="174">
        <v>3</v>
      </c>
      <c r="I116" s="174">
        <v>5</v>
      </c>
      <c r="J116" s="174">
        <v>2</v>
      </c>
      <c r="K116" s="174">
        <v>2</v>
      </c>
      <c r="L116" s="174">
        <v>0.56000000000000005</v>
      </c>
      <c r="M116" s="174">
        <v>2</v>
      </c>
      <c r="N116" s="174">
        <v>4</v>
      </c>
      <c r="O116" s="174">
        <v>0</v>
      </c>
      <c r="P116" s="174">
        <v>0</v>
      </c>
      <c r="Q116" s="174">
        <v>0</v>
      </c>
      <c r="R116" s="174">
        <v>1</v>
      </c>
      <c r="S116" s="174">
        <v>0</v>
      </c>
      <c r="T116" s="174">
        <v>0</v>
      </c>
      <c r="U116" s="174">
        <v>20</v>
      </c>
      <c r="V116" s="174">
        <v>10</v>
      </c>
      <c r="W116" s="174" t="s">
        <v>761</v>
      </c>
      <c r="X116" s="174">
        <v>33.299999999999997</v>
      </c>
    </row>
    <row r="117" spans="1:24" ht="15.5" x14ac:dyDescent="0.35">
      <c r="A117" s="174" t="s">
        <v>812</v>
      </c>
      <c r="B117" s="174">
        <v>20192020</v>
      </c>
      <c r="C117" s="174" t="s">
        <v>172</v>
      </c>
      <c r="D117" s="174" t="s">
        <v>26</v>
      </c>
      <c r="E117" s="174" t="s">
        <v>27</v>
      </c>
      <c r="F117" s="174">
        <v>13</v>
      </c>
      <c r="G117" s="174">
        <v>2</v>
      </c>
      <c r="H117" s="174">
        <v>3</v>
      </c>
      <c r="I117" s="174">
        <v>5</v>
      </c>
      <c r="J117" s="174">
        <v>-1</v>
      </c>
      <c r="K117" s="174">
        <v>2</v>
      </c>
      <c r="L117" s="174">
        <v>0.38</v>
      </c>
      <c r="M117" s="174">
        <v>2</v>
      </c>
      <c r="N117" s="174">
        <v>5</v>
      </c>
      <c r="O117" s="174">
        <v>0</v>
      </c>
      <c r="P117" s="174">
        <v>0</v>
      </c>
      <c r="Q117" s="174">
        <v>0</v>
      </c>
      <c r="R117" s="174">
        <v>0</v>
      </c>
      <c r="S117" s="174">
        <v>0</v>
      </c>
      <c r="T117" s="174">
        <v>0</v>
      </c>
      <c r="U117" s="174">
        <v>16</v>
      </c>
      <c r="V117" s="174">
        <v>12.5</v>
      </c>
      <c r="W117" s="174" t="s">
        <v>135</v>
      </c>
      <c r="X117" s="174">
        <v>43.6</v>
      </c>
    </row>
    <row r="118" spans="1:24" ht="15.5" x14ac:dyDescent="0.35">
      <c r="A118" s="174" t="s">
        <v>228</v>
      </c>
      <c r="B118" s="174">
        <v>20192020</v>
      </c>
      <c r="C118" s="174" t="s">
        <v>92</v>
      </c>
      <c r="D118" s="174" t="s">
        <v>56</v>
      </c>
      <c r="E118" s="174" t="s">
        <v>27</v>
      </c>
      <c r="F118" s="174">
        <v>9</v>
      </c>
      <c r="G118" s="174">
        <v>1</v>
      </c>
      <c r="H118" s="174">
        <v>4</v>
      </c>
      <c r="I118" s="174">
        <v>5</v>
      </c>
      <c r="J118" s="174">
        <v>-4</v>
      </c>
      <c r="K118" s="174">
        <v>6</v>
      </c>
      <c r="L118" s="174">
        <v>0.56000000000000005</v>
      </c>
      <c r="M118" s="174">
        <v>1</v>
      </c>
      <c r="N118" s="174">
        <v>5</v>
      </c>
      <c r="O118" s="174">
        <v>0</v>
      </c>
      <c r="P118" s="174">
        <v>0</v>
      </c>
      <c r="Q118" s="174">
        <v>0</v>
      </c>
      <c r="R118" s="174">
        <v>0</v>
      </c>
      <c r="S118" s="174">
        <v>0</v>
      </c>
      <c r="T118" s="174">
        <v>0</v>
      </c>
      <c r="U118" s="174">
        <v>12</v>
      </c>
      <c r="V118" s="174">
        <v>8.3000000000000007</v>
      </c>
      <c r="W118" s="174" t="s">
        <v>762</v>
      </c>
      <c r="X118" s="174">
        <v>44.3</v>
      </c>
    </row>
    <row r="119" spans="1:24" ht="15.5" x14ac:dyDescent="0.35">
      <c r="A119" s="174" t="s">
        <v>423</v>
      </c>
      <c r="B119" s="174">
        <v>20192020</v>
      </c>
      <c r="C119" s="174" t="s">
        <v>49</v>
      </c>
      <c r="D119" s="174" t="s">
        <v>56</v>
      </c>
      <c r="E119" s="174" t="s">
        <v>27</v>
      </c>
      <c r="F119" s="174">
        <v>15</v>
      </c>
      <c r="G119" s="174">
        <v>1</v>
      </c>
      <c r="H119" s="174">
        <v>4</v>
      </c>
      <c r="I119" s="174">
        <v>5</v>
      </c>
      <c r="J119" s="174">
        <v>-3</v>
      </c>
      <c r="K119" s="174">
        <v>4</v>
      </c>
      <c r="L119" s="174">
        <v>0.33</v>
      </c>
      <c r="M119" s="174">
        <v>1</v>
      </c>
      <c r="N119" s="174">
        <v>5</v>
      </c>
      <c r="O119" s="174">
        <v>0</v>
      </c>
      <c r="P119" s="174">
        <v>0</v>
      </c>
      <c r="Q119" s="174">
        <v>0</v>
      </c>
      <c r="R119" s="174">
        <v>0</v>
      </c>
      <c r="S119" s="174">
        <v>0</v>
      </c>
      <c r="T119" s="174">
        <v>0</v>
      </c>
      <c r="U119" s="174">
        <v>18</v>
      </c>
      <c r="V119" s="174">
        <v>5.6</v>
      </c>
      <c r="W119" s="174" t="s">
        <v>379</v>
      </c>
      <c r="X119" s="174">
        <v>51.8</v>
      </c>
    </row>
    <row r="120" spans="1:24" ht="15.5" x14ac:dyDescent="0.35">
      <c r="A120" s="174" t="s">
        <v>824</v>
      </c>
      <c r="B120" s="174">
        <v>20192020</v>
      </c>
      <c r="C120" s="174" t="s">
        <v>132</v>
      </c>
      <c r="D120" s="174" t="s">
        <v>26</v>
      </c>
      <c r="E120" s="174" t="s">
        <v>50</v>
      </c>
      <c r="F120" s="174">
        <v>14</v>
      </c>
      <c r="G120" s="174">
        <v>1</v>
      </c>
      <c r="H120" s="174">
        <v>4</v>
      </c>
      <c r="I120" s="174">
        <v>5</v>
      </c>
      <c r="J120" s="174">
        <v>-5</v>
      </c>
      <c r="K120" s="174">
        <v>2</v>
      </c>
      <c r="L120" s="174">
        <v>0.36</v>
      </c>
      <c r="M120" s="174">
        <v>1</v>
      </c>
      <c r="N120" s="174">
        <v>5</v>
      </c>
      <c r="O120" s="174">
        <v>0</v>
      </c>
      <c r="P120" s="174">
        <v>0</v>
      </c>
      <c r="Q120" s="174">
        <v>0</v>
      </c>
      <c r="R120" s="174">
        <v>0</v>
      </c>
      <c r="S120" s="174">
        <v>0</v>
      </c>
      <c r="T120" s="174">
        <v>0</v>
      </c>
      <c r="U120" s="174">
        <v>25</v>
      </c>
      <c r="V120" s="174">
        <v>4</v>
      </c>
      <c r="W120" s="174" t="s">
        <v>1004</v>
      </c>
      <c r="X120" s="174" t="s">
        <v>41</v>
      </c>
    </row>
    <row r="121" spans="1:24" ht="15.5" x14ac:dyDescent="0.35">
      <c r="A121" s="174" t="s">
        <v>73</v>
      </c>
      <c r="B121" s="174">
        <v>20192020</v>
      </c>
      <c r="C121" s="174" t="s">
        <v>74</v>
      </c>
      <c r="D121" s="174" t="s">
        <v>26</v>
      </c>
      <c r="E121" s="174" t="s">
        <v>27</v>
      </c>
      <c r="F121" s="174">
        <v>4</v>
      </c>
      <c r="G121" s="174">
        <v>1</v>
      </c>
      <c r="H121" s="174">
        <v>4</v>
      </c>
      <c r="I121" s="174">
        <v>5</v>
      </c>
      <c r="J121" s="174">
        <v>0</v>
      </c>
      <c r="K121" s="174">
        <v>2</v>
      </c>
      <c r="L121" s="174">
        <v>1.25</v>
      </c>
      <c r="M121" s="174">
        <v>1</v>
      </c>
      <c r="N121" s="174">
        <v>3</v>
      </c>
      <c r="O121" s="174">
        <v>0</v>
      </c>
      <c r="P121" s="174">
        <v>2</v>
      </c>
      <c r="Q121" s="174">
        <v>0</v>
      </c>
      <c r="R121" s="174">
        <v>0</v>
      </c>
      <c r="S121" s="174">
        <v>0</v>
      </c>
      <c r="T121" s="174">
        <v>0</v>
      </c>
      <c r="U121" s="174">
        <v>9</v>
      </c>
      <c r="V121" s="174">
        <v>11.1</v>
      </c>
      <c r="W121" s="174" t="s">
        <v>75</v>
      </c>
      <c r="X121" s="174">
        <v>39.700000000000003</v>
      </c>
    </row>
    <row r="122" spans="1:24" ht="15.5" x14ac:dyDescent="0.35">
      <c r="A122" s="174" t="s">
        <v>76</v>
      </c>
      <c r="B122" s="174">
        <v>20192020</v>
      </c>
      <c r="C122" s="174" t="s">
        <v>65</v>
      </c>
      <c r="D122" s="174" t="s">
        <v>56</v>
      </c>
      <c r="E122" s="174" t="s">
        <v>27</v>
      </c>
      <c r="F122" s="174">
        <v>4</v>
      </c>
      <c r="G122" s="174">
        <v>1</v>
      </c>
      <c r="H122" s="174">
        <v>4</v>
      </c>
      <c r="I122" s="174">
        <v>5</v>
      </c>
      <c r="J122" s="174">
        <v>1</v>
      </c>
      <c r="K122" s="174">
        <v>2</v>
      </c>
      <c r="L122" s="174">
        <v>1.25</v>
      </c>
      <c r="M122" s="174">
        <v>1</v>
      </c>
      <c r="N122" s="174">
        <v>3</v>
      </c>
      <c r="O122" s="174">
        <v>0</v>
      </c>
      <c r="P122" s="174">
        <v>2</v>
      </c>
      <c r="Q122" s="174">
        <v>0</v>
      </c>
      <c r="R122" s="174">
        <v>0</v>
      </c>
      <c r="S122" s="174">
        <v>0</v>
      </c>
      <c r="T122" s="174">
        <v>0</v>
      </c>
      <c r="U122" s="174">
        <v>7</v>
      </c>
      <c r="V122" s="174">
        <v>14.3</v>
      </c>
      <c r="W122" s="174" t="s">
        <v>77</v>
      </c>
      <c r="X122" s="174">
        <v>59.5</v>
      </c>
    </row>
    <row r="123" spans="1:24" ht="15.5" x14ac:dyDescent="0.35">
      <c r="A123" s="174" t="s">
        <v>353</v>
      </c>
      <c r="B123" s="174">
        <v>20192020</v>
      </c>
      <c r="C123" s="174" t="s">
        <v>59</v>
      </c>
      <c r="D123" s="174" t="s">
        <v>26</v>
      </c>
      <c r="E123" s="174" t="s">
        <v>27</v>
      </c>
      <c r="F123" s="174">
        <v>11</v>
      </c>
      <c r="G123" s="174">
        <v>1</v>
      </c>
      <c r="H123" s="174">
        <v>4</v>
      </c>
      <c r="I123" s="174">
        <v>5</v>
      </c>
      <c r="J123" s="174">
        <v>2</v>
      </c>
      <c r="K123" s="174">
        <v>2</v>
      </c>
      <c r="L123" s="174">
        <v>0.45</v>
      </c>
      <c r="M123" s="174">
        <v>1</v>
      </c>
      <c r="N123" s="174">
        <v>4</v>
      </c>
      <c r="O123" s="174">
        <v>0</v>
      </c>
      <c r="P123" s="174">
        <v>1</v>
      </c>
      <c r="Q123" s="174">
        <v>0</v>
      </c>
      <c r="R123" s="174">
        <v>0</v>
      </c>
      <c r="S123" s="174">
        <v>0</v>
      </c>
      <c r="T123" s="174">
        <v>0</v>
      </c>
      <c r="U123" s="174">
        <v>24</v>
      </c>
      <c r="V123" s="174">
        <v>4.2</v>
      </c>
      <c r="W123" s="174" t="s">
        <v>1005</v>
      </c>
      <c r="X123" s="174">
        <v>56.5</v>
      </c>
    </row>
    <row r="124" spans="1:24" ht="15.5" x14ac:dyDescent="0.35">
      <c r="A124" s="174" t="s">
        <v>223</v>
      </c>
      <c r="B124" s="174">
        <v>20192020</v>
      </c>
      <c r="C124" s="174" t="s">
        <v>68</v>
      </c>
      <c r="D124" s="174" t="s">
        <v>26</v>
      </c>
      <c r="E124" s="174" t="s">
        <v>27</v>
      </c>
      <c r="F124" s="174">
        <v>13</v>
      </c>
      <c r="G124" s="174">
        <v>0</v>
      </c>
      <c r="H124" s="174">
        <v>5</v>
      </c>
      <c r="I124" s="174">
        <v>5</v>
      </c>
      <c r="J124" s="174">
        <v>1</v>
      </c>
      <c r="K124" s="174">
        <v>6</v>
      </c>
      <c r="L124" s="174">
        <v>0.38</v>
      </c>
      <c r="M124" s="174">
        <v>0</v>
      </c>
      <c r="N124" s="174">
        <v>4</v>
      </c>
      <c r="O124" s="174">
        <v>0</v>
      </c>
      <c r="P124" s="174">
        <v>1</v>
      </c>
      <c r="Q124" s="174">
        <v>0</v>
      </c>
      <c r="R124" s="174">
        <v>0</v>
      </c>
      <c r="S124" s="174">
        <v>0</v>
      </c>
      <c r="T124" s="174">
        <v>0</v>
      </c>
      <c r="U124" s="174">
        <v>21</v>
      </c>
      <c r="V124" s="174">
        <v>0</v>
      </c>
      <c r="W124" s="174" t="s">
        <v>997</v>
      </c>
      <c r="X124" s="174">
        <v>37</v>
      </c>
    </row>
    <row r="125" spans="1:24" ht="15.5" x14ac:dyDescent="0.35">
      <c r="A125" s="174" t="s">
        <v>126</v>
      </c>
      <c r="B125" s="174">
        <v>20192020</v>
      </c>
      <c r="C125" s="174" t="s">
        <v>35</v>
      </c>
      <c r="D125" s="174" t="s">
        <v>26</v>
      </c>
      <c r="E125" s="174" t="s">
        <v>50</v>
      </c>
      <c r="F125" s="174">
        <v>9</v>
      </c>
      <c r="G125" s="174">
        <v>0</v>
      </c>
      <c r="H125" s="174">
        <v>5</v>
      </c>
      <c r="I125" s="174">
        <v>5</v>
      </c>
      <c r="J125" s="174">
        <v>-7</v>
      </c>
      <c r="K125" s="174">
        <v>4</v>
      </c>
      <c r="L125" s="174">
        <v>0.56000000000000005</v>
      </c>
      <c r="M125" s="174">
        <v>0</v>
      </c>
      <c r="N125" s="174">
        <v>3</v>
      </c>
      <c r="O125" s="174">
        <v>0</v>
      </c>
      <c r="P125" s="174">
        <v>2</v>
      </c>
      <c r="Q125" s="174">
        <v>0</v>
      </c>
      <c r="R125" s="174">
        <v>0</v>
      </c>
      <c r="S125" s="174">
        <v>0</v>
      </c>
      <c r="T125" s="174">
        <v>0</v>
      </c>
      <c r="U125" s="174">
        <v>10</v>
      </c>
      <c r="V125" s="174">
        <v>0</v>
      </c>
      <c r="W125" s="174" t="s">
        <v>763</v>
      </c>
      <c r="X125" s="174" t="s">
        <v>41</v>
      </c>
    </row>
    <row r="126" spans="1:24" ht="15.5" x14ac:dyDescent="0.35">
      <c r="A126" s="174" t="s">
        <v>766</v>
      </c>
      <c r="B126" s="174">
        <v>20192020</v>
      </c>
      <c r="C126" s="174" t="s">
        <v>49</v>
      </c>
      <c r="D126" s="174" t="s">
        <v>26</v>
      </c>
      <c r="E126" s="174" t="s">
        <v>27</v>
      </c>
      <c r="F126" s="174">
        <v>15</v>
      </c>
      <c r="G126" s="174">
        <v>4</v>
      </c>
      <c r="H126" s="174">
        <v>0</v>
      </c>
      <c r="I126" s="174">
        <v>4</v>
      </c>
      <c r="J126" s="174">
        <v>-1</v>
      </c>
      <c r="K126" s="174">
        <v>2</v>
      </c>
      <c r="L126" s="174">
        <v>0.27</v>
      </c>
      <c r="M126" s="174">
        <v>3</v>
      </c>
      <c r="N126" s="174">
        <v>3</v>
      </c>
      <c r="O126" s="174">
        <v>0</v>
      </c>
      <c r="P126" s="174">
        <v>0</v>
      </c>
      <c r="Q126" s="174">
        <v>1</v>
      </c>
      <c r="R126" s="174">
        <v>1</v>
      </c>
      <c r="S126" s="174">
        <v>0</v>
      </c>
      <c r="T126" s="174">
        <v>1</v>
      </c>
      <c r="U126" s="174">
        <v>27</v>
      </c>
      <c r="V126" s="174">
        <v>14.8</v>
      </c>
      <c r="W126" s="174" t="s">
        <v>1006</v>
      </c>
      <c r="X126" s="174">
        <v>41.7</v>
      </c>
    </row>
    <row r="127" spans="1:24" ht="15.5" x14ac:dyDescent="0.35">
      <c r="A127" s="174" t="s">
        <v>764</v>
      </c>
      <c r="B127" s="174">
        <v>20192020</v>
      </c>
      <c r="C127" s="174" t="s">
        <v>217</v>
      </c>
      <c r="D127" s="174" t="s">
        <v>26</v>
      </c>
      <c r="E127" s="174" t="s">
        <v>26</v>
      </c>
      <c r="F127" s="174">
        <v>9</v>
      </c>
      <c r="G127" s="174">
        <v>4</v>
      </c>
      <c r="H127" s="174">
        <v>0</v>
      </c>
      <c r="I127" s="174">
        <v>4</v>
      </c>
      <c r="J127" s="174">
        <v>-3</v>
      </c>
      <c r="K127" s="174">
        <v>4</v>
      </c>
      <c r="L127" s="174">
        <v>0.44</v>
      </c>
      <c r="M127" s="174">
        <v>4</v>
      </c>
      <c r="N127" s="174">
        <v>4</v>
      </c>
      <c r="O127" s="174">
        <v>0</v>
      </c>
      <c r="P127" s="174">
        <v>0</v>
      </c>
      <c r="Q127" s="174">
        <v>0</v>
      </c>
      <c r="R127" s="174">
        <v>0</v>
      </c>
      <c r="S127" s="174">
        <v>0</v>
      </c>
      <c r="T127" s="174">
        <v>0</v>
      </c>
      <c r="U127" s="174">
        <v>30</v>
      </c>
      <c r="V127" s="174">
        <v>13.3</v>
      </c>
      <c r="W127" s="174" t="s">
        <v>195</v>
      </c>
      <c r="X127" s="174">
        <v>50</v>
      </c>
    </row>
    <row r="128" spans="1:24" ht="15.5" x14ac:dyDescent="0.35">
      <c r="A128" s="174" t="s">
        <v>358</v>
      </c>
      <c r="B128" s="174">
        <v>20192020</v>
      </c>
      <c r="C128" s="174" t="s">
        <v>248</v>
      </c>
      <c r="D128" s="174" t="s">
        <v>26</v>
      </c>
      <c r="E128" s="174" t="s">
        <v>26</v>
      </c>
      <c r="F128" s="174">
        <v>13</v>
      </c>
      <c r="G128" s="174">
        <v>4</v>
      </c>
      <c r="H128" s="174">
        <v>0</v>
      </c>
      <c r="I128" s="174">
        <v>4</v>
      </c>
      <c r="J128" s="174">
        <v>-3</v>
      </c>
      <c r="K128" s="174">
        <v>2</v>
      </c>
      <c r="L128" s="174">
        <v>0.31</v>
      </c>
      <c r="M128" s="174">
        <v>3</v>
      </c>
      <c r="N128" s="174">
        <v>3</v>
      </c>
      <c r="O128" s="174">
        <v>1</v>
      </c>
      <c r="P128" s="174">
        <v>1</v>
      </c>
      <c r="Q128" s="174">
        <v>0</v>
      </c>
      <c r="R128" s="174">
        <v>0</v>
      </c>
      <c r="S128" s="174">
        <v>0</v>
      </c>
      <c r="T128" s="174">
        <v>1</v>
      </c>
      <c r="U128" s="174">
        <v>27</v>
      </c>
      <c r="V128" s="174">
        <v>14.8</v>
      </c>
      <c r="W128" s="174" t="s">
        <v>791</v>
      </c>
      <c r="X128" s="174">
        <v>33.299999999999997</v>
      </c>
    </row>
    <row r="129" spans="1:24" ht="15.5" x14ac:dyDescent="0.35">
      <c r="A129" s="174" t="s">
        <v>240</v>
      </c>
      <c r="B129" s="174">
        <v>20192020</v>
      </c>
      <c r="C129" s="174" t="s">
        <v>89</v>
      </c>
      <c r="D129" s="174" t="s">
        <v>26</v>
      </c>
      <c r="E129" s="174" t="s">
        <v>27</v>
      </c>
      <c r="F129" s="174">
        <v>10</v>
      </c>
      <c r="G129" s="174">
        <v>4</v>
      </c>
      <c r="H129" s="174">
        <v>0</v>
      </c>
      <c r="I129" s="174">
        <v>4</v>
      </c>
      <c r="J129" s="174">
        <v>4</v>
      </c>
      <c r="K129" s="174">
        <v>23</v>
      </c>
      <c r="L129" s="174">
        <v>0.4</v>
      </c>
      <c r="M129" s="174">
        <v>3</v>
      </c>
      <c r="N129" s="174">
        <v>3</v>
      </c>
      <c r="O129" s="174">
        <v>1</v>
      </c>
      <c r="P129" s="174">
        <v>1</v>
      </c>
      <c r="Q129" s="174">
        <v>0</v>
      </c>
      <c r="R129" s="174">
        <v>0</v>
      </c>
      <c r="S129" s="174">
        <v>0</v>
      </c>
      <c r="T129" s="174">
        <v>0</v>
      </c>
      <c r="U129" s="174">
        <v>11</v>
      </c>
      <c r="V129" s="174">
        <v>36.4</v>
      </c>
      <c r="W129" s="174" t="s">
        <v>765</v>
      </c>
      <c r="X129" s="174">
        <v>33.799999999999997</v>
      </c>
    </row>
    <row r="130" spans="1:24" ht="15.5" x14ac:dyDescent="0.35">
      <c r="A130" s="174" t="s">
        <v>382</v>
      </c>
      <c r="B130" s="174">
        <v>20192020</v>
      </c>
      <c r="C130" s="174" t="s">
        <v>53</v>
      </c>
      <c r="D130" s="174" t="s">
        <v>56</v>
      </c>
      <c r="E130" s="174" t="s">
        <v>50</v>
      </c>
      <c r="F130" s="174">
        <v>14</v>
      </c>
      <c r="G130" s="174">
        <v>3</v>
      </c>
      <c r="H130" s="174">
        <v>1</v>
      </c>
      <c r="I130" s="174">
        <v>4</v>
      </c>
      <c r="J130" s="174">
        <v>5</v>
      </c>
      <c r="K130" s="174">
        <v>8</v>
      </c>
      <c r="L130" s="174">
        <v>0.28999999999999998</v>
      </c>
      <c r="M130" s="174">
        <v>3</v>
      </c>
      <c r="N130" s="174">
        <v>4</v>
      </c>
      <c r="O130" s="174">
        <v>0</v>
      </c>
      <c r="P130" s="174">
        <v>0</v>
      </c>
      <c r="Q130" s="174">
        <v>0</v>
      </c>
      <c r="R130" s="174">
        <v>0</v>
      </c>
      <c r="S130" s="174">
        <v>1</v>
      </c>
      <c r="T130" s="174">
        <v>1</v>
      </c>
      <c r="U130" s="174">
        <v>30</v>
      </c>
      <c r="V130" s="174">
        <v>10</v>
      </c>
      <c r="W130" s="174" t="s">
        <v>235</v>
      </c>
      <c r="X130" s="174" t="s">
        <v>41</v>
      </c>
    </row>
    <row r="131" spans="1:24" ht="15.5" x14ac:dyDescent="0.35">
      <c r="A131" s="174" t="s">
        <v>80</v>
      </c>
      <c r="B131" s="174">
        <v>20192020</v>
      </c>
      <c r="C131" s="174" t="s">
        <v>74</v>
      </c>
      <c r="D131" s="174" t="s">
        <v>26</v>
      </c>
      <c r="E131" s="174" t="s">
        <v>26</v>
      </c>
      <c r="F131" s="174">
        <v>4</v>
      </c>
      <c r="G131" s="174">
        <v>3</v>
      </c>
      <c r="H131" s="174">
        <v>1</v>
      </c>
      <c r="I131" s="174">
        <v>4</v>
      </c>
      <c r="J131" s="174">
        <v>1</v>
      </c>
      <c r="K131" s="174">
        <v>10</v>
      </c>
      <c r="L131" s="174">
        <v>1</v>
      </c>
      <c r="M131" s="174">
        <v>2</v>
      </c>
      <c r="N131" s="174">
        <v>3</v>
      </c>
      <c r="O131" s="174">
        <v>1</v>
      </c>
      <c r="P131" s="174">
        <v>1</v>
      </c>
      <c r="Q131" s="174">
        <v>0</v>
      </c>
      <c r="R131" s="174">
        <v>0</v>
      </c>
      <c r="S131" s="174">
        <v>0</v>
      </c>
      <c r="T131" s="174">
        <v>1</v>
      </c>
      <c r="U131" s="174">
        <v>19</v>
      </c>
      <c r="V131" s="174">
        <v>15.8</v>
      </c>
      <c r="W131" s="174" t="s">
        <v>81</v>
      </c>
      <c r="X131" s="174">
        <v>50</v>
      </c>
    </row>
    <row r="132" spans="1:24" ht="15.5" x14ac:dyDescent="0.35">
      <c r="A132" s="174" t="s">
        <v>272</v>
      </c>
      <c r="B132" s="174">
        <v>20192020</v>
      </c>
      <c r="C132" s="174" t="s">
        <v>53</v>
      </c>
      <c r="D132" s="174" t="s">
        <v>26</v>
      </c>
      <c r="E132" s="174" t="s">
        <v>26</v>
      </c>
      <c r="F132" s="174">
        <v>7</v>
      </c>
      <c r="G132" s="174">
        <v>3</v>
      </c>
      <c r="H132" s="174">
        <v>1</v>
      </c>
      <c r="I132" s="174">
        <v>4</v>
      </c>
      <c r="J132" s="174">
        <v>3</v>
      </c>
      <c r="K132" s="174">
        <v>2</v>
      </c>
      <c r="L132" s="174">
        <v>0.56999999999999995</v>
      </c>
      <c r="M132" s="174">
        <v>3</v>
      </c>
      <c r="N132" s="174">
        <v>4</v>
      </c>
      <c r="O132" s="174">
        <v>0</v>
      </c>
      <c r="P132" s="174">
        <v>0</v>
      </c>
      <c r="Q132" s="174">
        <v>0</v>
      </c>
      <c r="R132" s="174">
        <v>0</v>
      </c>
      <c r="S132" s="174">
        <v>0</v>
      </c>
      <c r="T132" s="174">
        <v>2</v>
      </c>
      <c r="U132" s="174">
        <v>11</v>
      </c>
      <c r="V132" s="174">
        <v>27.3</v>
      </c>
      <c r="W132" s="174" t="s">
        <v>1007</v>
      </c>
      <c r="X132" s="174">
        <v>60</v>
      </c>
    </row>
    <row r="133" spans="1:24" ht="15.5" x14ac:dyDescent="0.35">
      <c r="A133" s="174" t="s">
        <v>176</v>
      </c>
      <c r="B133" s="174">
        <v>20192020</v>
      </c>
      <c r="C133" s="174" t="s">
        <v>35</v>
      </c>
      <c r="D133" s="174" t="s">
        <v>26</v>
      </c>
      <c r="E133" s="174" t="s">
        <v>27</v>
      </c>
      <c r="F133" s="174">
        <v>9</v>
      </c>
      <c r="G133" s="174">
        <v>3</v>
      </c>
      <c r="H133" s="174">
        <v>1</v>
      </c>
      <c r="I133" s="174">
        <v>4</v>
      </c>
      <c r="J133" s="174">
        <v>-1</v>
      </c>
      <c r="K133" s="174">
        <v>2</v>
      </c>
      <c r="L133" s="174">
        <v>0.44</v>
      </c>
      <c r="M133" s="174">
        <v>3</v>
      </c>
      <c r="N133" s="174">
        <v>4</v>
      </c>
      <c r="O133" s="174">
        <v>0</v>
      </c>
      <c r="P133" s="174">
        <v>0</v>
      </c>
      <c r="Q133" s="174">
        <v>0</v>
      </c>
      <c r="R133" s="174">
        <v>0</v>
      </c>
      <c r="S133" s="174">
        <v>0</v>
      </c>
      <c r="T133" s="174">
        <v>1</v>
      </c>
      <c r="U133" s="174">
        <v>8</v>
      </c>
      <c r="V133" s="174">
        <v>37.5</v>
      </c>
      <c r="W133" s="174" t="s">
        <v>602</v>
      </c>
      <c r="X133" s="174" t="s">
        <v>41</v>
      </c>
    </row>
    <row r="134" spans="1:24" ht="15.5" x14ac:dyDescent="0.35">
      <c r="A134" s="174" t="s">
        <v>300</v>
      </c>
      <c r="B134" s="174">
        <v>20192020</v>
      </c>
      <c r="C134" s="174" t="s">
        <v>49</v>
      </c>
      <c r="D134" s="174" t="s">
        <v>26</v>
      </c>
      <c r="E134" s="174" t="s">
        <v>26</v>
      </c>
      <c r="F134" s="174">
        <v>15</v>
      </c>
      <c r="G134" s="174">
        <v>2</v>
      </c>
      <c r="H134" s="174">
        <v>2</v>
      </c>
      <c r="I134" s="174">
        <v>4</v>
      </c>
      <c r="J134" s="174">
        <v>0</v>
      </c>
      <c r="K134" s="174">
        <v>46</v>
      </c>
      <c r="L134" s="174">
        <v>0.27</v>
      </c>
      <c r="M134" s="174">
        <v>2</v>
      </c>
      <c r="N134" s="174">
        <v>4</v>
      </c>
      <c r="O134" s="174">
        <v>0</v>
      </c>
      <c r="P134" s="174">
        <v>0</v>
      </c>
      <c r="Q134" s="174">
        <v>0</v>
      </c>
      <c r="R134" s="174">
        <v>0</v>
      </c>
      <c r="S134" s="174">
        <v>0</v>
      </c>
      <c r="T134" s="174">
        <v>0</v>
      </c>
      <c r="U134" s="174">
        <v>11</v>
      </c>
      <c r="V134" s="174">
        <v>18.2</v>
      </c>
      <c r="W134" s="174" t="s">
        <v>1008</v>
      </c>
      <c r="X134" s="174">
        <v>0</v>
      </c>
    </row>
    <row r="135" spans="1:24" ht="15.5" x14ac:dyDescent="0.35">
      <c r="A135" s="174" t="s">
        <v>943</v>
      </c>
      <c r="B135" s="174">
        <v>20192020</v>
      </c>
      <c r="C135" s="174" t="s">
        <v>49</v>
      </c>
      <c r="D135" s="174" t="s">
        <v>56</v>
      </c>
      <c r="E135" s="174" t="s">
        <v>56</v>
      </c>
      <c r="F135" s="174">
        <v>5</v>
      </c>
      <c r="G135" s="174">
        <v>2</v>
      </c>
      <c r="H135" s="174">
        <v>2</v>
      </c>
      <c r="I135" s="174">
        <v>4</v>
      </c>
      <c r="J135" s="174">
        <v>-2</v>
      </c>
      <c r="K135" s="174">
        <v>0</v>
      </c>
      <c r="L135" s="174">
        <v>0.8</v>
      </c>
      <c r="M135" s="174">
        <v>1</v>
      </c>
      <c r="N135" s="174">
        <v>2</v>
      </c>
      <c r="O135" s="174">
        <v>1</v>
      </c>
      <c r="P135" s="174">
        <v>2</v>
      </c>
      <c r="Q135" s="174">
        <v>0</v>
      </c>
      <c r="R135" s="174">
        <v>0</v>
      </c>
      <c r="S135" s="174">
        <v>0</v>
      </c>
      <c r="T135" s="174">
        <v>0</v>
      </c>
      <c r="U135" s="174">
        <v>9</v>
      </c>
      <c r="V135" s="174">
        <v>22.2</v>
      </c>
      <c r="W135" s="174" t="s">
        <v>809</v>
      </c>
      <c r="X135" s="174" t="s">
        <v>41</v>
      </c>
    </row>
    <row r="136" spans="1:24" ht="15.5" x14ac:dyDescent="0.35">
      <c r="A136" s="174" t="s">
        <v>86</v>
      </c>
      <c r="B136" s="174">
        <v>20192020</v>
      </c>
      <c r="C136" s="174" t="s">
        <v>46</v>
      </c>
      <c r="D136" s="174" t="s">
        <v>56</v>
      </c>
      <c r="E136" s="174" t="s">
        <v>56</v>
      </c>
      <c r="F136" s="174">
        <v>5</v>
      </c>
      <c r="G136" s="174">
        <v>2</v>
      </c>
      <c r="H136" s="174">
        <v>2</v>
      </c>
      <c r="I136" s="174">
        <v>4</v>
      </c>
      <c r="J136" s="174">
        <v>-3</v>
      </c>
      <c r="K136" s="174">
        <v>0</v>
      </c>
      <c r="L136" s="174">
        <v>0.8</v>
      </c>
      <c r="M136" s="174">
        <v>1</v>
      </c>
      <c r="N136" s="174">
        <v>3</v>
      </c>
      <c r="O136" s="174">
        <v>1</v>
      </c>
      <c r="P136" s="174">
        <v>1</v>
      </c>
      <c r="Q136" s="174">
        <v>0</v>
      </c>
      <c r="R136" s="174">
        <v>0</v>
      </c>
      <c r="S136" s="174">
        <v>0</v>
      </c>
      <c r="T136" s="174">
        <v>0</v>
      </c>
      <c r="U136" s="174">
        <v>10</v>
      </c>
      <c r="V136" s="174">
        <v>20</v>
      </c>
      <c r="W136" s="174" t="s">
        <v>87</v>
      </c>
      <c r="X136" s="174">
        <v>57.9</v>
      </c>
    </row>
    <row r="137" spans="1:24" ht="15.5" x14ac:dyDescent="0.35">
      <c r="A137" s="174" t="s">
        <v>807</v>
      </c>
      <c r="B137" s="174">
        <v>20192020</v>
      </c>
      <c r="C137" s="174" t="s">
        <v>59</v>
      </c>
      <c r="D137" s="174" t="s">
        <v>26</v>
      </c>
      <c r="E137" s="174" t="s">
        <v>50</v>
      </c>
      <c r="F137" s="174">
        <v>14</v>
      </c>
      <c r="G137" s="174">
        <v>2</v>
      </c>
      <c r="H137" s="174">
        <v>2</v>
      </c>
      <c r="I137" s="174">
        <v>4</v>
      </c>
      <c r="J137" s="174">
        <v>9</v>
      </c>
      <c r="K137" s="174">
        <v>0</v>
      </c>
      <c r="L137" s="174">
        <v>0.28999999999999998</v>
      </c>
      <c r="M137" s="174">
        <v>1</v>
      </c>
      <c r="N137" s="174">
        <v>2</v>
      </c>
      <c r="O137" s="174">
        <v>1</v>
      </c>
      <c r="P137" s="174">
        <v>2</v>
      </c>
      <c r="Q137" s="174">
        <v>0</v>
      </c>
      <c r="R137" s="174">
        <v>0</v>
      </c>
      <c r="S137" s="174">
        <v>0</v>
      </c>
      <c r="T137" s="174">
        <v>0</v>
      </c>
      <c r="U137" s="174">
        <v>14</v>
      </c>
      <c r="V137" s="174">
        <v>14.3</v>
      </c>
      <c r="W137" s="174" t="s">
        <v>1009</v>
      </c>
      <c r="X137" s="174" t="s">
        <v>41</v>
      </c>
    </row>
    <row r="138" spans="1:24" ht="15.5" x14ac:dyDescent="0.35">
      <c r="A138" s="174" t="s">
        <v>82</v>
      </c>
      <c r="B138" s="174">
        <v>20192020</v>
      </c>
      <c r="C138" s="174" t="s">
        <v>74</v>
      </c>
      <c r="D138" s="174" t="s">
        <v>56</v>
      </c>
      <c r="E138" s="174" t="s">
        <v>50</v>
      </c>
      <c r="F138" s="174">
        <v>4</v>
      </c>
      <c r="G138" s="174">
        <v>2</v>
      </c>
      <c r="H138" s="174">
        <v>2</v>
      </c>
      <c r="I138" s="174">
        <v>4</v>
      </c>
      <c r="J138" s="174">
        <v>-1</v>
      </c>
      <c r="K138" s="174">
        <v>4</v>
      </c>
      <c r="L138" s="174">
        <v>1</v>
      </c>
      <c r="M138" s="174">
        <v>1</v>
      </c>
      <c r="N138" s="174">
        <v>2</v>
      </c>
      <c r="O138" s="174">
        <v>1</v>
      </c>
      <c r="P138" s="174">
        <v>2</v>
      </c>
      <c r="Q138" s="174">
        <v>0</v>
      </c>
      <c r="R138" s="174">
        <v>0</v>
      </c>
      <c r="S138" s="174">
        <v>0</v>
      </c>
      <c r="T138" s="174">
        <v>0</v>
      </c>
      <c r="U138" s="174">
        <v>7</v>
      </c>
      <c r="V138" s="174">
        <v>28.6</v>
      </c>
      <c r="W138" s="174" t="s">
        <v>83</v>
      </c>
      <c r="X138" s="174" t="s">
        <v>41</v>
      </c>
    </row>
    <row r="139" spans="1:24" ht="15.5" x14ac:dyDescent="0.35">
      <c r="A139" s="174" t="s">
        <v>499</v>
      </c>
      <c r="B139" s="174">
        <v>20192020</v>
      </c>
      <c r="C139" s="174" t="s">
        <v>43</v>
      </c>
      <c r="D139" s="174" t="s">
        <v>26</v>
      </c>
      <c r="E139" s="174" t="s">
        <v>50</v>
      </c>
      <c r="F139" s="174">
        <v>10</v>
      </c>
      <c r="G139" s="174">
        <v>1</v>
      </c>
      <c r="H139" s="174">
        <v>3</v>
      </c>
      <c r="I139" s="174">
        <v>4</v>
      </c>
      <c r="J139" s="174">
        <v>0</v>
      </c>
      <c r="K139" s="174">
        <v>6</v>
      </c>
      <c r="L139" s="174">
        <v>0.4</v>
      </c>
      <c r="M139" s="174">
        <v>1</v>
      </c>
      <c r="N139" s="174">
        <v>3</v>
      </c>
      <c r="O139" s="174">
        <v>0</v>
      </c>
      <c r="P139" s="174">
        <v>0</v>
      </c>
      <c r="Q139" s="174">
        <v>0</v>
      </c>
      <c r="R139" s="174">
        <v>1</v>
      </c>
      <c r="S139" s="174">
        <v>0</v>
      </c>
      <c r="T139" s="174">
        <v>0</v>
      </c>
      <c r="U139" s="174">
        <v>4</v>
      </c>
      <c r="V139" s="174">
        <v>25</v>
      </c>
      <c r="W139" s="174" t="s">
        <v>420</v>
      </c>
      <c r="X139" s="174" t="s">
        <v>41</v>
      </c>
    </row>
    <row r="140" spans="1:24" ht="15.5" x14ac:dyDescent="0.35">
      <c r="A140" s="174" t="s">
        <v>115</v>
      </c>
      <c r="B140" s="174">
        <v>20192020</v>
      </c>
      <c r="C140" s="174" t="s">
        <v>92</v>
      </c>
      <c r="D140" s="174" t="s">
        <v>26</v>
      </c>
      <c r="E140" s="174" t="s">
        <v>50</v>
      </c>
      <c r="F140" s="174">
        <v>9</v>
      </c>
      <c r="G140" s="174">
        <v>1</v>
      </c>
      <c r="H140" s="174">
        <v>3</v>
      </c>
      <c r="I140" s="174">
        <v>4</v>
      </c>
      <c r="J140" s="174">
        <v>3</v>
      </c>
      <c r="K140" s="174">
        <v>8</v>
      </c>
      <c r="L140" s="174">
        <v>0.44</v>
      </c>
      <c r="M140" s="174">
        <v>1</v>
      </c>
      <c r="N140" s="174">
        <v>3</v>
      </c>
      <c r="O140" s="174">
        <v>0</v>
      </c>
      <c r="P140" s="174">
        <v>1</v>
      </c>
      <c r="Q140" s="174">
        <v>0</v>
      </c>
      <c r="R140" s="174">
        <v>0</v>
      </c>
      <c r="S140" s="174">
        <v>0</v>
      </c>
      <c r="T140" s="174">
        <v>0</v>
      </c>
      <c r="U140" s="174">
        <v>16</v>
      </c>
      <c r="V140" s="174">
        <v>6.3</v>
      </c>
      <c r="W140" s="174" t="s">
        <v>781</v>
      </c>
      <c r="X140" s="174" t="s">
        <v>41</v>
      </c>
    </row>
    <row r="141" spans="1:24" ht="15.5" x14ac:dyDescent="0.35">
      <c r="A141" s="174" t="s">
        <v>946</v>
      </c>
      <c r="B141" s="174">
        <v>20192020</v>
      </c>
      <c r="C141" s="174" t="s">
        <v>172</v>
      </c>
      <c r="D141" s="174" t="s">
        <v>26</v>
      </c>
      <c r="E141" s="174" t="s">
        <v>50</v>
      </c>
      <c r="F141" s="174">
        <v>13</v>
      </c>
      <c r="G141" s="174">
        <v>1</v>
      </c>
      <c r="H141" s="174">
        <v>3</v>
      </c>
      <c r="I141" s="174">
        <v>4</v>
      </c>
      <c r="J141" s="174">
        <v>3</v>
      </c>
      <c r="K141" s="174">
        <v>8</v>
      </c>
      <c r="L141" s="174">
        <v>0.31</v>
      </c>
      <c r="M141" s="174">
        <v>0</v>
      </c>
      <c r="N141" s="174">
        <v>2</v>
      </c>
      <c r="O141" s="174">
        <v>1</v>
      </c>
      <c r="P141" s="174">
        <v>2</v>
      </c>
      <c r="Q141" s="174">
        <v>0</v>
      </c>
      <c r="R141" s="174">
        <v>0</v>
      </c>
      <c r="S141" s="174">
        <v>0</v>
      </c>
      <c r="T141" s="174">
        <v>0</v>
      </c>
      <c r="U141" s="174">
        <v>26</v>
      </c>
      <c r="V141" s="174">
        <v>3.9</v>
      </c>
      <c r="W141" s="174" t="s">
        <v>1010</v>
      </c>
      <c r="X141" s="174" t="s">
        <v>41</v>
      </c>
    </row>
    <row r="142" spans="1:24" ht="15.5" x14ac:dyDescent="0.35">
      <c r="A142" s="174" t="s">
        <v>116</v>
      </c>
      <c r="B142" s="174">
        <v>20192020</v>
      </c>
      <c r="C142" s="174" t="s">
        <v>89</v>
      </c>
      <c r="D142" s="174" t="s">
        <v>26</v>
      </c>
      <c r="E142" s="174" t="s">
        <v>26</v>
      </c>
      <c r="F142" s="174">
        <v>10</v>
      </c>
      <c r="G142" s="174">
        <v>1</v>
      </c>
      <c r="H142" s="174">
        <v>3</v>
      </c>
      <c r="I142" s="174">
        <v>4</v>
      </c>
      <c r="J142" s="174">
        <v>4</v>
      </c>
      <c r="K142" s="174">
        <v>6</v>
      </c>
      <c r="L142" s="174">
        <v>0.4</v>
      </c>
      <c r="M142" s="174">
        <v>1</v>
      </c>
      <c r="N142" s="174">
        <v>4</v>
      </c>
      <c r="O142" s="174">
        <v>0</v>
      </c>
      <c r="P142" s="174">
        <v>0</v>
      </c>
      <c r="Q142" s="174">
        <v>0</v>
      </c>
      <c r="R142" s="174">
        <v>0</v>
      </c>
      <c r="S142" s="174">
        <v>0</v>
      </c>
      <c r="T142" s="174">
        <v>0</v>
      </c>
      <c r="U142" s="174">
        <v>9</v>
      </c>
      <c r="V142" s="174">
        <v>11.1</v>
      </c>
      <c r="W142" s="174" t="s">
        <v>785</v>
      </c>
      <c r="X142" s="174">
        <v>50</v>
      </c>
    </row>
    <row r="143" spans="1:24" ht="15.5" x14ac:dyDescent="0.35">
      <c r="A143" s="174" t="s">
        <v>118</v>
      </c>
      <c r="B143" s="174">
        <v>20192020</v>
      </c>
      <c r="C143" s="174" t="s">
        <v>62</v>
      </c>
      <c r="D143" s="174" t="s">
        <v>26</v>
      </c>
      <c r="E143" s="174" t="s">
        <v>27</v>
      </c>
      <c r="F143" s="174">
        <v>4</v>
      </c>
      <c r="G143" s="174">
        <v>1</v>
      </c>
      <c r="H143" s="174">
        <v>3</v>
      </c>
      <c r="I143" s="174">
        <v>4</v>
      </c>
      <c r="J143" s="174">
        <v>0</v>
      </c>
      <c r="K143" s="174">
        <v>2</v>
      </c>
      <c r="L143" s="174">
        <v>1</v>
      </c>
      <c r="M143" s="174">
        <v>0</v>
      </c>
      <c r="N143" s="174">
        <v>1</v>
      </c>
      <c r="O143" s="174">
        <v>1</v>
      </c>
      <c r="P143" s="174">
        <v>3</v>
      </c>
      <c r="Q143" s="174">
        <v>0</v>
      </c>
      <c r="R143" s="174">
        <v>0</v>
      </c>
      <c r="S143" s="174">
        <v>0</v>
      </c>
      <c r="T143" s="174">
        <v>0</v>
      </c>
      <c r="U143" s="174">
        <v>14</v>
      </c>
      <c r="V143" s="174">
        <v>7.1</v>
      </c>
      <c r="W143" s="174" t="s">
        <v>119</v>
      </c>
      <c r="X143" s="174">
        <v>54.7</v>
      </c>
    </row>
    <row r="144" spans="1:24" ht="15.5" x14ac:dyDescent="0.35">
      <c r="A144" s="174" t="s">
        <v>264</v>
      </c>
      <c r="B144" s="174">
        <v>20192020</v>
      </c>
      <c r="C144" s="174" t="s">
        <v>71</v>
      </c>
      <c r="D144" s="174" t="s">
        <v>56</v>
      </c>
      <c r="E144" s="174" t="s">
        <v>50</v>
      </c>
      <c r="F144" s="174">
        <v>10</v>
      </c>
      <c r="G144" s="174">
        <v>1</v>
      </c>
      <c r="H144" s="174">
        <v>3</v>
      </c>
      <c r="I144" s="174">
        <v>4</v>
      </c>
      <c r="J144" s="174">
        <v>2</v>
      </c>
      <c r="K144" s="174">
        <v>4</v>
      </c>
      <c r="L144" s="174">
        <v>0.4</v>
      </c>
      <c r="M144" s="174">
        <v>1</v>
      </c>
      <c r="N144" s="174">
        <v>2</v>
      </c>
      <c r="O144" s="174">
        <v>0</v>
      </c>
      <c r="P144" s="174">
        <v>2</v>
      </c>
      <c r="Q144" s="174">
        <v>0</v>
      </c>
      <c r="R144" s="174">
        <v>0</v>
      </c>
      <c r="S144" s="174">
        <v>0</v>
      </c>
      <c r="T144" s="174">
        <v>0</v>
      </c>
      <c r="U144" s="174">
        <v>25</v>
      </c>
      <c r="V144" s="174">
        <v>4</v>
      </c>
      <c r="W144" s="174" t="s">
        <v>778</v>
      </c>
      <c r="X144" s="174" t="s">
        <v>41</v>
      </c>
    </row>
    <row r="145" spans="1:24" ht="15.5" x14ac:dyDescent="0.35">
      <c r="A145" s="174" t="s">
        <v>545</v>
      </c>
      <c r="B145" s="174">
        <v>20192020</v>
      </c>
      <c r="C145" s="174" t="s">
        <v>217</v>
      </c>
      <c r="D145" s="174" t="s">
        <v>26</v>
      </c>
      <c r="E145" s="174" t="s">
        <v>26</v>
      </c>
      <c r="F145" s="174">
        <v>8</v>
      </c>
      <c r="G145" s="174">
        <v>1</v>
      </c>
      <c r="H145" s="174">
        <v>3</v>
      </c>
      <c r="I145" s="174">
        <v>4</v>
      </c>
      <c r="J145" s="174">
        <v>0</v>
      </c>
      <c r="K145" s="174">
        <v>12</v>
      </c>
      <c r="L145" s="174">
        <v>0.5</v>
      </c>
      <c r="M145" s="174">
        <v>1</v>
      </c>
      <c r="N145" s="174">
        <v>4</v>
      </c>
      <c r="O145" s="174">
        <v>0</v>
      </c>
      <c r="P145" s="174">
        <v>0</v>
      </c>
      <c r="Q145" s="174">
        <v>0</v>
      </c>
      <c r="R145" s="174">
        <v>0</v>
      </c>
      <c r="S145" s="174">
        <v>0</v>
      </c>
      <c r="T145" s="174">
        <v>0</v>
      </c>
      <c r="U145" s="174">
        <v>9</v>
      </c>
      <c r="V145" s="174">
        <v>11.1</v>
      </c>
      <c r="W145" s="174" t="s">
        <v>784</v>
      </c>
      <c r="X145" s="174">
        <v>0</v>
      </c>
    </row>
    <row r="146" spans="1:24" ht="15.5" x14ac:dyDescent="0.35">
      <c r="A146" s="174" t="s">
        <v>330</v>
      </c>
      <c r="B146" s="174">
        <v>20192020</v>
      </c>
      <c r="C146" s="174" t="s">
        <v>217</v>
      </c>
      <c r="D146" s="174" t="s">
        <v>26</v>
      </c>
      <c r="E146" s="174" t="s">
        <v>26</v>
      </c>
      <c r="F146" s="174">
        <v>9</v>
      </c>
      <c r="G146" s="174">
        <v>1</v>
      </c>
      <c r="H146" s="174">
        <v>3</v>
      </c>
      <c r="I146" s="174">
        <v>4</v>
      </c>
      <c r="J146" s="174">
        <v>-1</v>
      </c>
      <c r="K146" s="174">
        <v>17</v>
      </c>
      <c r="L146" s="174">
        <v>0.44</v>
      </c>
      <c r="M146" s="174">
        <v>0</v>
      </c>
      <c r="N146" s="174">
        <v>3</v>
      </c>
      <c r="O146" s="174">
        <v>1</v>
      </c>
      <c r="P146" s="174">
        <v>1</v>
      </c>
      <c r="Q146" s="174">
        <v>0</v>
      </c>
      <c r="R146" s="174">
        <v>0</v>
      </c>
      <c r="S146" s="174">
        <v>0</v>
      </c>
      <c r="T146" s="174">
        <v>0</v>
      </c>
      <c r="U146" s="174">
        <v>13</v>
      </c>
      <c r="V146" s="174">
        <v>7.7</v>
      </c>
      <c r="W146" s="174" t="s">
        <v>117</v>
      </c>
      <c r="X146" s="174">
        <v>75</v>
      </c>
    </row>
    <row r="147" spans="1:24" ht="15.5" x14ac:dyDescent="0.35">
      <c r="A147" s="174" t="s">
        <v>292</v>
      </c>
      <c r="B147" s="174">
        <v>20192020</v>
      </c>
      <c r="C147" s="174" t="s">
        <v>248</v>
      </c>
      <c r="D147" s="174" t="s">
        <v>56</v>
      </c>
      <c r="E147" s="174" t="s">
        <v>50</v>
      </c>
      <c r="F147" s="174">
        <v>13</v>
      </c>
      <c r="G147" s="174">
        <v>1</v>
      </c>
      <c r="H147" s="174">
        <v>3</v>
      </c>
      <c r="I147" s="174">
        <v>4</v>
      </c>
      <c r="J147" s="174">
        <v>-6</v>
      </c>
      <c r="K147" s="174">
        <v>24</v>
      </c>
      <c r="L147" s="174">
        <v>0.31</v>
      </c>
      <c r="M147" s="174">
        <v>1</v>
      </c>
      <c r="N147" s="174">
        <v>3</v>
      </c>
      <c r="O147" s="174">
        <v>0</v>
      </c>
      <c r="P147" s="174">
        <v>0</v>
      </c>
      <c r="Q147" s="174">
        <v>0</v>
      </c>
      <c r="R147" s="174">
        <v>1</v>
      </c>
      <c r="S147" s="174">
        <v>0</v>
      </c>
      <c r="T147" s="174">
        <v>0</v>
      </c>
      <c r="U147" s="174">
        <v>29</v>
      </c>
      <c r="V147" s="174">
        <v>3.5</v>
      </c>
      <c r="W147" s="174" t="s">
        <v>1011</v>
      </c>
      <c r="X147" s="174" t="s">
        <v>41</v>
      </c>
    </row>
    <row r="148" spans="1:24" ht="15.5" x14ac:dyDescent="0.35">
      <c r="A148" s="174" t="s">
        <v>283</v>
      </c>
      <c r="B148" s="174">
        <v>20192020</v>
      </c>
      <c r="C148" s="174" t="s">
        <v>30</v>
      </c>
      <c r="D148" s="174" t="s">
        <v>56</v>
      </c>
      <c r="E148" s="174" t="s">
        <v>27</v>
      </c>
      <c r="F148" s="174">
        <v>8</v>
      </c>
      <c r="G148" s="174">
        <v>1</v>
      </c>
      <c r="H148" s="174">
        <v>3</v>
      </c>
      <c r="I148" s="174">
        <v>4</v>
      </c>
      <c r="J148" s="174">
        <v>0</v>
      </c>
      <c r="K148" s="174">
        <v>0</v>
      </c>
      <c r="L148" s="174">
        <v>0.5</v>
      </c>
      <c r="M148" s="174">
        <v>1</v>
      </c>
      <c r="N148" s="174">
        <v>4</v>
      </c>
      <c r="O148" s="174">
        <v>0</v>
      </c>
      <c r="P148" s="174">
        <v>0</v>
      </c>
      <c r="Q148" s="174">
        <v>0</v>
      </c>
      <c r="R148" s="174">
        <v>0</v>
      </c>
      <c r="S148" s="174">
        <v>0</v>
      </c>
      <c r="T148" s="174">
        <v>1</v>
      </c>
      <c r="U148" s="174">
        <v>8</v>
      </c>
      <c r="V148" s="174">
        <v>12.5</v>
      </c>
      <c r="W148" s="174" t="s">
        <v>468</v>
      </c>
      <c r="X148" s="174">
        <v>60</v>
      </c>
    </row>
    <row r="149" spans="1:24" ht="15.5" x14ac:dyDescent="0.35">
      <c r="A149" s="174" t="s">
        <v>214</v>
      </c>
      <c r="B149" s="174">
        <v>20192020</v>
      </c>
      <c r="C149" s="174" t="s">
        <v>89</v>
      </c>
      <c r="D149" s="174" t="s">
        <v>26</v>
      </c>
      <c r="E149" s="174" t="s">
        <v>26</v>
      </c>
      <c r="F149" s="174">
        <v>10</v>
      </c>
      <c r="G149" s="174">
        <v>1</v>
      </c>
      <c r="H149" s="174">
        <v>3</v>
      </c>
      <c r="I149" s="174">
        <v>4</v>
      </c>
      <c r="J149" s="174">
        <v>4</v>
      </c>
      <c r="K149" s="174">
        <v>8</v>
      </c>
      <c r="L149" s="174">
        <v>0.4</v>
      </c>
      <c r="M149" s="174">
        <v>1</v>
      </c>
      <c r="N149" s="174">
        <v>4</v>
      </c>
      <c r="O149" s="174">
        <v>0</v>
      </c>
      <c r="P149" s="174">
        <v>0</v>
      </c>
      <c r="Q149" s="174">
        <v>0</v>
      </c>
      <c r="R149" s="174">
        <v>0</v>
      </c>
      <c r="S149" s="174">
        <v>0</v>
      </c>
      <c r="T149" s="174">
        <v>1</v>
      </c>
      <c r="U149" s="174">
        <v>20</v>
      </c>
      <c r="V149" s="174">
        <v>5</v>
      </c>
      <c r="W149" s="174" t="s">
        <v>782</v>
      </c>
      <c r="X149" s="174">
        <v>0</v>
      </c>
    </row>
    <row r="150" spans="1:24" ht="15.5" x14ac:dyDescent="0.35">
      <c r="A150" s="174" t="s">
        <v>287</v>
      </c>
      <c r="B150" s="174">
        <v>20192020</v>
      </c>
      <c r="C150" s="174" t="s">
        <v>92</v>
      </c>
      <c r="D150" s="174" t="s">
        <v>26</v>
      </c>
      <c r="E150" s="174" t="s">
        <v>50</v>
      </c>
      <c r="F150" s="174">
        <v>9</v>
      </c>
      <c r="G150" s="174">
        <v>1</v>
      </c>
      <c r="H150" s="174">
        <v>3</v>
      </c>
      <c r="I150" s="174">
        <v>4</v>
      </c>
      <c r="J150" s="174">
        <v>1</v>
      </c>
      <c r="K150" s="174">
        <v>0</v>
      </c>
      <c r="L150" s="174">
        <v>0.44</v>
      </c>
      <c r="M150" s="174">
        <v>1</v>
      </c>
      <c r="N150" s="174">
        <v>3</v>
      </c>
      <c r="O150" s="174">
        <v>0</v>
      </c>
      <c r="P150" s="174">
        <v>1</v>
      </c>
      <c r="Q150" s="174">
        <v>0</v>
      </c>
      <c r="R150" s="174">
        <v>0</v>
      </c>
      <c r="S150" s="174">
        <v>0</v>
      </c>
      <c r="T150" s="174">
        <v>0</v>
      </c>
      <c r="U150" s="174">
        <v>11</v>
      </c>
      <c r="V150" s="174">
        <v>9.1</v>
      </c>
      <c r="W150" s="174" t="s">
        <v>320</v>
      </c>
      <c r="X150" s="174" t="s">
        <v>41</v>
      </c>
    </row>
    <row r="151" spans="1:24" ht="15.5" x14ac:dyDescent="0.35">
      <c r="A151" s="174" t="s">
        <v>102</v>
      </c>
      <c r="B151" s="174">
        <v>20192020</v>
      </c>
      <c r="C151" s="174" t="s">
        <v>92</v>
      </c>
      <c r="D151" s="174" t="s">
        <v>56</v>
      </c>
      <c r="E151" s="174" t="s">
        <v>56</v>
      </c>
      <c r="F151" s="174">
        <v>9</v>
      </c>
      <c r="G151" s="174">
        <v>1</v>
      </c>
      <c r="H151" s="174">
        <v>3</v>
      </c>
      <c r="I151" s="174">
        <v>4</v>
      </c>
      <c r="J151" s="174">
        <v>-1</v>
      </c>
      <c r="K151" s="174">
        <v>4</v>
      </c>
      <c r="L151" s="174">
        <v>0.44</v>
      </c>
      <c r="M151" s="174">
        <v>1</v>
      </c>
      <c r="N151" s="174">
        <v>2</v>
      </c>
      <c r="O151" s="174">
        <v>0</v>
      </c>
      <c r="P151" s="174">
        <v>2</v>
      </c>
      <c r="Q151" s="174">
        <v>0</v>
      </c>
      <c r="R151" s="174">
        <v>0</v>
      </c>
      <c r="S151" s="174">
        <v>0</v>
      </c>
      <c r="T151" s="174">
        <v>0</v>
      </c>
      <c r="U151" s="174">
        <v>22</v>
      </c>
      <c r="V151" s="174">
        <v>4.5999999999999996</v>
      </c>
      <c r="W151" s="174" t="s">
        <v>783</v>
      </c>
      <c r="X151" s="174" t="s">
        <v>41</v>
      </c>
    </row>
    <row r="152" spans="1:24" ht="15.5" x14ac:dyDescent="0.35">
      <c r="A152" s="174" t="s">
        <v>508</v>
      </c>
      <c r="B152" s="174">
        <v>20192020</v>
      </c>
      <c r="C152" s="174" t="s">
        <v>89</v>
      </c>
      <c r="D152" s="174" t="s">
        <v>56</v>
      </c>
      <c r="E152" s="174" t="s">
        <v>56</v>
      </c>
      <c r="F152" s="174">
        <v>9</v>
      </c>
      <c r="G152" s="174">
        <v>1</v>
      </c>
      <c r="H152" s="174">
        <v>3</v>
      </c>
      <c r="I152" s="174">
        <v>4</v>
      </c>
      <c r="J152" s="174">
        <v>-1</v>
      </c>
      <c r="K152" s="174">
        <v>2</v>
      </c>
      <c r="L152" s="174">
        <v>0.44</v>
      </c>
      <c r="M152" s="174">
        <v>0</v>
      </c>
      <c r="N152" s="174">
        <v>2</v>
      </c>
      <c r="O152" s="174">
        <v>1</v>
      </c>
      <c r="P152" s="174">
        <v>2</v>
      </c>
      <c r="Q152" s="174">
        <v>0</v>
      </c>
      <c r="R152" s="174">
        <v>0</v>
      </c>
      <c r="S152" s="174">
        <v>0</v>
      </c>
      <c r="T152" s="174">
        <v>0</v>
      </c>
      <c r="U152" s="174">
        <v>37</v>
      </c>
      <c r="V152" s="174">
        <v>2.7</v>
      </c>
      <c r="W152" s="174" t="s">
        <v>786</v>
      </c>
      <c r="X152" s="174">
        <v>30</v>
      </c>
    </row>
    <row r="153" spans="1:24" ht="15.5" x14ac:dyDescent="0.35">
      <c r="A153" s="174" t="s">
        <v>1012</v>
      </c>
      <c r="B153" s="174">
        <v>20192020</v>
      </c>
      <c r="C153" s="174" t="s">
        <v>59</v>
      </c>
      <c r="D153" s="174" t="s">
        <v>56</v>
      </c>
      <c r="E153" s="174" t="s">
        <v>50</v>
      </c>
      <c r="F153" s="174">
        <v>14</v>
      </c>
      <c r="G153" s="174">
        <v>0</v>
      </c>
      <c r="H153" s="174">
        <v>4</v>
      </c>
      <c r="I153" s="174">
        <v>4</v>
      </c>
      <c r="J153" s="174">
        <v>10</v>
      </c>
      <c r="K153" s="174">
        <v>10</v>
      </c>
      <c r="L153" s="174">
        <v>0.28999999999999998</v>
      </c>
      <c r="M153" s="174">
        <v>0</v>
      </c>
      <c r="N153" s="174">
        <v>4</v>
      </c>
      <c r="O153" s="174">
        <v>0</v>
      </c>
      <c r="P153" s="174">
        <v>0</v>
      </c>
      <c r="Q153" s="174">
        <v>0</v>
      </c>
      <c r="R153" s="174">
        <v>0</v>
      </c>
      <c r="S153" s="174">
        <v>0</v>
      </c>
      <c r="T153" s="174">
        <v>0</v>
      </c>
      <c r="U153" s="174">
        <v>14</v>
      </c>
      <c r="V153" s="174">
        <v>0</v>
      </c>
      <c r="W153" s="174" t="s">
        <v>570</v>
      </c>
      <c r="X153" s="174" t="s">
        <v>41</v>
      </c>
    </row>
    <row r="154" spans="1:24" ht="15.5" x14ac:dyDescent="0.35">
      <c r="A154" s="174" t="s">
        <v>341</v>
      </c>
      <c r="B154" s="174">
        <v>20192020</v>
      </c>
      <c r="C154" s="174" t="s">
        <v>68</v>
      </c>
      <c r="D154" s="174" t="s">
        <v>56</v>
      </c>
      <c r="E154" s="174" t="s">
        <v>56</v>
      </c>
      <c r="F154" s="174">
        <v>13</v>
      </c>
      <c r="G154" s="174">
        <v>0</v>
      </c>
      <c r="H154" s="174">
        <v>4</v>
      </c>
      <c r="I154" s="174">
        <v>4</v>
      </c>
      <c r="J154" s="174">
        <v>3</v>
      </c>
      <c r="K154" s="174">
        <v>4</v>
      </c>
      <c r="L154" s="174">
        <v>0.31</v>
      </c>
      <c r="M154" s="174">
        <v>0</v>
      </c>
      <c r="N154" s="174">
        <v>4</v>
      </c>
      <c r="O154" s="174">
        <v>0</v>
      </c>
      <c r="P154" s="174">
        <v>0</v>
      </c>
      <c r="Q154" s="174">
        <v>0</v>
      </c>
      <c r="R154" s="174">
        <v>0</v>
      </c>
      <c r="S154" s="174">
        <v>0</v>
      </c>
      <c r="T154" s="174">
        <v>0</v>
      </c>
      <c r="U154" s="174">
        <v>7</v>
      </c>
      <c r="V154" s="174">
        <v>0</v>
      </c>
      <c r="W154" s="174" t="s">
        <v>1013</v>
      </c>
      <c r="X154" s="174">
        <v>28.6</v>
      </c>
    </row>
    <row r="155" spans="1:24" ht="15.5" x14ac:dyDescent="0.35">
      <c r="A155" s="174" t="s">
        <v>138</v>
      </c>
      <c r="B155" s="174">
        <v>20192020</v>
      </c>
      <c r="C155" s="174" t="s">
        <v>65</v>
      </c>
      <c r="D155" s="174" t="s">
        <v>26</v>
      </c>
      <c r="E155" s="174" t="s">
        <v>50</v>
      </c>
      <c r="F155" s="174">
        <v>4</v>
      </c>
      <c r="G155" s="174">
        <v>0</v>
      </c>
      <c r="H155" s="174">
        <v>4</v>
      </c>
      <c r="I155" s="174">
        <v>4</v>
      </c>
      <c r="J155" s="174">
        <v>-2</v>
      </c>
      <c r="K155" s="174">
        <v>4</v>
      </c>
      <c r="L155" s="174">
        <v>1</v>
      </c>
      <c r="M155" s="174">
        <v>0</v>
      </c>
      <c r="N155" s="174">
        <v>2</v>
      </c>
      <c r="O155" s="174">
        <v>0</v>
      </c>
      <c r="P155" s="174">
        <v>2</v>
      </c>
      <c r="Q155" s="174">
        <v>0</v>
      </c>
      <c r="R155" s="174">
        <v>0</v>
      </c>
      <c r="S155" s="174">
        <v>0</v>
      </c>
      <c r="T155" s="174">
        <v>0</v>
      </c>
      <c r="U155" s="174">
        <v>21</v>
      </c>
      <c r="V155" s="174">
        <v>0</v>
      </c>
      <c r="W155" s="174" t="s">
        <v>139</v>
      </c>
      <c r="X155" s="174" t="s">
        <v>41</v>
      </c>
    </row>
    <row r="156" spans="1:24" ht="15.5" x14ac:dyDescent="0.35">
      <c r="A156" s="174" t="s">
        <v>323</v>
      </c>
      <c r="B156" s="174">
        <v>20192020</v>
      </c>
      <c r="C156" s="174" t="s">
        <v>43</v>
      </c>
      <c r="D156" s="174" t="s">
        <v>26</v>
      </c>
      <c r="E156" s="174" t="s">
        <v>50</v>
      </c>
      <c r="F156" s="174">
        <v>10</v>
      </c>
      <c r="G156" s="174">
        <v>0</v>
      </c>
      <c r="H156" s="174">
        <v>4</v>
      </c>
      <c r="I156" s="174">
        <v>4</v>
      </c>
      <c r="J156" s="174">
        <v>2</v>
      </c>
      <c r="K156" s="174">
        <v>0</v>
      </c>
      <c r="L156" s="174">
        <v>0.4</v>
      </c>
      <c r="M156" s="174">
        <v>0</v>
      </c>
      <c r="N156" s="174">
        <v>4</v>
      </c>
      <c r="O156" s="174">
        <v>0</v>
      </c>
      <c r="P156" s="174">
        <v>0</v>
      </c>
      <c r="Q156" s="174">
        <v>0</v>
      </c>
      <c r="R156" s="174">
        <v>0</v>
      </c>
      <c r="S156" s="174">
        <v>0</v>
      </c>
      <c r="T156" s="174">
        <v>0</v>
      </c>
      <c r="U156" s="174">
        <v>22</v>
      </c>
      <c r="V156" s="174">
        <v>0</v>
      </c>
      <c r="W156" s="174" t="s">
        <v>797</v>
      </c>
      <c r="X156" s="174" t="s">
        <v>41</v>
      </c>
    </row>
    <row r="157" spans="1:24" ht="15.5" x14ac:dyDescent="0.35">
      <c r="A157" s="174" t="s">
        <v>343</v>
      </c>
      <c r="B157" s="174">
        <v>20192020</v>
      </c>
      <c r="C157" s="174" t="s">
        <v>71</v>
      </c>
      <c r="D157" s="174" t="s">
        <v>26</v>
      </c>
      <c r="E157" s="174" t="s">
        <v>27</v>
      </c>
      <c r="F157" s="174">
        <v>10</v>
      </c>
      <c r="G157" s="174">
        <v>0</v>
      </c>
      <c r="H157" s="174">
        <v>4</v>
      </c>
      <c r="I157" s="174">
        <v>4</v>
      </c>
      <c r="J157" s="174">
        <v>0</v>
      </c>
      <c r="K157" s="174">
        <v>2</v>
      </c>
      <c r="L157" s="174">
        <v>0.4</v>
      </c>
      <c r="M157" s="174">
        <v>0</v>
      </c>
      <c r="N157" s="174">
        <v>2</v>
      </c>
      <c r="O157" s="174">
        <v>0</v>
      </c>
      <c r="P157" s="174">
        <v>2</v>
      </c>
      <c r="Q157" s="174">
        <v>0</v>
      </c>
      <c r="R157" s="174">
        <v>0</v>
      </c>
      <c r="S157" s="174">
        <v>0</v>
      </c>
      <c r="T157" s="174">
        <v>0</v>
      </c>
      <c r="U157" s="174">
        <v>27</v>
      </c>
      <c r="V157" s="174">
        <v>0</v>
      </c>
      <c r="W157" s="174" t="s">
        <v>792</v>
      </c>
      <c r="X157" s="174">
        <v>44.4</v>
      </c>
    </row>
    <row r="158" spans="1:24" ht="15.5" x14ac:dyDescent="0.35">
      <c r="A158" s="174" t="s">
        <v>450</v>
      </c>
      <c r="B158" s="174">
        <v>20192020</v>
      </c>
      <c r="C158" s="174" t="s">
        <v>132</v>
      </c>
      <c r="D158" s="174" t="s">
        <v>26</v>
      </c>
      <c r="E158" s="174" t="s">
        <v>27</v>
      </c>
      <c r="F158" s="174">
        <v>13</v>
      </c>
      <c r="G158" s="174">
        <v>0</v>
      </c>
      <c r="H158" s="174">
        <v>4</v>
      </c>
      <c r="I158" s="174">
        <v>4</v>
      </c>
      <c r="J158" s="174">
        <v>3</v>
      </c>
      <c r="K158" s="174">
        <v>18</v>
      </c>
      <c r="L158" s="174">
        <v>0.31</v>
      </c>
      <c r="M158" s="174">
        <v>0</v>
      </c>
      <c r="N158" s="174">
        <v>4</v>
      </c>
      <c r="O158" s="174">
        <v>0</v>
      </c>
      <c r="P158" s="174">
        <v>0</v>
      </c>
      <c r="Q158" s="174">
        <v>0</v>
      </c>
      <c r="R158" s="174">
        <v>0</v>
      </c>
      <c r="S158" s="174">
        <v>0</v>
      </c>
      <c r="T158" s="174">
        <v>0</v>
      </c>
      <c r="U158" s="174">
        <v>20</v>
      </c>
      <c r="V158" s="174">
        <v>0</v>
      </c>
      <c r="W158" s="174" t="s">
        <v>1014</v>
      </c>
      <c r="X158" s="174">
        <v>44</v>
      </c>
    </row>
    <row r="159" spans="1:24" ht="15.5" x14ac:dyDescent="0.35">
      <c r="A159" s="174" t="s">
        <v>221</v>
      </c>
      <c r="B159" s="174">
        <v>20192020</v>
      </c>
      <c r="C159" s="174" t="s">
        <v>43</v>
      </c>
      <c r="D159" s="174" t="s">
        <v>26</v>
      </c>
      <c r="E159" s="174" t="s">
        <v>50</v>
      </c>
      <c r="F159" s="174">
        <v>10</v>
      </c>
      <c r="G159" s="174">
        <v>0</v>
      </c>
      <c r="H159" s="174">
        <v>4</v>
      </c>
      <c r="I159" s="174">
        <v>4</v>
      </c>
      <c r="J159" s="174">
        <v>1</v>
      </c>
      <c r="K159" s="174">
        <v>2</v>
      </c>
      <c r="L159" s="174">
        <v>0.4</v>
      </c>
      <c r="M159" s="174">
        <v>0</v>
      </c>
      <c r="N159" s="174">
        <v>2</v>
      </c>
      <c r="O159" s="174">
        <v>0</v>
      </c>
      <c r="P159" s="174">
        <v>2</v>
      </c>
      <c r="Q159" s="174">
        <v>0</v>
      </c>
      <c r="R159" s="174">
        <v>0</v>
      </c>
      <c r="S159" s="174">
        <v>0</v>
      </c>
      <c r="T159" s="174">
        <v>0</v>
      </c>
      <c r="U159" s="174">
        <v>22</v>
      </c>
      <c r="V159" s="174">
        <v>0</v>
      </c>
      <c r="W159" s="174" t="s">
        <v>789</v>
      </c>
      <c r="X159" s="174" t="s">
        <v>41</v>
      </c>
    </row>
    <row r="160" spans="1:24" ht="15.5" x14ac:dyDescent="0.35">
      <c r="A160" s="174" t="s">
        <v>561</v>
      </c>
      <c r="B160" s="174">
        <v>20192020</v>
      </c>
      <c r="C160" s="174" t="s">
        <v>248</v>
      </c>
      <c r="D160" s="174" t="s">
        <v>56</v>
      </c>
      <c r="E160" s="174" t="s">
        <v>56</v>
      </c>
      <c r="F160" s="174">
        <v>11</v>
      </c>
      <c r="G160" s="174">
        <v>0</v>
      </c>
      <c r="H160" s="174">
        <v>4</v>
      </c>
      <c r="I160" s="174">
        <v>4</v>
      </c>
      <c r="J160" s="174">
        <v>-1</v>
      </c>
      <c r="K160" s="174">
        <v>2</v>
      </c>
      <c r="L160" s="174">
        <v>0.36</v>
      </c>
      <c r="M160" s="174">
        <v>0</v>
      </c>
      <c r="N160" s="174">
        <v>4</v>
      </c>
      <c r="O160" s="174">
        <v>0</v>
      </c>
      <c r="P160" s="174">
        <v>0</v>
      </c>
      <c r="Q160" s="174">
        <v>0</v>
      </c>
      <c r="R160" s="174">
        <v>0</v>
      </c>
      <c r="S160" s="174">
        <v>0</v>
      </c>
      <c r="T160" s="174">
        <v>0</v>
      </c>
      <c r="U160" s="174">
        <v>27</v>
      </c>
      <c r="V160" s="174">
        <v>0</v>
      </c>
      <c r="W160" s="174" t="s">
        <v>451</v>
      </c>
      <c r="X160" s="174">
        <v>16.7</v>
      </c>
    </row>
    <row r="161" spans="1:24" ht="15.5" x14ac:dyDescent="0.35">
      <c r="A161" s="174" t="s">
        <v>328</v>
      </c>
      <c r="B161" s="174">
        <v>20192020</v>
      </c>
      <c r="C161" s="174" t="s">
        <v>35</v>
      </c>
      <c r="D161" s="174" t="s">
        <v>56</v>
      </c>
      <c r="E161" s="174" t="s">
        <v>50</v>
      </c>
      <c r="F161" s="174">
        <v>9</v>
      </c>
      <c r="G161" s="174">
        <v>0</v>
      </c>
      <c r="H161" s="174">
        <v>4</v>
      </c>
      <c r="I161" s="174">
        <v>4</v>
      </c>
      <c r="J161" s="174">
        <v>-1</v>
      </c>
      <c r="K161" s="174">
        <v>4</v>
      </c>
      <c r="L161" s="174">
        <v>0.44</v>
      </c>
      <c r="M161" s="174">
        <v>0</v>
      </c>
      <c r="N161" s="174">
        <v>4</v>
      </c>
      <c r="O161" s="174">
        <v>0</v>
      </c>
      <c r="P161" s="174">
        <v>0</v>
      </c>
      <c r="Q161" s="174">
        <v>0</v>
      </c>
      <c r="R161" s="174">
        <v>0</v>
      </c>
      <c r="S161" s="174">
        <v>0</v>
      </c>
      <c r="T161" s="174">
        <v>0</v>
      </c>
      <c r="U161" s="174">
        <v>12</v>
      </c>
      <c r="V161" s="174">
        <v>0</v>
      </c>
      <c r="W161" s="174" t="s">
        <v>795</v>
      </c>
      <c r="X161" s="174" t="s">
        <v>41</v>
      </c>
    </row>
    <row r="162" spans="1:24" ht="15.5" x14ac:dyDescent="0.35">
      <c r="A162" s="174" t="s">
        <v>941</v>
      </c>
      <c r="B162" s="174">
        <v>20192020</v>
      </c>
      <c r="C162" s="174" t="s">
        <v>59</v>
      </c>
      <c r="D162" s="174" t="s">
        <v>26</v>
      </c>
      <c r="E162" s="174" t="s">
        <v>50</v>
      </c>
      <c r="F162" s="174">
        <v>14</v>
      </c>
      <c r="G162" s="174">
        <v>0</v>
      </c>
      <c r="H162" s="174">
        <v>4</v>
      </c>
      <c r="I162" s="174">
        <v>4</v>
      </c>
      <c r="J162" s="174">
        <v>4</v>
      </c>
      <c r="K162" s="174">
        <v>2</v>
      </c>
      <c r="L162" s="174">
        <v>0.28999999999999998</v>
      </c>
      <c r="M162" s="174">
        <v>0</v>
      </c>
      <c r="N162" s="174">
        <v>4</v>
      </c>
      <c r="O162" s="174">
        <v>0</v>
      </c>
      <c r="P162" s="174">
        <v>0</v>
      </c>
      <c r="Q162" s="174">
        <v>0</v>
      </c>
      <c r="R162" s="174">
        <v>0</v>
      </c>
      <c r="S162" s="174">
        <v>0</v>
      </c>
      <c r="T162" s="174">
        <v>0</v>
      </c>
      <c r="U162" s="174">
        <v>19</v>
      </c>
      <c r="V162" s="174">
        <v>0</v>
      </c>
      <c r="W162" s="174" t="s">
        <v>978</v>
      </c>
      <c r="X162" s="174" t="s">
        <v>41</v>
      </c>
    </row>
    <row r="163" spans="1:24" ht="15.5" x14ac:dyDescent="0.35">
      <c r="A163" s="174" t="s">
        <v>124</v>
      </c>
      <c r="B163" s="174">
        <v>20192020</v>
      </c>
      <c r="C163" s="174" t="s">
        <v>46</v>
      </c>
      <c r="D163" s="174" t="s">
        <v>56</v>
      </c>
      <c r="E163" s="174" t="s">
        <v>56</v>
      </c>
      <c r="F163" s="174">
        <v>5</v>
      </c>
      <c r="G163" s="174">
        <v>0</v>
      </c>
      <c r="H163" s="174">
        <v>4</v>
      </c>
      <c r="I163" s="174">
        <v>4</v>
      </c>
      <c r="J163" s="174">
        <v>-1</v>
      </c>
      <c r="K163" s="174">
        <v>2</v>
      </c>
      <c r="L163" s="174">
        <v>0.8</v>
      </c>
      <c r="M163" s="174">
        <v>0</v>
      </c>
      <c r="N163" s="174">
        <v>2</v>
      </c>
      <c r="O163" s="174">
        <v>0</v>
      </c>
      <c r="P163" s="174">
        <v>2</v>
      </c>
      <c r="Q163" s="174">
        <v>0</v>
      </c>
      <c r="R163" s="174">
        <v>0</v>
      </c>
      <c r="S163" s="174">
        <v>0</v>
      </c>
      <c r="T163" s="174">
        <v>0</v>
      </c>
      <c r="U163" s="174">
        <v>15</v>
      </c>
      <c r="V163" s="174">
        <v>0</v>
      </c>
      <c r="W163" s="174" t="s">
        <v>125</v>
      </c>
      <c r="X163" s="174" t="s">
        <v>41</v>
      </c>
    </row>
    <row r="164" spans="1:24" ht="15.5" x14ac:dyDescent="0.35">
      <c r="A164" s="174" t="s">
        <v>448</v>
      </c>
      <c r="B164" s="174">
        <v>20192020</v>
      </c>
      <c r="C164" s="174" t="s">
        <v>92</v>
      </c>
      <c r="D164" s="174" t="s">
        <v>56</v>
      </c>
      <c r="E164" s="174" t="s">
        <v>50</v>
      </c>
      <c r="F164" s="174">
        <v>9</v>
      </c>
      <c r="G164" s="174">
        <v>0</v>
      </c>
      <c r="H164" s="174">
        <v>4</v>
      </c>
      <c r="I164" s="174">
        <v>4</v>
      </c>
      <c r="J164" s="174">
        <v>5</v>
      </c>
      <c r="K164" s="174">
        <v>8</v>
      </c>
      <c r="L164" s="174">
        <v>0.44</v>
      </c>
      <c r="M164" s="174">
        <v>0</v>
      </c>
      <c r="N164" s="174">
        <v>4</v>
      </c>
      <c r="O164" s="174">
        <v>0</v>
      </c>
      <c r="P164" s="174">
        <v>0</v>
      </c>
      <c r="Q164" s="174">
        <v>0</v>
      </c>
      <c r="R164" s="174">
        <v>0</v>
      </c>
      <c r="S164" s="174">
        <v>0</v>
      </c>
      <c r="T164" s="174">
        <v>0</v>
      </c>
      <c r="U164" s="174">
        <v>7</v>
      </c>
      <c r="V164" s="174">
        <v>0</v>
      </c>
      <c r="W164" s="174" t="s">
        <v>793</v>
      </c>
      <c r="X164" s="174" t="s">
        <v>41</v>
      </c>
    </row>
    <row r="165" spans="1:24" ht="15.5" x14ac:dyDescent="0.35">
      <c r="A165" s="174" t="s">
        <v>947</v>
      </c>
      <c r="B165" s="174">
        <v>20192020</v>
      </c>
      <c r="C165" s="174" t="s">
        <v>172</v>
      </c>
      <c r="D165" s="174" t="s">
        <v>56</v>
      </c>
      <c r="E165" s="174" t="s">
        <v>50</v>
      </c>
      <c r="F165" s="174">
        <v>12</v>
      </c>
      <c r="G165" s="174">
        <v>0</v>
      </c>
      <c r="H165" s="174">
        <v>4</v>
      </c>
      <c r="I165" s="174">
        <v>4</v>
      </c>
      <c r="J165" s="174">
        <v>5</v>
      </c>
      <c r="K165" s="174">
        <v>12</v>
      </c>
      <c r="L165" s="174">
        <v>0.33</v>
      </c>
      <c r="M165" s="174">
        <v>0</v>
      </c>
      <c r="N165" s="174">
        <v>4</v>
      </c>
      <c r="O165" s="174">
        <v>0</v>
      </c>
      <c r="P165" s="174">
        <v>0</v>
      </c>
      <c r="Q165" s="174">
        <v>0</v>
      </c>
      <c r="R165" s="174">
        <v>0</v>
      </c>
      <c r="S165" s="174">
        <v>0</v>
      </c>
      <c r="T165" s="174">
        <v>0</v>
      </c>
      <c r="U165" s="174">
        <v>26</v>
      </c>
      <c r="V165" s="174">
        <v>0</v>
      </c>
      <c r="W165" s="174" t="s">
        <v>1015</v>
      </c>
      <c r="X165" s="174" t="s">
        <v>41</v>
      </c>
    </row>
    <row r="166" spans="1:24" ht="15.5" x14ac:dyDescent="0.35">
      <c r="A166" s="174" t="s">
        <v>140</v>
      </c>
      <c r="B166" s="174">
        <v>20192020</v>
      </c>
      <c r="C166" s="174" t="s">
        <v>65</v>
      </c>
      <c r="D166" s="174" t="s">
        <v>56</v>
      </c>
      <c r="E166" s="174" t="s">
        <v>56</v>
      </c>
      <c r="F166" s="174">
        <v>4</v>
      </c>
      <c r="G166" s="174">
        <v>3</v>
      </c>
      <c r="H166" s="174">
        <v>0</v>
      </c>
      <c r="I166" s="174">
        <v>3</v>
      </c>
      <c r="J166" s="174">
        <v>0</v>
      </c>
      <c r="K166" s="174">
        <v>2</v>
      </c>
      <c r="L166" s="174">
        <v>0.75</v>
      </c>
      <c r="M166" s="174">
        <v>2</v>
      </c>
      <c r="N166" s="174">
        <v>2</v>
      </c>
      <c r="O166" s="174">
        <v>1</v>
      </c>
      <c r="P166" s="174">
        <v>1</v>
      </c>
      <c r="Q166" s="174">
        <v>0</v>
      </c>
      <c r="R166" s="174">
        <v>0</v>
      </c>
      <c r="S166" s="174">
        <v>0</v>
      </c>
      <c r="T166" s="174">
        <v>0</v>
      </c>
      <c r="U166" s="174">
        <v>16</v>
      </c>
      <c r="V166" s="174">
        <v>18.8</v>
      </c>
      <c r="W166" s="174" t="s">
        <v>141</v>
      </c>
      <c r="X166" s="174">
        <v>100</v>
      </c>
    </row>
    <row r="167" spans="1:24" ht="15.5" x14ac:dyDescent="0.35">
      <c r="A167" s="174" t="s">
        <v>403</v>
      </c>
      <c r="B167" s="174">
        <v>20192020</v>
      </c>
      <c r="C167" s="174" t="s">
        <v>59</v>
      </c>
      <c r="D167" s="174" t="s">
        <v>26</v>
      </c>
      <c r="E167" s="174" t="s">
        <v>26</v>
      </c>
      <c r="F167" s="174">
        <v>14</v>
      </c>
      <c r="G167" s="174">
        <v>3</v>
      </c>
      <c r="H167" s="174">
        <v>0</v>
      </c>
      <c r="I167" s="174">
        <v>3</v>
      </c>
      <c r="J167" s="174">
        <v>1</v>
      </c>
      <c r="K167" s="174">
        <v>10</v>
      </c>
      <c r="L167" s="174">
        <v>0.21</v>
      </c>
      <c r="M167" s="174">
        <v>3</v>
      </c>
      <c r="N167" s="174">
        <v>3</v>
      </c>
      <c r="O167" s="174">
        <v>0</v>
      </c>
      <c r="P167" s="174">
        <v>0</v>
      </c>
      <c r="Q167" s="174">
        <v>0</v>
      </c>
      <c r="R167" s="174">
        <v>0</v>
      </c>
      <c r="S167" s="174">
        <v>0</v>
      </c>
      <c r="T167" s="174">
        <v>0</v>
      </c>
      <c r="U167" s="174">
        <v>18</v>
      </c>
      <c r="V167" s="174">
        <v>16.7</v>
      </c>
      <c r="W167" s="174" t="s">
        <v>1016</v>
      </c>
      <c r="X167" s="174">
        <v>0</v>
      </c>
    </row>
    <row r="168" spans="1:24" ht="15.5" x14ac:dyDescent="0.35">
      <c r="A168" s="174" t="s">
        <v>801</v>
      </c>
      <c r="B168" s="174">
        <v>20192020</v>
      </c>
      <c r="C168" s="174" t="s">
        <v>71</v>
      </c>
      <c r="D168" s="174" t="s">
        <v>56</v>
      </c>
      <c r="E168" s="174" t="s">
        <v>56</v>
      </c>
      <c r="F168" s="174">
        <v>10</v>
      </c>
      <c r="G168" s="174">
        <v>3</v>
      </c>
      <c r="H168" s="174">
        <v>0</v>
      </c>
      <c r="I168" s="174">
        <v>3</v>
      </c>
      <c r="J168" s="174">
        <v>-5</v>
      </c>
      <c r="K168" s="174">
        <v>0</v>
      </c>
      <c r="L168" s="174">
        <v>0.3</v>
      </c>
      <c r="M168" s="174">
        <v>2</v>
      </c>
      <c r="N168" s="174">
        <v>2</v>
      </c>
      <c r="O168" s="174">
        <v>1</v>
      </c>
      <c r="P168" s="174">
        <v>1</v>
      </c>
      <c r="Q168" s="174">
        <v>0</v>
      </c>
      <c r="R168" s="174">
        <v>0</v>
      </c>
      <c r="S168" s="174">
        <v>0</v>
      </c>
      <c r="T168" s="174">
        <v>1</v>
      </c>
      <c r="U168" s="174">
        <v>25</v>
      </c>
      <c r="V168" s="174">
        <v>12</v>
      </c>
      <c r="W168" s="174" t="s">
        <v>66</v>
      </c>
      <c r="X168" s="174" t="s">
        <v>41</v>
      </c>
    </row>
    <row r="169" spans="1:24" ht="15.5" x14ac:dyDescent="0.35">
      <c r="A169" s="174" t="s">
        <v>440</v>
      </c>
      <c r="B169" s="174">
        <v>20192020</v>
      </c>
      <c r="C169" s="174" t="s">
        <v>315</v>
      </c>
      <c r="D169" s="174" t="s">
        <v>56</v>
      </c>
      <c r="E169" s="174" t="s">
        <v>56</v>
      </c>
      <c r="F169" s="174">
        <v>8</v>
      </c>
      <c r="G169" s="174">
        <v>3</v>
      </c>
      <c r="H169" s="174">
        <v>0</v>
      </c>
      <c r="I169" s="174">
        <v>3</v>
      </c>
      <c r="J169" s="174">
        <v>-7</v>
      </c>
      <c r="K169" s="174">
        <v>13</v>
      </c>
      <c r="L169" s="174">
        <v>0.38</v>
      </c>
      <c r="M169" s="174">
        <v>1</v>
      </c>
      <c r="N169" s="174">
        <v>1</v>
      </c>
      <c r="O169" s="174">
        <v>2</v>
      </c>
      <c r="P169" s="174">
        <v>2</v>
      </c>
      <c r="Q169" s="174">
        <v>0</v>
      </c>
      <c r="R169" s="174">
        <v>0</v>
      </c>
      <c r="S169" s="174">
        <v>0</v>
      </c>
      <c r="T169" s="174">
        <v>0</v>
      </c>
      <c r="U169" s="174">
        <v>18</v>
      </c>
      <c r="V169" s="174">
        <v>16.7</v>
      </c>
      <c r="W169" s="174" t="s">
        <v>800</v>
      </c>
      <c r="X169" s="174">
        <v>47.5</v>
      </c>
    </row>
    <row r="170" spans="1:24" ht="15.5" x14ac:dyDescent="0.35">
      <c r="A170" s="174" t="s">
        <v>258</v>
      </c>
      <c r="B170" s="174">
        <v>20192020</v>
      </c>
      <c r="C170" s="174" t="s">
        <v>92</v>
      </c>
      <c r="D170" s="174" t="s">
        <v>26</v>
      </c>
      <c r="E170" s="174" t="s">
        <v>26</v>
      </c>
      <c r="F170" s="174">
        <v>9</v>
      </c>
      <c r="G170" s="174">
        <v>3</v>
      </c>
      <c r="H170" s="174">
        <v>0</v>
      </c>
      <c r="I170" s="174">
        <v>3</v>
      </c>
      <c r="J170" s="174">
        <v>-1</v>
      </c>
      <c r="K170" s="174">
        <v>6</v>
      </c>
      <c r="L170" s="174">
        <v>0.33</v>
      </c>
      <c r="M170" s="174">
        <v>2</v>
      </c>
      <c r="N170" s="174">
        <v>2</v>
      </c>
      <c r="O170" s="174">
        <v>0</v>
      </c>
      <c r="P170" s="174">
        <v>0</v>
      </c>
      <c r="Q170" s="174">
        <v>1</v>
      </c>
      <c r="R170" s="174">
        <v>1</v>
      </c>
      <c r="S170" s="174">
        <v>0</v>
      </c>
      <c r="T170" s="174">
        <v>1</v>
      </c>
      <c r="U170" s="174">
        <v>13</v>
      </c>
      <c r="V170" s="174">
        <v>23.1</v>
      </c>
      <c r="W170" s="174" t="s">
        <v>587</v>
      </c>
      <c r="X170" s="174">
        <v>50</v>
      </c>
    </row>
    <row r="171" spans="1:24" ht="15.5" x14ac:dyDescent="0.35">
      <c r="A171" s="174" t="s">
        <v>247</v>
      </c>
      <c r="B171" s="174">
        <v>20192020</v>
      </c>
      <c r="C171" s="174" t="s">
        <v>248</v>
      </c>
      <c r="D171" s="174" t="s">
        <v>56</v>
      </c>
      <c r="E171" s="174" t="s">
        <v>56</v>
      </c>
      <c r="F171" s="174">
        <v>12</v>
      </c>
      <c r="G171" s="174">
        <v>2</v>
      </c>
      <c r="H171" s="174">
        <v>1</v>
      </c>
      <c r="I171" s="174">
        <v>3</v>
      </c>
      <c r="J171" s="174">
        <v>-5</v>
      </c>
      <c r="K171" s="174">
        <v>4</v>
      </c>
      <c r="L171" s="174">
        <v>0.25</v>
      </c>
      <c r="M171" s="174">
        <v>2</v>
      </c>
      <c r="N171" s="174">
        <v>3</v>
      </c>
      <c r="O171" s="174">
        <v>0</v>
      </c>
      <c r="P171" s="174">
        <v>0</v>
      </c>
      <c r="Q171" s="174">
        <v>0</v>
      </c>
      <c r="R171" s="174">
        <v>0</v>
      </c>
      <c r="S171" s="174">
        <v>0</v>
      </c>
      <c r="T171" s="174">
        <v>0</v>
      </c>
      <c r="U171" s="174">
        <v>20</v>
      </c>
      <c r="V171" s="174">
        <v>10</v>
      </c>
      <c r="W171" s="174" t="s">
        <v>767</v>
      </c>
      <c r="X171" s="174">
        <v>51.4</v>
      </c>
    </row>
    <row r="172" spans="1:24" ht="15.5" x14ac:dyDescent="0.35">
      <c r="A172" s="174" t="s">
        <v>169</v>
      </c>
      <c r="B172" s="174">
        <v>20192020</v>
      </c>
      <c r="C172" s="174" t="s">
        <v>92</v>
      </c>
      <c r="D172" s="174" t="s">
        <v>26</v>
      </c>
      <c r="E172" s="174" t="s">
        <v>27</v>
      </c>
      <c r="F172" s="174">
        <v>9</v>
      </c>
      <c r="G172" s="174">
        <v>2</v>
      </c>
      <c r="H172" s="174">
        <v>1</v>
      </c>
      <c r="I172" s="174">
        <v>3</v>
      </c>
      <c r="J172" s="174">
        <v>1</v>
      </c>
      <c r="K172" s="174">
        <v>0</v>
      </c>
      <c r="L172" s="174">
        <v>0.33</v>
      </c>
      <c r="M172" s="174">
        <v>2</v>
      </c>
      <c r="N172" s="174">
        <v>2</v>
      </c>
      <c r="O172" s="174">
        <v>0</v>
      </c>
      <c r="P172" s="174">
        <v>1</v>
      </c>
      <c r="Q172" s="174">
        <v>0</v>
      </c>
      <c r="R172" s="174">
        <v>0</v>
      </c>
      <c r="S172" s="174">
        <v>0</v>
      </c>
      <c r="T172" s="174">
        <v>0</v>
      </c>
      <c r="U172" s="174">
        <v>11</v>
      </c>
      <c r="V172" s="174">
        <v>18.2</v>
      </c>
      <c r="W172" s="174" t="s">
        <v>316</v>
      </c>
      <c r="X172" s="174">
        <v>42.5</v>
      </c>
    </row>
    <row r="173" spans="1:24" ht="15.5" x14ac:dyDescent="0.35">
      <c r="A173" s="174" t="s">
        <v>179</v>
      </c>
      <c r="B173" s="174">
        <v>20192020</v>
      </c>
      <c r="C173" s="174" t="s">
        <v>25</v>
      </c>
      <c r="D173" s="174" t="s">
        <v>26</v>
      </c>
      <c r="E173" s="174" t="s">
        <v>26</v>
      </c>
      <c r="F173" s="174">
        <v>4</v>
      </c>
      <c r="G173" s="174">
        <v>2</v>
      </c>
      <c r="H173" s="174">
        <v>1</v>
      </c>
      <c r="I173" s="174">
        <v>3</v>
      </c>
      <c r="J173" s="174">
        <v>3</v>
      </c>
      <c r="K173" s="174">
        <v>0</v>
      </c>
      <c r="L173" s="174">
        <v>0.75</v>
      </c>
      <c r="M173" s="174">
        <v>1</v>
      </c>
      <c r="N173" s="174">
        <v>2</v>
      </c>
      <c r="O173" s="174">
        <v>1</v>
      </c>
      <c r="P173" s="174">
        <v>1</v>
      </c>
      <c r="Q173" s="174">
        <v>0</v>
      </c>
      <c r="R173" s="174">
        <v>0</v>
      </c>
      <c r="S173" s="174">
        <v>0</v>
      </c>
      <c r="T173" s="174">
        <v>0</v>
      </c>
      <c r="U173" s="174">
        <v>11</v>
      </c>
      <c r="V173" s="174">
        <v>18.2</v>
      </c>
      <c r="W173" s="174" t="s">
        <v>180</v>
      </c>
      <c r="X173" s="174">
        <v>50</v>
      </c>
    </row>
    <row r="174" spans="1:24" ht="15.5" x14ac:dyDescent="0.35">
      <c r="A174" s="174" t="s">
        <v>158</v>
      </c>
      <c r="B174" s="174">
        <v>20192020</v>
      </c>
      <c r="C174" s="174" t="s">
        <v>89</v>
      </c>
      <c r="D174" s="174" t="s">
        <v>56</v>
      </c>
      <c r="E174" s="174" t="s">
        <v>50</v>
      </c>
      <c r="F174" s="174">
        <v>10</v>
      </c>
      <c r="G174" s="174">
        <v>2</v>
      </c>
      <c r="H174" s="174">
        <v>1</v>
      </c>
      <c r="I174" s="174">
        <v>3</v>
      </c>
      <c r="J174" s="174">
        <v>1</v>
      </c>
      <c r="K174" s="174">
        <v>6</v>
      </c>
      <c r="L174" s="174">
        <v>0.3</v>
      </c>
      <c r="M174" s="174">
        <v>2</v>
      </c>
      <c r="N174" s="174">
        <v>3</v>
      </c>
      <c r="O174" s="174">
        <v>0</v>
      </c>
      <c r="P174" s="174">
        <v>0</v>
      </c>
      <c r="Q174" s="174">
        <v>0</v>
      </c>
      <c r="R174" s="174">
        <v>0</v>
      </c>
      <c r="S174" s="174">
        <v>1</v>
      </c>
      <c r="T174" s="174">
        <v>2</v>
      </c>
      <c r="U174" s="174">
        <v>15</v>
      </c>
      <c r="V174" s="174">
        <v>13.3</v>
      </c>
      <c r="W174" s="174" t="s">
        <v>763</v>
      </c>
      <c r="X174" s="174" t="s">
        <v>41</v>
      </c>
    </row>
    <row r="175" spans="1:24" ht="15.5" x14ac:dyDescent="0.35">
      <c r="A175" s="174" t="s">
        <v>154</v>
      </c>
      <c r="B175" s="174">
        <v>20192020</v>
      </c>
      <c r="C175" s="174" t="s">
        <v>46</v>
      </c>
      <c r="D175" s="174" t="s">
        <v>26</v>
      </c>
      <c r="E175" s="174" t="s">
        <v>27</v>
      </c>
      <c r="F175" s="174">
        <v>5</v>
      </c>
      <c r="G175" s="174">
        <v>2</v>
      </c>
      <c r="H175" s="174">
        <v>1</v>
      </c>
      <c r="I175" s="174">
        <v>3</v>
      </c>
      <c r="J175" s="174">
        <v>-3</v>
      </c>
      <c r="K175" s="174">
        <v>0</v>
      </c>
      <c r="L175" s="174">
        <v>0.6</v>
      </c>
      <c r="M175" s="174">
        <v>2</v>
      </c>
      <c r="N175" s="174">
        <v>2</v>
      </c>
      <c r="O175" s="174">
        <v>0</v>
      </c>
      <c r="P175" s="174">
        <v>1</v>
      </c>
      <c r="Q175" s="174">
        <v>0</v>
      </c>
      <c r="R175" s="174">
        <v>0</v>
      </c>
      <c r="S175" s="174">
        <v>0</v>
      </c>
      <c r="T175" s="174">
        <v>0</v>
      </c>
      <c r="U175" s="174">
        <v>24</v>
      </c>
      <c r="V175" s="174">
        <v>8.3000000000000007</v>
      </c>
      <c r="W175" s="174" t="s">
        <v>155</v>
      </c>
      <c r="X175" s="174">
        <v>57.6</v>
      </c>
    </row>
    <row r="176" spans="1:24" ht="15.5" x14ac:dyDescent="0.35">
      <c r="A176" s="174" t="s">
        <v>948</v>
      </c>
      <c r="B176" s="174">
        <v>20192020</v>
      </c>
      <c r="C176" s="174" t="s">
        <v>109</v>
      </c>
      <c r="D176" s="174" t="s">
        <v>26</v>
      </c>
      <c r="E176" s="174" t="s">
        <v>50</v>
      </c>
      <c r="F176" s="174">
        <v>13</v>
      </c>
      <c r="G176" s="174">
        <v>2</v>
      </c>
      <c r="H176" s="174">
        <v>1</v>
      </c>
      <c r="I176" s="174">
        <v>3</v>
      </c>
      <c r="J176" s="174">
        <v>2</v>
      </c>
      <c r="K176" s="174">
        <v>8</v>
      </c>
      <c r="L176" s="174">
        <v>0.23</v>
      </c>
      <c r="M176" s="174">
        <v>2</v>
      </c>
      <c r="N176" s="174">
        <v>3</v>
      </c>
      <c r="O176" s="174">
        <v>0</v>
      </c>
      <c r="P176" s="174">
        <v>0</v>
      </c>
      <c r="Q176" s="174">
        <v>0</v>
      </c>
      <c r="R176" s="174">
        <v>0</v>
      </c>
      <c r="S176" s="174">
        <v>0</v>
      </c>
      <c r="T176" s="174">
        <v>0</v>
      </c>
      <c r="U176" s="174">
        <v>14</v>
      </c>
      <c r="V176" s="174">
        <v>14.3</v>
      </c>
      <c r="W176" s="174" t="s">
        <v>1017</v>
      </c>
      <c r="X176" s="174" t="s">
        <v>41</v>
      </c>
    </row>
    <row r="177" spans="1:24" ht="15.5" x14ac:dyDescent="0.35">
      <c r="A177" s="174" t="s">
        <v>160</v>
      </c>
      <c r="B177" s="174">
        <v>20192020</v>
      </c>
      <c r="C177" s="174" t="s">
        <v>161</v>
      </c>
      <c r="D177" s="174" t="s">
        <v>26</v>
      </c>
      <c r="E177" s="174" t="s">
        <v>27</v>
      </c>
      <c r="F177" s="174">
        <v>4</v>
      </c>
      <c r="G177" s="174">
        <v>2</v>
      </c>
      <c r="H177" s="174">
        <v>1</v>
      </c>
      <c r="I177" s="174">
        <v>3</v>
      </c>
      <c r="J177" s="174">
        <v>0</v>
      </c>
      <c r="K177" s="174">
        <v>0</v>
      </c>
      <c r="L177" s="174">
        <v>0.75</v>
      </c>
      <c r="M177" s="174">
        <v>2</v>
      </c>
      <c r="N177" s="174">
        <v>2</v>
      </c>
      <c r="O177" s="174">
        <v>0</v>
      </c>
      <c r="P177" s="174">
        <v>1</v>
      </c>
      <c r="Q177" s="174">
        <v>0</v>
      </c>
      <c r="R177" s="174">
        <v>0</v>
      </c>
      <c r="S177" s="174">
        <v>0</v>
      </c>
      <c r="T177" s="174">
        <v>0</v>
      </c>
      <c r="U177" s="174">
        <v>13</v>
      </c>
      <c r="V177" s="174">
        <v>15.4</v>
      </c>
      <c r="W177" s="174" t="s">
        <v>162</v>
      </c>
      <c r="X177" s="174">
        <v>50.5</v>
      </c>
    </row>
    <row r="178" spans="1:24" ht="15.5" x14ac:dyDescent="0.35">
      <c r="A178" s="174" t="s">
        <v>370</v>
      </c>
      <c r="B178" s="174">
        <v>20192020</v>
      </c>
      <c r="C178" s="174" t="s">
        <v>68</v>
      </c>
      <c r="D178" s="174" t="s">
        <v>26</v>
      </c>
      <c r="E178" s="174" t="s">
        <v>26</v>
      </c>
      <c r="F178" s="174">
        <v>13</v>
      </c>
      <c r="G178" s="174">
        <v>2</v>
      </c>
      <c r="H178" s="174">
        <v>1</v>
      </c>
      <c r="I178" s="174">
        <v>3</v>
      </c>
      <c r="J178" s="174">
        <v>5</v>
      </c>
      <c r="K178" s="174">
        <v>6</v>
      </c>
      <c r="L178" s="174">
        <v>0.23</v>
      </c>
      <c r="M178" s="174">
        <v>2</v>
      </c>
      <c r="N178" s="174">
        <v>3</v>
      </c>
      <c r="O178" s="174">
        <v>0</v>
      </c>
      <c r="P178" s="174">
        <v>0</v>
      </c>
      <c r="Q178" s="174">
        <v>0</v>
      </c>
      <c r="R178" s="174">
        <v>0</v>
      </c>
      <c r="S178" s="174">
        <v>0</v>
      </c>
      <c r="T178" s="174">
        <v>2</v>
      </c>
      <c r="U178" s="174">
        <v>22</v>
      </c>
      <c r="V178" s="174">
        <v>9.1</v>
      </c>
      <c r="W178" s="174" t="s">
        <v>1018</v>
      </c>
      <c r="X178" s="174">
        <v>66.7</v>
      </c>
    </row>
    <row r="179" spans="1:24" ht="15.5" x14ac:dyDescent="0.35">
      <c r="A179" s="174" t="s">
        <v>409</v>
      </c>
      <c r="B179" s="174">
        <v>20192020</v>
      </c>
      <c r="C179" s="174" t="s">
        <v>92</v>
      </c>
      <c r="D179" s="174" t="s">
        <v>26</v>
      </c>
      <c r="E179" s="174" t="s">
        <v>27</v>
      </c>
      <c r="F179" s="174">
        <v>9</v>
      </c>
      <c r="G179" s="174">
        <v>2</v>
      </c>
      <c r="H179" s="174">
        <v>1</v>
      </c>
      <c r="I179" s="174">
        <v>3</v>
      </c>
      <c r="J179" s="174">
        <v>-1</v>
      </c>
      <c r="K179" s="174">
        <v>4</v>
      </c>
      <c r="L179" s="174">
        <v>0.33</v>
      </c>
      <c r="M179" s="174">
        <v>2</v>
      </c>
      <c r="N179" s="174">
        <v>3</v>
      </c>
      <c r="O179" s="174">
        <v>0</v>
      </c>
      <c r="P179" s="174">
        <v>0</v>
      </c>
      <c r="Q179" s="174">
        <v>0</v>
      </c>
      <c r="R179" s="174">
        <v>0</v>
      </c>
      <c r="S179" s="174">
        <v>1</v>
      </c>
      <c r="T179" s="174">
        <v>1</v>
      </c>
      <c r="U179" s="174">
        <v>16</v>
      </c>
      <c r="V179" s="174">
        <v>12.5</v>
      </c>
      <c r="W179" s="174" t="s">
        <v>468</v>
      </c>
      <c r="X179" s="174">
        <v>50.5</v>
      </c>
    </row>
    <row r="180" spans="1:24" ht="15.5" x14ac:dyDescent="0.35">
      <c r="A180" s="174" t="s">
        <v>808</v>
      </c>
      <c r="B180" s="174">
        <v>20192020</v>
      </c>
      <c r="C180" s="174" t="s">
        <v>49</v>
      </c>
      <c r="D180" s="174" t="s">
        <v>56</v>
      </c>
      <c r="E180" s="174" t="s">
        <v>50</v>
      </c>
      <c r="F180" s="174">
        <v>15</v>
      </c>
      <c r="G180" s="174">
        <v>2</v>
      </c>
      <c r="H180" s="174">
        <v>1</v>
      </c>
      <c r="I180" s="174">
        <v>3</v>
      </c>
      <c r="J180" s="174">
        <v>8</v>
      </c>
      <c r="K180" s="174">
        <v>8</v>
      </c>
      <c r="L180" s="174">
        <v>0.2</v>
      </c>
      <c r="M180" s="174">
        <v>2</v>
      </c>
      <c r="N180" s="174">
        <v>3</v>
      </c>
      <c r="O180" s="174">
        <v>0</v>
      </c>
      <c r="P180" s="174">
        <v>0</v>
      </c>
      <c r="Q180" s="174">
        <v>0</v>
      </c>
      <c r="R180" s="174">
        <v>0</v>
      </c>
      <c r="S180" s="174">
        <v>0</v>
      </c>
      <c r="T180" s="174">
        <v>2</v>
      </c>
      <c r="U180" s="174">
        <v>19</v>
      </c>
      <c r="V180" s="174">
        <v>10.5</v>
      </c>
      <c r="W180" s="174" t="s">
        <v>827</v>
      </c>
      <c r="X180" s="174" t="s">
        <v>41</v>
      </c>
    </row>
    <row r="181" spans="1:24" ht="15.5" x14ac:dyDescent="0.35">
      <c r="A181" s="174" t="s">
        <v>380</v>
      </c>
      <c r="B181" s="174">
        <v>20192020</v>
      </c>
      <c r="C181" s="174" t="s">
        <v>53</v>
      </c>
      <c r="D181" s="174" t="s">
        <v>56</v>
      </c>
      <c r="E181" s="174" t="s">
        <v>27</v>
      </c>
      <c r="F181" s="174">
        <v>14</v>
      </c>
      <c r="G181" s="174">
        <v>2</v>
      </c>
      <c r="H181" s="174">
        <v>1</v>
      </c>
      <c r="I181" s="174">
        <v>3</v>
      </c>
      <c r="J181" s="174">
        <v>-2</v>
      </c>
      <c r="K181" s="174">
        <v>0</v>
      </c>
      <c r="L181" s="174">
        <v>0.21</v>
      </c>
      <c r="M181" s="174">
        <v>2</v>
      </c>
      <c r="N181" s="174">
        <v>3</v>
      </c>
      <c r="O181" s="174">
        <v>0</v>
      </c>
      <c r="P181" s="174">
        <v>0</v>
      </c>
      <c r="Q181" s="174">
        <v>0</v>
      </c>
      <c r="R181" s="174">
        <v>0</v>
      </c>
      <c r="S181" s="174">
        <v>0</v>
      </c>
      <c r="T181" s="174">
        <v>0</v>
      </c>
      <c r="U181" s="174">
        <v>14</v>
      </c>
      <c r="V181" s="174">
        <v>14.3</v>
      </c>
      <c r="W181" s="174" t="s">
        <v>1019</v>
      </c>
      <c r="X181" s="174">
        <v>0</v>
      </c>
    </row>
    <row r="182" spans="1:24" ht="15.5" x14ac:dyDescent="0.35">
      <c r="A182" s="174" t="s">
        <v>1020</v>
      </c>
      <c r="B182" s="174">
        <v>20192020</v>
      </c>
      <c r="C182" s="174" t="s">
        <v>109</v>
      </c>
      <c r="D182" s="174" t="s">
        <v>26</v>
      </c>
      <c r="E182" s="174" t="s">
        <v>56</v>
      </c>
      <c r="F182" s="174">
        <v>13</v>
      </c>
      <c r="G182" s="174">
        <v>2</v>
      </c>
      <c r="H182" s="174">
        <v>1</v>
      </c>
      <c r="I182" s="174">
        <v>3</v>
      </c>
      <c r="J182" s="174">
        <v>0</v>
      </c>
      <c r="K182" s="174">
        <v>2</v>
      </c>
      <c r="L182" s="174">
        <v>0.23</v>
      </c>
      <c r="M182" s="174">
        <v>2</v>
      </c>
      <c r="N182" s="174">
        <v>3</v>
      </c>
      <c r="O182" s="174">
        <v>0</v>
      </c>
      <c r="P182" s="174">
        <v>0</v>
      </c>
      <c r="Q182" s="174">
        <v>0</v>
      </c>
      <c r="R182" s="174">
        <v>0</v>
      </c>
      <c r="S182" s="174">
        <v>0</v>
      </c>
      <c r="T182" s="174">
        <v>0</v>
      </c>
      <c r="U182" s="174">
        <v>16</v>
      </c>
      <c r="V182" s="174">
        <v>12.5</v>
      </c>
      <c r="W182" s="174" t="s">
        <v>1021</v>
      </c>
      <c r="X182" s="174" t="s">
        <v>41</v>
      </c>
    </row>
    <row r="183" spans="1:24" ht="15.5" x14ac:dyDescent="0.35">
      <c r="A183" s="174" t="s">
        <v>1022</v>
      </c>
      <c r="B183" s="174">
        <v>20192020</v>
      </c>
      <c r="C183" s="174" t="s">
        <v>109</v>
      </c>
      <c r="D183" s="174" t="s">
        <v>26</v>
      </c>
      <c r="E183" s="174" t="s">
        <v>27</v>
      </c>
      <c r="F183" s="174">
        <v>13</v>
      </c>
      <c r="G183" s="174">
        <v>2</v>
      </c>
      <c r="H183" s="174">
        <v>1</v>
      </c>
      <c r="I183" s="174">
        <v>3</v>
      </c>
      <c r="J183" s="174">
        <v>-1</v>
      </c>
      <c r="K183" s="174">
        <v>6</v>
      </c>
      <c r="L183" s="174">
        <v>0.23</v>
      </c>
      <c r="M183" s="174">
        <v>2</v>
      </c>
      <c r="N183" s="174">
        <v>3</v>
      </c>
      <c r="O183" s="174">
        <v>0</v>
      </c>
      <c r="P183" s="174">
        <v>0</v>
      </c>
      <c r="Q183" s="174">
        <v>0</v>
      </c>
      <c r="R183" s="174">
        <v>0</v>
      </c>
      <c r="S183" s="174">
        <v>0</v>
      </c>
      <c r="T183" s="174">
        <v>0</v>
      </c>
      <c r="U183" s="174">
        <v>18</v>
      </c>
      <c r="V183" s="174">
        <v>11.1</v>
      </c>
      <c r="W183" s="174" t="s">
        <v>1023</v>
      </c>
      <c r="X183" s="174">
        <v>50.7</v>
      </c>
    </row>
    <row r="184" spans="1:24" ht="15.5" x14ac:dyDescent="0.35">
      <c r="A184" s="174" t="s">
        <v>384</v>
      </c>
      <c r="B184" s="174">
        <v>20192020</v>
      </c>
      <c r="C184" s="174" t="s">
        <v>30</v>
      </c>
      <c r="D184" s="174" t="s">
        <v>26</v>
      </c>
      <c r="E184" s="174" t="s">
        <v>26</v>
      </c>
      <c r="F184" s="174">
        <v>8</v>
      </c>
      <c r="G184" s="174">
        <v>2</v>
      </c>
      <c r="H184" s="174">
        <v>1</v>
      </c>
      <c r="I184" s="174">
        <v>3</v>
      </c>
      <c r="J184" s="174">
        <v>0</v>
      </c>
      <c r="K184" s="174">
        <v>8</v>
      </c>
      <c r="L184" s="174">
        <v>0.38</v>
      </c>
      <c r="M184" s="174">
        <v>2</v>
      </c>
      <c r="N184" s="174">
        <v>3</v>
      </c>
      <c r="O184" s="174">
        <v>0</v>
      </c>
      <c r="P184" s="174">
        <v>0</v>
      </c>
      <c r="Q184" s="174">
        <v>0</v>
      </c>
      <c r="R184" s="174">
        <v>0</v>
      </c>
      <c r="S184" s="174">
        <v>0</v>
      </c>
      <c r="T184" s="174">
        <v>0</v>
      </c>
      <c r="U184" s="174">
        <v>8</v>
      </c>
      <c r="V184" s="174">
        <v>25</v>
      </c>
      <c r="W184" s="174" t="s">
        <v>354</v>
      </c>
      <c r="X184" s="174">
        <v>22.2</v>
      </c>
    </row>
    <row r="185" spans="1:24" ht="15.5" x14ac:dyDescent="0.35">
      <c r="A185" s="174" t="s">
        <v>437</v>
      </c>
      <c r="B185" s="174">
        <v>20192020</v>
      </c>
      <c r="C185" s="174" t="s">
        <v>35</v>
      </c>
      <c r="D185" s="174" t="s">
        <v>26</v>
      </c>
      <c r="E185" s="174" t="s">
        <v>27</v>
      </c>
      <c r="F185" s="174">
        <v>9</v>
      </c>
      <c r="G185" s="174">
        <v>2</v>
      </c>
      <c r="H185" s="174">
        <v>1</v>
      </c>
      <c r="I185" s="174">
        <v>3</v>
      </c>
      <c r="J185" s="174">
        <v>-3</v>
      </c>
      <c r="K185" s="174">
        <v>2</v>
      </c>
      <c r="L185" s="174">
        <v>0.33</v>
      </c>
      <c r="M185" s="174">
        <v>2</v>
      </c>
      <c r="N185" s="174">
        <v>3</v>
      </c>
      <c r="O185" s="174">
        <v>0</v>
      </c>
      <c r="P185" s="174">
        <v>0</v>
      </c>
      <c r="Q185" s="174">
        <v>0</v>
      </c>
      <c r="R185" s="174">
        <v>0</v>
      </c>
      <c r="S185" s="174">
        <v>0</v>
      </c>
      <c r="T185" s="174">
        <v>0</v>
      </c>
      <c r="U185" s="174">
        <v>10</v>
      </c>
      <c r="V185" s="174">
        <v>20</v>
      </c>
      <c r="W185" s="174" t="s">
        <v>810</v>
      </c>
      <c r="X185" s="174">
        <v>51.4</v>
      </c>
    </row>
    <row r="186" spans="1:24" ht="15.5" x14ac:dyDescent="0.35">
      <c r="A186" s="174" t="s">
        <v>376</v>
      </c>
      <c r="B186" s="174">
        <v>20192020</v>
      </c>
      <c r="C186" s="174" t="s">
        <v>68</v>
      </c>
      <c r="D186" s="174" t="s">
        <v>26</v>
      </c>
      <c r="E186" s="174" t="s">
        <v>27</v>
      </c>
      <c r="F186" s="174">
        <v>13</v>
      </c>
      <c r="G186" s="174">
        <v>2</v>
      </c>
      <c r="H186" s="174">
        <v>1</v>
      </c>
      <c r="I186" s="174">
        <v>3</v>
      </c>
      <c r="J186" s="174">
        <v>2</v>
      </c>
      <c r="K186" s="174">
        <v>4</v>
      </c>
      <c r="L186" s="174">
        <v>0.23</v>
      </c>
      <c r="M186" s="174">
        <v>2</v>
      </c>
      <c r="N186" s="174">
        <v>3</v>
      </c>
      <c r="O186" s="174">
        <v>0</v>
      </c>
      <c r="P186" s="174">
        <v>0</v>
      </c>
      <c r="Q186" s="174">
        <v>0</v>
      </c>
      <c r="R186" s="174">
        <v>0</v>
      </c>
      <c r="S186" s="174">
        <v>0</v>
      </c>
      <c r="T186" s="174">
        <v>0</v>
      </c>
      <c r="U186" s="174">
        <v>13</v>
      </c>
      <c r="V186" s="174">
        <v>15.4</v>
      </c>
      <c r="W186" s="174" t="s">
        <v>397</v>
      </c>
      <c r="X186" s="174">
        <v>41.4</v>
      </c>
    </row>
    <row r="187" spans="1:24" ht="15.5" x14ac:dyDescent="0.35">
      <c r="A187" s="174" t="s">
        <v>302</v>
      </c>
      <c r="B187" s="174">
        <v>20192020</v>
      </c>
      <c r="C187" s="174" t="s">
        <v>68</v>
      </c>
      <c r="D187" s="174" t="s">
        <v>56</v>
      </c>
      <c r="E187" s="174" t="s">
        <v>50</v>
      </c>
      <c r="F187" s="174">
        <v>13</v>
      </c>
      <c r="G187" s="174">
        <v>2</v>
      </c>
      <c r="H187" s="174">
        <v>1</v>
      </c>
      <c r="I187" s="174">
        <v>3</v>
      </c>
      <c r="J187" s="174">
        <v>1</v>
      </c>
      <c r="K187" s="174">
        <v>2</v>
      </c>
      <c r="L187" s="174">
        <v>0.23</v>
      </c>
      <c r="M187" s="174">
        <v>2</v>
      </c>
      <c r="N187" s="174">
        <v>3</v>
      </c>
      <c r="O187" s="174">
        <v>0</v>
      </c>
      <c r="P187" s="174">
        <v>0</v>
      </c>
      <c r="Q187" s="174">
        <v>0</v>
      </c>
      <c r="R187" s="174">
        <v>0</v>
      </c>
      <c r="S187" s="174">
        <v>0</v>
      </c>
      <c r="T187" s="174">
        <v>0</v>
      </c>
      <c r="U187" s="174">
        <v>14</v>
      </c>
      <c r="V187" s="174">
        <v>14.3</v>
      </c>
      <c r="W187" s="174" t="s">
        <v>406</v>
      </c>
      <c r="X187" s="174" t="s">
        <v>41</v>
      </c>
    </row>
    <row r="188" spans="1:24" ht="15.5" x14ac:dyDescent="0.35">
      <c r="A188" s="174" t="s">
        <v>183</v>
      </c>
      <c r="B188" s="174">
        <v>20192020</v>
      </c>
      <c r="C188" s="174" t="s">
        <v>62</v>
      </c>
      <c r="D188" s="174" t="s">
        <v>26</v>
      </c>
      <c r="E188" s="174" t="s">
        <v>26</v>
      </c>
      <c r="F188" s="174">
        <v>4</v>
      </c>
      <c r="G188" s="174">
        <v>1</v>
      </c>
      <c r="H188" s="174">
        <v>2</v>
      </c>
      <c r="I188" s="174">
        <v>3</v>
      </c>
      <c r="J188" s="174">
        <v>0</v>
      </c>
      <c r="K188" s="174">
        <v>2</v>
      </c>
      <c r="L188" s="174">
        <v>0.75</v>
      </c>
      <c r="M188" s="174">
        <v>1</v>
      </c>
      <c r="N188" s="174">
        <v>2</v>
      </c>
      <c r="O188" s="174">
        <v>0</v>
      </c>
      <c r="P188" s="174">
        <v>1</v>
      </c>
      <c r="Q188" s="174">
        <v>0</v>
      </c>
      <c r="R188" s="174">
        <v>0</v>
      </c>
      <c r="S188" s="174">
        <v>0</v>
      </c>
      <c r="T188" s="174">
        <v>0</v>
      </c>
      <c r="U188" s="174">
        <v>12</v>
      </c>
      <c r="V188" s="174">
        <v>8.3000000000000007</v>
      </c>
      <c r="W188" s="174" t="s">
        <v>184</v>
      </c>
      <c r="X188" s="174">
        <v>100</v>
      </c>
    </row>
    <row r="189" spans="1:24" ht="15.5" x14ac:dyDescent="0.35">
      <c r="A189" s="174" t="s">
        <v>204</v>
      </c>
      <c r="B189" s="174">
        <v>20192020</v>
      </c>
      <c r="C189" s="174" t="s">
        <v>35</v>
      </c>
      <c r="D189" s="174" t="s">
        <v>26</v>
      </c>
      <c r="E189" s="174" t="s">
        <v>50</v>
      </c>
      <c r="F189" s="174">
        <v>9</v>
      </c>
      <c r="G189" s="174">
        <v>1</v>
      </c>
      <c r="H189" s="174">
        <v>2</v>
      </c>
      <c r="I189" s="174">
        <v>3</v>
      </c>
      <c r="J189" s="174">
        <v>4</v>
      </c>
      <c r="K189" s="174">
        <v>2</v>
      </c>
      <c r="L189" s="174">
        <v>0.33</v>
      </c>
      <c r="M189" s="174">
        <v>1</v>
      </c>
      <c r="N189" s="174">
        <v>3</v>
      </c>
      <c r="O189" s="174">
        <v>0</v>
      </c>
      <c r="P189" s="174">
        <v>0</v>
      </c>
      <c r="Q189" s="174">
        <v>0</v>
      </c>
      <c r="R189" s="174">
        <v>0</v>
      </c>
      <c r="S189" s="174">
        <v>0</v>
      </c>
      <c r="T189" s="174">
        <v>0</v>
      </c>
      <c r="U189" s="174">
        <v>7</v>
      </c>
      <c r="V189" s="174">
        <v>14.3</v>
      </c>
      <c r="W189" s="174" t="s">
        <v>817</v>
      </c>
      <c r="X189" s="174" t="s">
        <v>41</v>
      </c>
    </row>
    <row r="190" spans="1:24" ht="15.5" x14ac:dyDescent="0.35">
      <c r="A190" s="174" t="s">
        <v>394</v>
      </c>
      <c r="B190" s="174">
        <v>20192020</v>
      </c>
      <c r="C190" s="174" t="s">
        <v>71</v>
      </c>
      <c r="D190" s="174" t="s">
        <v>26</v>
      </c>
      <c r="E190" s="174" t="s">
        <v>50</v>
      </c>
      <c r="F190" s="174">
        <v>10</v>
      </c>
      <c r="G190" s="174">
        <v>1</v>
      </c>
      <c r="H190" s="174">
        <v>2</v>
      </c>
      <c r="I190" s="174">
        <v>3</v>
      </c>
      <c r="J190" s="174">
        <v>-4</v>
      </c>
      <c r="K190" s="174">
        <v>6</v>
      </c>
      <c r="L190" s="174">
        <v>0.3</v>
      </c>
      <c r="M190" s="174">
        <v>1</v>
      </c>
      <c r="N190" s="174">
        <v>3</v>
      </c>
      <c r="O190" s="174">
        <v>0</v>
      </c>
      <c r="P190" s="174">
        <v>0</v>
      </c>
      <c r="Q190" s="174">
        <v>0</v>
      </c>
      <c r="R190" s="174">
        <v>0</v>
      </c>
      <c r="S190" s="174">
        <v>0</v>
      </c>
      <c r="T190" s="174">
        <v>0</v>
      </c>
      <c r="U190" s="174">
        <v>15</v>
      </c>
      <c r="V190" s="174">
        <v>6.7</v>
      </c>
      <c r="W190" s="174" t="s">
        <v>133</v>
      </c>
      <c r="X190" s="174" t="s">
        <v>41</v>
      </c>
    </row>
    <row r="191" spans="1:24" ht="15.5" x14ac:dyDescent="0.35">
      <c r="A191" s="174" t="s">
        <v>185</v>
      </c>
      <c r="B191" s="174">
        <v>20192020</v>
      </c>
      <c r="C191" s="174" t="s">
        <v>161</v>
      </c>
      <c r="D191" s="174" t="s">
        <v>26</v>
      </c>
      <c r="E191" s="174" t="s">
        <v>26</v>
      </c>
      <c r="F191" s="174">
        <v>4</v>
      </c>
      <c r="G191" s="174">
        <v>1</v>
      </c>
      <c r="H191" s="174">
        <v>2</v>
      </c>
      <c r="I191" s="174">
        <v>3</v>
      </c>
      <c r="J191" s="174">
        <v>1</v>
      </c>
      <c r="K191" s="174">
        <v>0</v>
      </c>
      <c r="L191" s="174">
        <v>0.75</v>
      </c>
      <c r="M191" s="174">
        <v>1</v>
      </c>
      <c r="N191" s="174">
        <v>3</v>
      </c>
      <c r="O191" s="174">
        <v>0</v>
      </c>
      <c r="P191" s="174">
        <v>0</v>
      </c>
      <c r="Q191" s="174">
        <v>0</v>
      </c>
      <c r="R191" s="174">
        <v>0</v>
      </c>
      <c r="S191" s="174">
        <v>0</v>
      </c>
      <c r="T191" s="174">
        <v>0</v>
      </c>
      <c r="U191" s="174">
        <v>13</v>
      </c>
      <c r="V191" s="174">
        <v>7.7</v>
      </c>
      <c r="W191" s="174" t="s">
        <v>119</v>
      </c>
      <c r="X191" s="174" t="s">
        <v>41</v>
      </c>
    </row>
    <row r="192" spans="1:24" ht="15.5" x14ac:dyDescent="0.35">
      <c r="A192" s="174" t="s">
        <v>557</v>
      </c>
      <c r="B192" s="174">
        <v>20192020</v>
      </c>
      <c r="C192" s="174" t="s">
        <v>248</v>
      </c>
      <c r="D192" s="174" t="s">
        <v>26</v>
      </c>
      <c r="E192" s="174" t="s">
        <v>27</v>
      </c>
      <c r="F192" s="174">
        <v>10</v>
      </c>
      <c r="G192" s="174">
        <v>1</v>
      </c>
      <c r="H192" s="174">
        <v>2</v>
      </c>
      <c r="I192" s="174">
        <v>3</v>
      </c>
      <c r="J192" s="174">
        <v>-4</v>
      </c>
      <c r="K192" s="174">
        <v>4</v>
      </c>
      <c r="L192" s="174">
        <v>0.3</v>
      </c>
      <c r="M192" s="174">
        <v>0</v>
      </c>
      <c r="N192" s="174">
        <v>2</v>
      </c>
      <c r="O192" s="174">
        <v>0</v>
      </c>
      <c r="P192" s="174">
        <v>0</v>
      </c>
      <c r="Q192" s="174">
        <v>1</v>
      </c>
      <c r="R192" s="174">
        <v>1</v>
      </c>
      <c r="S192" s="174">
        <v>0</v>
      </c>
      <c r="T192" s="174">
        <v>1</v>
      </c>
      <c r="U192" s="174">
        <v>11</v>
      </c>
      <c r="V192" s="174">
        <v>9.1</v>
      </c>
      <c r="W192" s="174" t="s">
        <v>1024</v>
      </c>
      <c r="X192" s="174">
        <v>51.9</v>
      </c>
    </row>
    <row r="193" spans="1:24" ht="15.5" x14ac:dyDescent="0.35">
      <c r="A193" s="174" t="s">
        <v>617</v>
      </c>
      <c r="B193" s="174">
        <v>20192020</v>
      </c>
      <c r="C193" s="174" t="s">
        <v>248</v>
      </c>
      <c r="D193" s="174" t="s">
        <v>56</v>
      </c>
      <c r="E193" s="174" t="s">
        <v>50</v>
      </c>
      <c r="F193" s="174">
        <v>8</v>
      </c>
      <c r="G193" s="174">
        <v>1</v>
      </c>
      <c r="H193" s="174">
        <v>2</v>
      </c>
      <c r="I193" s="174">
        <v>3</v>
      </c>
      <c r="J193" s="174">
        <v>-1</v>
      </c>
      <c r="K193" s="174">
        <v>6</v>
      </c>
      <c r="L193" s="174">
        <v>0.38</v>
      </c>
      <c r="M193" s="174">
        <v>1</v>
      </c>
      <c r="N193" s="174">
        <v>3</v>
      </c>
      <c r="O193" s="174">
        <v>0</v>
      </c>
      <c r="P193" s="174">
        <v>0</v>
      </c>
      <c r="Q193" s="174">
        <v>0</v>
      </c>
      <c r="R193" s="174">
        <v>0</v>
      </c>
      <c r="S193" s="174">
        <v>0</v>
      </c>
      <c r="T193" s="174">
        <v>0</v>
      </c>
      <c r="U193" s="174">
        <v>12</v>
      </c>
      <c r="V193" s="174">
        <v>8.3000000000000007</v>
      </c>
      <c r="W193" s="174" t="s">
        <v>1025</v>
      </c>
      <c r="X193" s="174" t="s">
        <v>41</v>
      </c>
    </row>
    <row r="194" spans="1:24" ht="15.5" x14ac:dyDescent="0.35">
      <c r="A194" s="174" t="s">
        <v>366</v>
      </c>
      <c r="B194" s="174">
        <v>20192020</v>
      </c>
      <c r="C194" s="174" t="s">
        <v>109</v>
      </c>
      <c r="D194" s="174" t="s">
        <v>26</v>
      </c>
      <c r="E194" s="174" t="s">
        <v>50</v>
      </c>
      <c r="F194" s="174">
        <v>13</v>
      </c>
      <c r="G194" s="174">
        <v>1</v>
      </c>
      <c r="H194" s="174">
        <v>2</v>
      </c>
      <c r="I194" s="174">
        <v>3</v>
      </c>
      <c r="J194" s="174">
        <v>8</v>
      </c>
      <c r="K194" s="174">
        <v>6</v>
      </c>
      <c r="L194" s="174">
        <v>0.23</v>
      </c>
      <c r="M194" s="174">
        <v>1</v>
      </c>
      <c r="N194" s="174">
        <v>3</v>
      </c>
      <c r="O194" s="174">
        <v>0</v>
      </c>
      <c r="P194" s="174">
        <v>0</v>
      </c>
      <c r="Q194" s="174">
        <v>0</v>
      </c>
      <c r="R194" s="174">
        <v>0</v>
      </c>
      <c r="S194" s="174">
        <v>0</v>
      </c>
      <c r="T194" s="174">
        <v>0</v>
      </c>
      <c r="U194" s="174">
        <v>30</v>
      </c>
      <c r="V194" s="174">
        <v>3.3</v>
      </c>
      <c r="W194" s="174" t="s">
        <v>813</v>
      </c>
      <c r="X194" s="174" t="s">
        <v>41</v>
      </c>
    </row>
    <row r="195" spans="1:24" ht="15.5" x14ac:dyDescent="0.35">
      <c r="A195" s="174" t="s">
        <v>816</v>
      </c>
      <c r="B195" s="174">
        <v>20192020</v>
      </c>
      <c r="C195" s="174" t="s">
        <v>35</v>
      </c>
      <c r="D195" s="174" t="s">
        <v>26</v>
      </c>
      <c r="E195" s="174" t="s">
        <v>27</v>
      </c>
      <c r="F195" s="174">
        <v>8</v>
      </c>
      <c r="G195" s="174">
        <v>1</v>
      </c>
      <c r="H195" s="174">
        <v>2</v>
      </c>
      <c r="I195" s="174">
        <v>3</v>
      </c>
      <c r="J195" s="174">
        <v>0</v>
      </c>
      <c r="K195" s="174">
        <v>2</v>
      </c>
      <c r="L195" s="174">
        <v>0.38</v>
      </c>
      <c r="M195" s="174">
        <v>1</v>
      </c>
      <c r="N195" s="174">
        <v>3</v>
      </c>
      <c r="O195" s="174">
        <v>0</v>
      </c>
      <c r="P195" s="174">
        <v>0</v>
      </c>
      <c r="Q195" s="174">
        <v>0</v>
      </c>
      <c r="R195" s="174">
        <v>0</v>
      </c>
      <c r="S195" s="174">
        <v>0</v>
      </c>
      <c r="T195" s="174">
        <v>0</v>
      </c>
      <c r="U195" s="174">
        <v>8</v>
      </c>
      <c r="V195" s="174">
        <v>12.5</v>
      </c>
      <c r="W195" s="174" t="s">
        <v>251</v>
      </c>
      <c r="X195" s="174">
        <v>28.6</v>
      </c>
    </row>
    <row r="196" spans="1:24" ht="15.5" x14ac:dyDescent="0.35">
      <c r="A196" s="174" t="s">
        <v>417</v>
      </c>
      <c r="B196" s="174">
        <v>20192020</v>
      </c>
      <c r="C196" s="174" t="s">
        <v>315</v>
      </c>
      <c r="D196" s="174" t="s">
        <v>56</v>
      </c>
      <c r="E196" s="174" t="s">
        <v>56</v>
      </c>
      <c r="F196" s="174">
        <v>8</v>
      </c>
      <c r="G196" s="174">
        <v>1</v>
      </c>
      <c r="H196" s="174">
        <v>2</v>
      </c>
      <c r="I196" s="174">
        <v>3</v>
      </c>
      <c r="J196" s="174">
        <v>-5</v>
      </c>
      <c r="K196" s="174">
        <v>23</v>
      </c>
      <c r="L196" s="174">
        <v>0.38</v>
      </c>
      <c r="M196" s="174">
        <v>1</v>
      </c>
      <c r="N196" s="174">
        <v>2</v>
      </c>
      <c r="O196" s="174">
        <v>0</v>
      </c>
      <c r="P196" s="174">
        <v>1</v>
      </c>
      <c r="Q196" s="174">
        <v>0</v>
      </c>
      <c r="R196" s="174">
        <v>0</v>
      </c>
      <c r="S196" s="174">
        <v>0</v>
      </c>
      <c r="T196" s="174">
        <v>1</v>
      </c>
      <c r="U196" s="174">
        <v>13</v>
      </c>
      <c r="V196" s="174">
        <v>7.7</v>
      </c>
      <c r="W196" s="174" t="s">
        <v>815</v>
      </c>
      <c r="X196" s="174">
        <v>16.7</v>
      </c>
    </row>
    <row r="197" spans="1:24" ht="15.5" x14ac:dyDescent="0.35">
      <c r="A197" s="174" t="s">
        <v>942</v>
      </c>
      <c r="B197" s="174">
        <v>20192020</v>
      </c>
      <c r="C197" s="174" t="s">
        <v>172</v>
      </c>
      <c r="D197" s="174" t="s">
        <v>26</v>
      </c>
      <c r="E197" s="174" t="s">
        <v>27</v>
      </c>
      <c r="F197" s="174">
        <v>13</v>
      </c>
      <c r="G197" s="174">
        <v>1</v>
      </c>
      <c r="H197" s="174">
        <v>2</v>
      </c>
      <c r="I197" s="174">
        <v>3</v>
      </c>
      <c r="J197" s="174">
        <v>7</v>
      </c>
      <c r="K197" s="174">
        <v>9</v>
      </c>
      <c r="L197" s="174">
        <v>0.23</v>
      </c>
      <c r="M197" s="174">
        <v>1</v>
      </c>
      <c r="N197" s="174">
        <v>3</v>
      </c>
      <c r="O197" s="174">
        <v>0</v>
      </c>
      <c r="P197" s="174">
        <v>0</v>
      </c>
      <c r="Q197" s="174">
        <v>0</v>
      </c>
      <c r="R197" s="174">
        <v>0</v>
      </c>
      <c r="S197" s="174">
        <v>0</v>
      </c>
      <c r="T197" s="174">
        <v>0</v>
      </c>
      <c r="U197" s="174">
        <v>14</v>
      </c>
      <c r="V197" s="174">
        <v>7.1</v>
      </c>
      <c r="W197" s="174" t="s">
        <v>299</v>
      </c>
      <c r="X197" s="174">
        <v>49.3</v>
      </c>
    </row>
    <row r="198" spans="1:24" ht="15.5" x14ac:dyDescent="0.35">
      <c r="A198" s="174" t="s">
        <v>188</v>
      </c>
      <c r="B198" s="174">
        <v>20192020</v>
      </c>
      <c r="C198" s="174" t="s">
        <v>65</v>
      </c>
      <c r="D198" s="174" t="s">
        <v>56</v>
      </c>
      <c r="E198" s="174" t="s">
        <v>50</v>
      </c>
      <c r="F198" s="174">
        <v>4</v>
      </c>
      <c r="G198" s="174">
        <v>1</v>
      </c>
      <c r="H198" s="174">
        <v>2</v>
      </c>
      <c r="I198" s="174">
        <v>3</v>
      </c>
      <c r="J198" s="174">
        <v>0</v>
      </c>
      <c r="K198" s="174">
        <v>2</v>
      </c>
      <c r="L198" s="174">
        <v>0.75</v>
      </c>
      <c r="M198" s="174">
        <v>1</v>
      </c>
      <c r="N198" s="174">
        <v>3</v>
      </c>
      <c r="O198" s="174">
        <v>0</v>
      </c>
      <c r="P198" s="174">
        <v>0</v>
      </c>
      <c r="Q198" s="174">
        <v>0</v>
      </c>
      <c r="R198" s="174">
        <v>0</v>
      </c>
      <c r="S198" s="174">
        <v>0</v>
      </c>
      <c r="T198" s="174">
        <v>0</v>
      </c>
      <c r="U198" s="174">
        <v>13</v>
      </c>
      <c r="V198" s="174">
        <v>7.7</v>
      </c>
      <c r="W198" s="174" t="s">
        <v>189</v>
      </c>
      <c r="X198" s="174" t="s">
        <v>41</v>
      </c>
    </row>
    <row r="199" spans="1:24" ht="15.5" x14ac:dyDescent="0.35">
      <c r="A199" s="174" t="s">
        <v>814</v>
      </c>
      <c r="B199" s="174">
        <v>20192020</v>
      </c>
      <c r="C199" s="174" t="s">
        <v>109</v>
      </c>
      <c r="D199" s="174" t="s">
        <v>26</v>
      </c>
      <c r="E199" s="174" t="s">
        <v>26</v>
      </c>
      <c r="F199" s="174">
        <v>8</v>
      </c>
      <c r="G199" s="174">
        <v>1</v>
      </c>
      <c r="H199" s="174">
        <v>2</v>
      </c>
      <c r="I199" s="174">
        <v>3</v>
      </c>
      <c r="J199" s="174">
        <v>1</v>
      </c>
      <c r="K199" s="174">
        <v>4</v>
      </c>
      <c r="L199" s="174">
        <v>0.38</v>
      </c>
      <c r="M199" s="174">
        <v>1</v>
      </c>
      <c r="N199" s="174">
        <v>3</v>
      </c>
      <c r="O199" s="174">
        <v>0</v>
      </c>
      <c r="P199" s="174">
        <v>0</v>
      </c>
      <c r="Q199" s="174">
        <v>0</v>
      </c>
      <c r="R199" s="174">
        <v>0</v>
      </c>
      <c r="S199" s="174">
        <v>0</v>
      </c>
      <c r="T199" s="174">
        <v>0</v>
      </c>
      <c r="U199" s="174">
        <v>19</v>
      </c>
      <c r="V199" s="174">
        <v>5.3</v>
      </c>
      <c r="W199" s="174" t="s">
        <v>765</v>
      </c>
      <c r="X199" s="174">
        <v>66.7</v>
      </c>
    </row>
    <row r="200" spans="1:24" ht="15.5" x14ac:dyDescent="0.35">
      <c r="A200" s="174" t="s">
        <v>296</v>
      </c>
      <c r="B200" s="174">
        <v>20192020</v>
      </c>
      <c r="C200" s="174" t="s">
        <v>71</v>
      </c>
      <c r="D200" s="174" t="s">
        <v>26</v>
      </c>
      <c r="E200" s="174" t="s">
        <v>50</v>
      </c>
      <c r="F200" s="174">
        <v>10</v>
      </c>
      <c r="G200" s="174">
        <v>1</v>
      </c>
      <c r="H200" s="174">
        <v>2</v>
      </c>
      <c r="I200" s="174">
        <v>3</v>
      </c>
      <c r="J200" s="174">
        <v>1</v>
      </c>
      <c r="K200" s="174">
        <v>4</v>
      </c>
      <c r="L200" s="174">
        <v>0.3</v>
      </c>
      <c r="M200" s="174">
        <v>1</v>
      </c>
      <c r="N200" s="174">
        <v>3</v>
      </c>
      <c r="O200" s="174">
        <v>0</v>
      </c>
      <c r="P200" s="174">
        <v>0</v>
      </c>
      <c r="Q200" s="174">
        <v>0</v>
      </c>
      <c r="R200" s="174">
        <v>0</v>
      </c>
      <c r="S200" s="174">
        <v>0</v>
      </c>
      <c r="T200" s="174">
        <v>1</v>
      </c>
      <c r="U200" s="174">
        <v>26</v>
      </c>
      <c r="V200" s="174">
        <v>3.9</v>
      </c>
      <c r="W200" s="174" t="s">
        <v>819</v>
      </c>
      <c r="X200" s="174" t="s">
        <v>41</v>
      </c>
    </row>
    <row r="201" spans="1:24" ht="15.5" x14ac:dyDescent="0.35">
      <c r="A201" s="174" t="s">
        <v>190</v>
      </c>
      <c r="B201" s="174">
        <v>20192020</v>
      </c>
      <c r="C201" s="174" t="s">
        <v>161</v>
      </c>
      <c r="D201" s="174" t="s">
        <v>56</v>
      </c>
      <c r="E201" s="174" t="s">
        <v>56</v>
      </c>
      <c r="F201" s="174">
        <v>4</v>
      </c>
      <c r="G201" s="174">
        <v>1</v>
      </c>
      <c r="H201" s="174">
        <v>2</v>
      </c>
      <c r="I201" s="174">
        <v>3</v>
      </c>
      <c r="J201" s="174">
        <v>-2</v>
      </c>
      <c r="K201" s="174">
        <v>2</v>
      </c>
      <c r="L201" s="174">
        <v>0.75</v>
      </c>
      <c r="M201" s="174">
        <v>0</v>
      </c>
      <c r="N201" s="174">
        <v>1</v>
      </c>
      <c r="O201" s="174">
        <v>1</v>
      </c>
      <c r="P201" s="174">
        <v>2</v>
      </c>
      <c r="Q201" s="174">
        <v>0</v>
      </c>
      <c r="R201" s="174">
        <v>0</v>
      </c>
      <c r="S201" s="174">
        <v>0</v>
      </c>
      <c r="T201" s="174">
        <v>0</v>
      </c>
      <c r="U201" s="174">
        <v>6</v>
      </c>
      <c r="V201" s="174">
        <v>16.7</v>
      </c>
      <c r="W201" s="174" t="s">
        <v>191</v>
      </c>
      <c r="X201" s="174">
        <v>66.7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4C8CA-0D6D-4326-BA2C-52DDF958AF23}">
  <dimension ref="A1:U42"/>
  <sheetViews>
    <sheetView workbookViewId="0">
      <selection activeCell="G10" sqref="G10"/>
    </sheetView>
  </sheetViews>
  <sheetFormatPr baseColWidth="10" defaultRowHeight="14.5" x14ac:dyDescent="0.35"/>
  <cols>
    <col min="1" max="1" width="21.26953125" customWidth="1"/>
  </cols>
  <sheetData>
    <row r="1" spans="1:21" ht="15.5" x14ac:dyDescent="0.35">
      <c r="A1" s="172" t="s">
        <v>0</v>
      </c>
      <c r="B1" s="172" t="s">
        <v>1</v>
      </c>
      <c r="C1" s="172" t="s">
        <v>2</v>
      </c>
      <c r="D1" s="172" t="s">
        <v>3</v>
      </c>
      <c r="E1" s="172" t="s">
        <v>5</v>
      </c>
      <c r="F1" s="172" t="s">
        <v>623</v>
      </c>
      <c r="G1" s="172" t="s">
        <v>624</v>
      </c>
      <c r="H1" s="172" t="s">
        <v>26</v>
      </c>
      <c r="I1" s="172" t="s">
        <v>625</v>
      </c>
      <c r="J1" s="172" t="s">
        <v>626</v>
      </c>
      <c r="K1" s="172" t="s">
        <v>627</v>
      </c>
      <c r="L1" s="172" t="s">
        <v>628</v>
      </c>
      <c r="M1" s="172" t="s">
        <v>629</v>
      </c>
      <c r="N1" s="172" t="s">
        <v>630</v>
      </c>
      <c r="O1" s="172" t="s">
        <v>631</v>
      </c>
      <c r="P1" s="172" t="s">
        <v>632</v>
      </c>
      <c r="Q1" s="172" t="s">
        <v>633</v>
      </c>
      <c r="R1" s="172" t="s">
        <v>6</v>
      </c>
      <c r="S1" s="172" t="s">
        <v>7</v>
      </c>
      <c r="T1" s="172" t="s">
        <v>8</v>
      </c>
      <c r="U1" s="172" t="s">
        <v>10</v>
      </c>
    </row>
    <row r="2" spans="1:21" ht="15.5" x14ac:dyDescent="0.35">
      <c r="A2" s="172" t="s">
        <v>654</v>
      </c>
      <c r="B2" s="172">
        <v>20192020</v>
      </c>
      <c r="C2" s="172" t="s">
        <v>172</v>
      </c>
      <c r="D2" s="172" t="s">
        <v>26</v>
      </c>
      <c r="E2" s="172">
        <v>13</v>
      </c>
      <c r="F2" s="172">
        <v>13</v>
      </c>
      <c r="G2" s="172">
        <v>10</v>
      </c>
      <c r="H2" s="172">
        <v>3</v>
      </c>
      <c r="I2" s="172" t="s">
        <v>41</v>
      </c>
      <c r="J2" s="172">
        <v>0</v>
      </c>
      <c r="K2" s="172">
        <v>418</v>
      </c>
      <c r="L2" s="172">
        <v>389</v>
      </c>
      <c r="M2" s="172">
        <v>29</v>
      </c>
      <c r="N2" s="172">
        <v>0.93100000000000005</v>
      </c>
      <c r="O2" s="172">
        <v>1.91</v>
      </c>
      <c r="P2" s="172" t="s">
        <v>954</v>
      </c>
      <c r="Q2" s="172">
        <v>0</v>
      </c>
      <c r="R2" s="172">
        <v>0</v>
      </c>
      <c r="S2" s="172">
        <v>0</v>
      </c>
      <c r="T2" s="172">
        <v>0</v>
      </c>
      <c r="U2" s="172">
        <v>0</v>
      </c>
    </row>
    <row r="3" spans="1:21" ht="15.5" x14ac:dyDescent="0.35">
      <c r="A3" s="172" t="s">
        <v>640</v>
      </c>
      <c r="B3" s="172">
        <v>20192020</v>
      </c>
      <c r="C3" s="172" t="s">
        <v>59</v>
      </c>
      <c r="D3" s="172" t="s">
        <v>26</v>
      </c>
      <c r="E3" s="172">
        <v>13</v>
      </c>
      <c r="F3" s="172">
        <v>13</v>
      </c>
      <c r="G3" s="172">
        <v>9</v>
      </c>
      <c r="H3" s="172">
        <v>3</v>
      </c>
      <c r="I3" s="172" t="s">
        <v>41</v>
      </c>
      <c r="J3" s="172">
        <v>0</v>
      </c>
      <c r="K3" s="172">
        <v>325</v>
      </c>
      <c r="L3" s="172">
        <v>302</v>
      </c>
      <c r="M3" s="172">
        <v>23</v>
      </c>
      <c r="N3" s="172">
        <v>0.92900000000000005</v>
      </c>
      <c r="O3" s="172">
        <v>1.85</v>
      </c>
      <c r="P3" s="172" t="s">
        <v>955</v>
      </c>
      <c r="Q3" s="172">
        <v>2</v>
      </c>
      <c r="R3" s="172">
        <v>0</v>
      </c>
      <c r="S3" s="172">
        <v>0</v>
      </c>
      <c r="T3" s="172">
        <v>0</v>
      </c>
      <c r="U3" s="172">
        <v>2</v>
      </c>
    </row>
    <row r="4" spans="1:21" ht="15.5" x14ac:dyDescent="0.35">
      <c r="A4" s="172" t="s">
        <v>646</v>
      </c>
      <c r="B4" s="172">
        <v>20192020</v>
      </c>
      <c r="C4" s="172" t="s">
        <v>53</v>
      </c>
      <c r="D4" s="172" t="s">
        <v>26</v>
      </c>
      <c r="E4" s="172">
        <v>12</v>
      </c>
      <c r="F4" s="172">
        <v>12</v>
      </c>
      <c r="G4" s="172">
        <v>8</v>
      </c>
      <c r="H4" s="172">
        <v>4</v>
      </c>
      <c r="I4" s="172" t="s">
        <v>41</v>
      </c>
      <c r="J4" s="172">
        <v>0</v>
      </c>
      <c r="K4" s="172">
        <v>353</v>
      </c>
      <c r="L4" s="172">
        <v>328</v>
      </c>
      <c r="M4" s="172">
        <v>25</v>
      </c>
      <c r="N4" s="172">
        <v>0.92900000000000005</v>
      </c>
      <c r="O4" s="172">
        <v>2.12</v>
      </c>
      <c r="P4" s="172" t="s">
        <v>956</v>
      </c>
      <c r="Q4" s="172">
        <v>2</v>
      </c>
      <c r="R4" s="172">
        <v>0</v>
      </c>
      <c r="S4" s="172">
        <v>0</v>
      </c>
      <c r="T4" s="172">
        <v>0</v>
      </c>
      <c r="U4" s="172">
        <v>2</v>
      </c>
    </row>
    <row r="5" spans="1:21" ht="15.5" x14ac:dyDescent="0.35">
      <c r="A5" s="172" t="s">
        <v>642</v>
      </c>
      <c r="B5" s="172">
        <v>20192020</v>
      </c>
      <c r="C5" s="172" t="s">
        <v>49</v>
      </c>
      <c r="D5" s="172" t="s">
        <v>26</v>
      </c>
      <c r="E5" s="172">
        <v>14</v>
      </c>
      <c r="F5" s="172">
        <v>14</v>
      </c>
      <c r="G5" s="172">
        <v>8</v>
      </c>
      <c r="H5" s="172">
        <v>6</v>
      </c>
      <c r="I5" s="172" t="s">
        <v>41</v>
      </c>
      <c r="J5" s="172">
        <v>0</v>
      </c>
      <c r="K5" s="172">
        <v>491</v>
      </c>
      <c r="L5" s="172">
        <v>451</v>
      </c>
      <c r="M5" s="172">
        <v>40</v>
      </c>
      <c r="N5" s="172">
        <v>0.91900000000000004</v>
      </c>
      <c r="O5" s="172">
        <v>2.85</v>
      </c>
      <c r="P5" s="172" t="s">
        <v>957</v>
      </c>
      <c r="Q5" s="172">
        <v>1</v>
      </c>
      <c r="R5" s="172">
        <v>0</v>
      </c>
      <c r="S5" s="172">
        <v>0</v>
      </c>
      <c r="T5" s="172">
        <v>0</v>
      </c>
      <c r="U5" s="172">
        <v>0</v>
      </c>
    </row>
    <row r="6" spans="1:21" ht="15.5" x14ac:dyDescent="0.35">
      <c r="A6" s="172" t="s">
        <v>656</v>
      </c>
      <c r="B6" s="172">
        <v>20192020</v>
      </c>
      <c r="C6" s="172" t="s">
        <v>68</v>
      </c>
      <c r="D6" s="172" t="s">
        <v>26</v>
      </c>
      <c r="E6" s="172">
        <v>10</v>
      </c>
      <c r="F6" s="172">
        <v>10</v>
      </c>
      <c r="G6" s="172">
        <v>7</v>
      </c>
      <c r="H6" s="172">
        <v>3</v>
      </c>
      <c r="I6" s="172" t="s">
        <v>41</v>
      </c>
      <c r="J6" s="172">
        <v>0</v>
      </c>
      <c r="K6" s="172">
        <v>257</v>
      </c>
      <c r="L6" s="172">
        <v>236</v>
      </c>
      <c r="M6" s="172">
        <v>21</v>
      </c>
      <c r="N6" s="172">
        <v>0.91800000000000004</v>
      </c>
      <c r="O6" s="172">
        <v>2.08</v>
      </c>
      <c r="P6" s="172" t="s">
        <v>958</v>
      </c>
      <c r="Q6" s="172">
        <v>2</v>
      </c>
      <c r="R6" s="172">
        <v>0</v>
      </c>
      <c r="S6" s="172">
        <v>0</v>
      </c>
      <c r="T6" s="172">
        <v>0</v>
      </c>
      <c r="U6" s="172">
        <v>0</v>
      </c>
    </row>
    <row r="7" spans="1:21" ht="15.5" x14ac:dyDescent="0.35">
      <c r="A7" s="172" t="s">
        <v>668</v>
      </c>
      <c r="B7" s="172">
        <v>20192020</v>
      </c>
      <c r="C7" s="172" t="s">
        <v>132</v>
      </c>
      <c r="D7" s="172" t="s">
        <v>26</v>
      </c>
      <c r="E7" s="172">
        <v>12</v>
      </c>
      <c r="F7" s="172">
        <v>11</v>
      </c>
      <c r="G7" s="172">
        <v>7</v>
      </c>
      <c r="H7" s="172">
        <v>4</v>
      </c>
      <c r="I7" s="172" t="s">
        <v>41</v>
      </c>
      <c r="J7" s="172">
        <v>0</v>
      </c>
      <c r="K7" s="172">
        <v>382</v>
      </c>
      <c r="L7" s="172">
        <v>348</v>
      </c>
      <c r="M7" s="172">
        <v>34</v>
      </c>
      <c r="N7" s="172">
        <v>0.91100000000000003</v>
      </c>
      <c r="O7" s="172">
        <v>2.86</v>
      </c>
      <c r="P7" s="172" t="s">
        <v>959</v>
      </c>
      <c r="Q7" s="172">
        <v>0</v>
      </c>
      <c r="R7" s="172">
        <v>0</v>
      </c>
      <c r="S7" s="172">
        <v>1</v>
      </c>
      <c r="T7" s="172">
        <v>1</v>
      </c>
      <c r="U7" s="172">
        <v>2</v>
      </c>
    </row>
    <row r="8" spans="1:21" ht="15.5" x14ac:dyDescent="0.35">
      <c r="A8" s="172" t="s">
        <v>634</v>
      </c>
      <c r="B8" s="172">
        <v>20192020</v>
      </c>
      <c r="C8" s="172" t="s">
        <v>89</v>
      </c>
      <c r="D8" s="172" t="s">
        <v>26</v>
      </c>
      <c r="E8" s="172">
        <v>10</v>
      </c>
      <c r="F8" s="172">
        <v>10</v>
      </c>
      <c r="G8" s="172">
        <v>5</v>
      </c>
      <c r="H8" s="172">
        <v>5</v>
      </c>
      <c r="I8" s="172" t="s">
        <v>41</v>
      </c>
      <c r="J8" s="172">
        <v>0</v>
      </c>
      <c r="K8" s="172">
        <v>282</v>
      </c>
      <c r="L8" s="172">
        <v>264</v>
      </c>
      <c r="M8" s="172">
        <v>18</v>
      </c>
      <c r="N8" s="172">
        <v>0.93600000000000005</v>
      </c>
      <c r="O8" s="172">
        <v>1.78</v>
      </c>
      <c r="P8" s="172" t="s">
        <v>841</v>
      </c>
      <c r="Q8" s="172">
        <v>2</v>
      </c>
      <c r="R8" s="172">
        <v>0</v>
      </c>
      <c r="S8" s="172">
        <v>0</v>
      </c>
      <c r="T8" s="172">
        <v>0</v>
      </c>
      <c r="U8" s="172">
        <v>0</v>
      </c>
    </row>
    <row r="9" spans="1:21" ht="15.5" x14ac:dyDescent="0.35">
      <c r="A9" s="172" t="s">
        <v>636</v>
      </c>
      <c r="B9" s="172">
        <v>20192020</v>
      </c>
      <c r="C9" s="172" t="s">
        <v>43</v>
      </c>
      <c r="D9" s="172" t="s">
        <v>26</v>
      </c>
      <c r="E9" s="172">
        <v>10</v>
      </c>
      <c r="F9" s="172">
        <v>10</v>
      </c>
      <c r="G9" s="172">
        <v>5</v>
      </c>
      <c r="H9" s="172">
        <v>4</v>
      </c>
      <c r="I9" s="172" t="s">
        <v>41</v>
      </c>
      <c r="J9" s="172">
        <v>0</v>
      </c>
      <c r="K9" s="172">
        <v>316</v>
      </c>
      <c r="L9" s="172">
        <v>292</v>
      </c>
      <c r="M9" s="172">
        <v>24</v>
      </c>
      <c r="N9" s="172">
        <v>0.92400000000000004</v>
      </c>
      <c r="O9" s="172">
        <v>2.42</v>
      </c>
      <c r="P9" s="172" t="s">
        <v>842</v>
      </c>
      <c r="Q9" s="172">
        <v>2</v>
      </c>
      <c r="R9" s="172">
        <v>0</v>
      </c>
      <c r="S9" s="172">
        <v>0</v>
      </c>
      <c r="T9" s="172">
        <v>0</v>
      </c>
      <c r="U9" s="172">
        <v>2</v>
      </c>
    </row>
    <row r="10" spans="1:21" ht="15.5" x14ac:dyDescent="0.35">
      <c r="A10" s="172" t="s">
        <v>672</v>
      </c>
      <c r="B10" s="172">
        <v>20192020</v>
      </c>
      <c r="C10" s="172" t="s">
        <v>109</v>
      </c>
      <c r="D10" s="172" t="s">
        <v>26</v>
      </c>
      <c r="E10" s="172">
        <v>7</v>
      </c>
      <c r="F10" s="172">
        <v>7</v>
      </c>
      <c r="G10" s="172">
        <v>5</v>
      </c>
      <c r="H10" s="172">
        <v>0</v>
      </c>
      <c r="I10" s="172" t="s">
        <v>41</v>
      </c>
      <c r="J10" s="172">
        <v>1</v>
      </c>
      <c r="K10" s="172">
        <v>153</v>
      </c>
      <c r="L10" s="172">
        <v>141</v>
      </c>
      <c r="M10" s="172">
        <v>12</v>
      </c>
      <c r="N10" s="172">
        <v>0.92200000000000004</v>
      </c>
      <c r="O10" s="172">
        <v>1.87</v>
      </c>
      <c r="P10" s="172" t="s">
        <v>949</v>
      </c>
      <c r="Q10" s="172">
        <v>1</v>
      </c>
      <c r="R10" s="172">
        <v>0</v>
      </c>
      <c r="S10" s="172">
        <v>0</v>
      </c>
      <c r="T10" s="172">
        <v>0</v>
      </c>
      <c r="U10" s="172">
        <v>0</v>
      </c>
    </row>
    <row r="11" spans="1:21" ht="15.5" x14ac:dyDescent="0.35">
      <c r="A11" s="172" t="s">
        <v>638</v>
      </c>
      <c r="B11" s="172">
        <v>20192020</v>
      </c>
      <c r="C11" s="172" t="s">
        <v>92</v>
      </c>
      <c r="D11" s="172" t="s">
        <v>26</v>
      </c>
      <c r="E11" s="172">
        <v>9</v>
      </c>
      <c r="F11" s="172">
        <v>9</v>
      </c>
      <c r="G11" s="172">
        <v>4</v>
      </c>
      <c r="H11" s="172">
        <v>5</v>
      </c>
      <c r="I11" s="172" t="s">
        <v>41</v>
      </c>
      <c r="J11" s="172">
        <v>0</v>
      </c>
      <c r="K11" s="172">
        <v>334</v>
      </c>
      <c r="L11" s="172">
        <v>305</v>
      </c>
      <c r="M11" s="172">
        <v>29</v>
      </c>
      <c r="N11" s="172">
        <v>0.91300000000000003</v>
      </c>
      <c r="O11" s="172">
        <v>3.47</v>
      </c>
      <c r="P11" s="172" t="s">
        <v>845</v>
      </c>
      <c r="Q11" s="172">
        <v>0</v>
      </c>
      <c r="R11" s="172">
        <v>0</v>
      </c>
      <c r="S11" s="172">
        <v>0</v>
      </c>
      <c r="T11" s="172">
        <v>0</v>
      </c>
      <c r="U11" s="172">
        <v>0</v>
      </c>
    </row>
    <row r="12" spans="1:21" ht="15.5" x14ac:dyDescent="0.35">
      <c r="A12" s="172" t="s">
        <v>644</v>
      </c>
      <c r="B12" s="172">
        <v>20192020</v>
      </c>
      <c r="C12" s="172" t="s">
        <v>35</v>
      </c>
      <c r="D12" s="172" t="s">
        <v>26</v>
      </c>
      <c r="E12" s="172">
        <v>9</v>
      </c>
      <c r="F12" s="172">
        <v>9</v>
      </c>
      <c r="G12" s="172">
        <v>4</v>
      </c>
      <c r="H12" s="172">
        <v>5</v>
      </c>
      <c r="I12" s="172" t="s">
        <v>41</v>
      </c>
      <c r="J12" s="172">
        <v>0</v>
      </c>
      <c r="K12" s="172">
        <v>324</v>
      </c>
      <c r="L12" s="172">
        <v>294</v>
      </c>
      <c r="M12" s="172">
        <v>30</v>
      </c>
      <c r="N12" s="172">
        <v>0.90700000000000003</v>
      </c>
      <c r="O12" s="172">
        <v>3.31</v>
      </c>
      <c r="P12" s="172" t="s">
        <v>846</v>
      </c>
      <c r="Q12" s="172">
        <v>0</v>
      </c>
      <c r="R12" s="172">
        <v>0</v>
      </c>
      <c r="S12" s="172">
        <v>0</v>
      </c>
      <c r="T12" s="172">
        <v>0</v>
      </c>
      <c r="U12" s="172">
        <v>0</v>
      </c>
    </row>
    <row r="13" spans="1:21" ht="15.5" x14ac:dyDescent="0.35">
      <c r="A13" s="172" t="s">
        <v>699</v>
      </c>
      <c r="B13" s="172">
        <v>20192020</v>
      </c>
      <c r="C13" s="172" t="s">
        <v>248</v>
      </c>
      <c r="D13" s="172" t="s">
        <v>26</v>
      </c>
      <c r="E13" s="172">
        <v>9</v>
      </c>
      <c r="F13" s="172">
        <v>9</v>
      </c>
      <c r="G13" s="172">
        <v>4</v>
      </c>
      <c r="H13" s="172">
        <v>5</v>
      </c>
      <c r="I13" s="172" t="s">
        <v>41</v>
      </c>
      <c r="J13" s="172">
        <v>0</v>
      </c>
      <c r="K13" s="172">
        <v>256</v>
      </c>
      <c r="L13" s="172">
        <v>231</v>
      </c>
      <c r="M13" s="172">
        <v>25</v>
      </c>
      <c r="N13" s="172">
        <v>0.90200000000000002</v>
      </c>
      <c r="O13" s="172">
        <v>2.76</v>
      </c>
      <c r="P13" s="172" t="s">
        <v>960</v>
      </c>
      <c r="Q13" s="172">
        <v>0</v>
      </c>
      <c r="R13" s="172">
        <v>0</v>
      </c>
      <c r="S13" s="172">
        <v>0</v>
      </c>
      <c r="T13" s="172">
        <v>0</v>
      </c>
      <c r="U13" s="172">
        <v>0</v>
      </c>
    </row>
    <row r="14" spans="1:21" ht="15.5" x14ac:dyDescent="0.35">
      <c r="A14" s="172" t="s">
        <v>648</v>
      </c>
      <c r="B14" s="172">
        <v>20192020</v>
      </c>
      <c r="C14" s="172" t="s">
        <v>71</v>
      </c>
      <c r="D14" s="172" t="s">
        <v>26</v>
      </c>
      <c r="E14" s="172">
        <v>9</v>
      </c>
      <c r="F14" s="172">
        <v>9</v>
      </c>
      <c r="G14" s="172">
        <v>3</v>
      </c>
      <c r="H14" s="172">
        <v>5</v>
      </c>
      <c r="I14" s="172" t="s">
        <v>41</v>
      </c>
      <c r="J14" s="172">
        <v>0</v>
      </c>
      <c r="K14" s="172">
        <v>320</v>
      </c>
      <c r="L14" s="172">
        <v>301</v>
      </c>
      <c r="M14" s="172">
        <v>19</v>
      </c>
      <c r="N14" s="172">
        <v>0.94099999999999995</v>
      </c>
      <c r="O14" s="172">
        <v>1.9</v>
      </c>
      <c r="P14" s="172" t="s">
        <v>847</v>
      </c>
      <c r="Q14" s="172">
        <v>2</v>
      </c>
      <c r="R14" s="172">
        <v>0</v>
      </c>
      <c r="S14" s="172">
        <v>0</v>
      </c>
      <c r="T14" s="172">
        <v>0</v>
      </c>
      <c r="U14" s="172">
        <v>0</v>
      </c>
    </row>
    <row r="15" spans="1:21" ht="15.5" x14ac:dyDescent="0.35">
      <c r="A15" s="172" t="s">
        <v>684</v>
      </c>
      <c r="B15" s="172">
        <v>20192020</v>
      </c>
      <c r="C15" s="172" t="s">
        <v>68</v>
      </c>
      <c r="D15" s="172" t="s">
        <v>26</v>
      </c>
      <c r="E15" s="172">
        <v>3</v>
      </c>
      <c r="F15" s="172">
        <v>3</v>
      </c>
      <c r="G15" s="172">
        <v>3</v>
      </c>
      <c r="H15" s="172">
        <v>0</v>
      </c>
      <c r="I15" s="172" t="s">
        <v>41</v>
      </c>
      <c r="J15" s="172">
        <v>0</v>
      </c>
      <c r="K15" s="172">
        <v>75</v>
      </c>
      <c r="L15" s="172">
        <v>67</v>
      </c>
      <c r="M15" s="172">
        <v>8</v>
      </c>
      <c r="N15" s="172">
        <v>0.89300000000000002</v>
      </c>
      <c r="O15" s="172">
        <v>2.67</v>
      </c>
      <c r="P15" s="172" t="s">
        <v>961</v>
      </c>
      <c r="Q15" s="172">
        <v>0</v>
      </c>
      <c r="R15" s="172">
        <v>0</v>
      </c>
      <c r="S15" s="172">
        <v>0</v>
      </c>
      <c r="T15" s="172">
        <v>0</v>
      </c>
      <c r="U15" s="172">
        <v>2</v>
      </c>
    </row>
    <row r="16" spans="1:21" ht="15.5" x14ac:dyDescent="0.35">
      <c r="A16" s="172" t="s">
        <v>652</v>
      </c>
      <c r="B16" s="172">
        <v>20192020</v>
      </c>
      <c r="C16" s="172" t="s">
        <v>46</v>
      </c>
      <c r="D16" s="172" t="s">
        <v>26</v>
      </c>
      <c r="E16" s="172">
        <v>5</v>
      </c>
      <c r="F16" s="172">
        <v>5</v>
      </c>
      <c r="G16" s="172">
        <v>2</v>
      </c>
      <c r="H16" s="172">
        <v>3</v>
      </c>
      <c r="I16" s="172" t="s">
        <v>41</v>
      </c>
      <c r="J16" s="172">
        <v>0</v>
      </c>
      <c r="K16" s="172">
        <v>157</v>
      </c>
      <c r="L16" s="172">
        <v>147</v>
      </c>
      <c r="M16" s="172">
        <v>10</v>
      </c>
      <c r="N16" s="172">
        <v>0.93600000000000005</v>
      </c>
      <c r="O16" s="172">
        <v>1.84</v>
      </c>
      <c r="P16" s="172" t="s">
        <v>653</v>
      </c>
      <c r="Q16" s="172">
        <v>1</v>
      </c>
      <c r="R16" s="172">
        <v>0</v>
      </c>
      <c r="S16" s="172">
        <v>0</v>
      </c>
      <c r="T16" s="172">
        <v>0</v>
      </c>
      <c r="U16" s="172">
        <v>0</v>
      </c>
    </row>
    <row r="17" spans="1:21" ht="15.5" x14ac:dyDescent="0.35">
      <c r="A17" s="172" t="s">
        <v>685</v>
      </c>
      <c r="B17" s="172">
        <v>20192020</v>
      </c>
      <c r="C17" s="172" t="s">
        <v>217</v>
      </c>
      <c r="D17" s="172" t="s">
        <v>26</v>
      </c>
      <c r="E17" s="172">
        <v>5</v>
      </c>
      <c r="F17" s="172">
        <v>4</v>
      </c>
      <c r="G17" s="172">
        <v>2</v>
      </c>
      <c r="H17" s="172">
        <v>1</v>
      </c>
      <c r="I17" s="172" t="s">
        <v>41</v>
      </c>
      <c r="J17" s="172">
        <v>1</v>
      </c>
      <c r="K17" s="172">
        <v>138</v>
      </c>
      <c r="L17" s="172">
        <v>129</v>
      </c>
      <c r="M17" s="172">
        <v>9</v>
      </c>
      <c r="N17" s="172">
        <v>0.93500000000000005</v>
      </c>
      <c r="O17" s="172">
        <v>1.89</v>
      </c>
      <c r="P17" s="172" t="s">
        <v>849</v>
      </c>
      <c r="Q17" s="172">
        <v>0</v>
      </c>
      <c r="R17" s="172">
        <v>0</v>
      </c>
      <c r="S17" s="172">
        <v>0</v>
      </c>
      <c r="T17" s="172">
        <v>0</v>
      </c>
      <c r="U17" s="172">
        <v>2</v>
      </c>
    </row>
    <row r="18" spans="1:21" ht="15.5" x14ac:dyDescent="0.35">
      <c r="A18" s="172" t="s">
        <v>660</v>
      </c>
      <c r="B18" s="172">
        <v>20192020</v>
      </c>
      <c r="C18" s="172" t="s">
        <v>30</v>
      </c>
      <c r="D18" s="172" t="s">
        <v>26</v>
      </c>
      <c r="E18" s="172">
        <v>3</v>
      </c>
      <c r="F18" s="172">
        <v>3</v>
      </c>
      <c r="G18" s="172">
        <v>2</v>
      </c>
      <c r="H18" s="172">
        <v>1</v>
      </c>
      <c r="I18" s="172" t="s">
        <v>41</v>
      </c>
      <c r="J18" s="172">
        <v>0</v>
      </c>
      <c r="K18" s="172">
        <v>106</v>
      </c>
      <c r="L18" s="172">
        <v>99</v>
      </c>
      <c r="M18" s="172">
        <v>7</v>
      </c>
      <c r="N18" s="172">
        <v>0.93400000000000005</v>
      </c>
      <c r="O18" s="172">
        <v>2.36</v>
      </c>
      <c r="P18" s="172" t="s">
        <v>850</v>
      </c>
      <c r="Q18" s="172">
        <v>0</v>
      </c>
      <c r="R18" s="172">
        <v>0</v>
      </c>
      <c r="S18" s="172">
        <v>0</v>
      </c>
      <c r="T18" s="172">
        <v>0</v>
      </c>
      <c r="U18" s="172">
        <v>0</v>
      </c>
    </row>
    <row r="19" spans="1:21" ht="15.5" x14ac:dyDescent="0.35">
      <c r="A19" s="172" t="s">
        <v>650</v>
      </c>
      <c r="B19" s="172">
        <v>20192020</v>
      </c>
      <c r="C19" s="172" t="s">
        <v>30</v>
      </c>
      <c r="D19" s="172" t="s">
        <v>26</v>
      </c>
      <c r="E19" s="172">
        <v>5</v>
      </c>
      <c r="F19" s="172">
        <v>5</v>
      </c>
      <c r="G19" s="172">
        <v>2</v>
      </c>
      <c r="H19" s="172">
        <v>3</v>
      </c>
      <c r="I19" s="172" t="s">
        <v>41</v>
      </c>
      <c r="J19" s="172">
        <v>0</v>
      </c>
      <c r="K19" s="172">
        <v>155</v>
      </c>
      <c r="L19" s="172">
        <v>144</v>
      </c>
      <c r="M19" s="172">
        <v>11</v>
      </c>
      <c r="N19" s="172">
        <v>0.92900000000000005</v>
      </c>
      <c r="O19" s="172">
        <v>2.08</v>
      </c>
      <c r="P19" s="172" t="s">
        <v>851</v>
      </c>
      <c r="Q19" s="172">
        <v>0</v>
      </c>
      <c r="R19" s="172">
        <v>0</v>
      </c>
      <c r="S19" s="172">
        <v>0</v>
      </c>
      <c r="T19" s="172">
        <v>0</v>
      </c>
      <c r="U19" s="172">
        <v>0</v>
      </c>
    </row>
    <row r="20" spans="1:21" ht="15.5" x14ac:dyDescent="0.35">
      <c r="A20" s="172" t="s">
        <v>666</v>
      </c>
      <c r="B20" s="172">
        <v>20192020</v>
      </c>
      <c r="C20" s="172" t="s">
        <v>315</v>
      </c>
      <c r="D20" s="172" t="s">
        <v>26</v>
      </c>
      <c r="E20" s="172">
        <v>8</v>
      </c>
      <c r="F20" s="172">
        <v>8</v>
      </c>
      <c r="G20" s="172">
        <v>2</v>
      </c>
      <c r="H20" s="172">
        <v>5</v>
      </c>
      <c r="I20" s="172" t="s">
        <v>41</v>
      </c>
      <c r="J20" s="172">
        <v>1</v>
      </c>
      <c r="K20" s="172">
        <v>213</v>
      </c>
      <c r="L20" s="172">
        <v>193</v>
      </c>
      <c r="M20" s="172">
        <v>20</v>
      </c>
      <c r="N20" s="172">
        <v>0.90600000000000003</v>
      </c>
      <c r="O20" s="172">
        <v>2.4900000000000002</v>
      </c>
      <c r="P20" s="172" t="s">
        <v>852</v>
      </c>
      <c r="Q20" s="172">
        <v>0</v>
      </c>
      <c r="R20" s="172">
        <v>0</v>
      </c>
      <c r="S20" s="172">
        <v>1</v>
      </c>
      <c r="T20" s="172">
        <v>1</v>
      </c>
      <c r="U20" s="172">
        <v>0</v>
      </c>
    </row>
    <row r="21" spans="1:21" ht="15.5" x14ac:dyDescent="0.35">
      <c r="A21" s="172" t="s">
        <v>658</v>
      </c>
      <c r="B21" s="172">
        <v>20192020</v>
      </c>
      <c r="C21" s="172" t="s">
        <v>109</v>
      </c>
      <c r="D21" s="172" t="s">
        <v>56</v>
      </c>
      <c r="E21" s="172">
        <v>6</v>
      </c>
      <c r="F21" s="172">
        <v>5</v>
      </c>
      <c r="G21" s="172">
        <v>2</v>
      </c>
      <c r="H21" s="172">
        <v>4</v>
      </c>
      <c r="I21" s="172" t="s">
        <v>41</v>
      </c>
      <c r="J21" s="172">
        <v>0</v>
      </c>
      <c r="K21" s="172">
        <v>157</v>
      </c>
      <c r="L21" s="172">
        <v>140</v>
      </c>
      <c r="M21" s="172">
        <v>17</v>
      </c>
      <c r="N21" s="172">
        <v>0.89200000000000002</v>
      </c>
      <c r="O21" s="172">
        <v>3.23</v>
      </c>
      <c r="P21" s="172" t="s">
        <v>962</v>
      </c>
      <c r="Q21" s="172">
        <v>1</v>
      </c>
      <c r="R21" s="172">
        <v>0</v>
      </c>
      <c r="S21" s="172">
        <v>0</v>
      </c>
      <c r="T21" s="172">
        <v>0</v>
      </c>
      <c r="U21" s="172">
        <v>0</v>
      </c>
    </row>
    <row r="22" spans="1:21" ht="15.5" x14ac:dyDescent="0.35">
      <c r="A22" s="172" t="s">
        <v>939</v>
      </c>
      <c r="B22" s="172">
        <v>20192020</v>
      </c>
      <c r="C22" s="172" t="s">
        <v>49</v>
      </c>
      <c r="D22" s="172" t="s">
        <v>26</v>
      </c>
      <c r="E22" s="172">
        <v>2</v>
      </c>
      <c r="F22" s="172">
        <v>1</v>
      </c>
      <c r="G22" s="172">
        <v>1</v>
      </c>
      <c r="H22" s="172">
        <v>0</v>
      </c>
      <c r="I22" s="172" t="s">
        <v>41</v>
      </c>
      <c r="J22" s="172">
        <v>0</v>
      </c>
      <c r="K22" s="172">
        <v>48</v>
      </c>
      <c r="L22" s="172">
        <v>47</v>
      </c>
      <c r="M22" s="172">
        <v>1</v>
      </c>
      <c r="N22" s="172">
        <v>0.97899999999999998</v>
      </c>
      <c r="O22" s="172">
        <v>0.88</v>
      </c>
      <c r="P22" s="172" t="s">
        <v>963</v>
      </c>
      <c r="Q22" s="172">
        <v>0</v>
      </c>
      <c r="R22" s="172">
        <v>0</v>
      </c>
      <c r="S22" s="172">
        <v>0</v>
      </c>
      <c r="T22" s="172">
        <v>0</v>
      </c>
      <c r="U22" s="172">
        <v>0</v>
      </c>
    </row>
    <row r="23" spans="1:21" ht="15.5" x14ac:dyDescent="0.35">
      <c r="A23" s="172" t="s">
        <v>950</v>
      </c>
      <c r="B23" s="172">
        <v>20192020</v>
      </c>
      <c r="C23" s="172" t="s">
        <v>59</v>
      </c>
      <c r="D23" s="172" t="s">
        <v>26</v>
      </c>
      <c r="E23" s="172">
        <v>2</v>
      </c>
      <c r="F23" s="172">
        <v>1</v>
      </c>
      <c r="G23" s="172">
        <v>1</v>
      </c>
      <c r="H23" s="172">
        <v>1</v>
      </c>
      <c r="I23" s="172" t="s">
        <v>41</v>
      </c>
      <c r="J23" s="172">
        <v>0</v>
      </c>
      <c r="K23" s="172">
        <v>59</v>
      </c>
      <c r="L23" s="172">
        <v>56</v>
      </c>
      <c r="M23" s="172">
        <v>3</v>
      </c>
      <c r="N23" s="172">
        <v>0.94899999999999995</v>
      </c>
      <c r="O23" s="172">
        <v>1.68</v>
      </c>
      <c r="P23" s="172" t="s">
        <v>964</v>
      </c>
      <c r="Q23" s="172">
        <v>0</v>
      </c>
      <c r="R23" s="172">
        <v>0</v>
      </c>
      <c r="S23" s="172">
        <v>0</v>
      </c>
      <c r="T23" s="172">
        <v>0</v>
      </c>
      <c r="U23" s="172">
        <v>0</v>
      </c>
    </row>
    <row r="24" spans="1:21" ht="15.5" x14ac:dyDescent="0.35">
      <c r="A24" s="172" t="s">
        <v>662</v>
      </c>
      <c r="B24" s="172">
        <v>20192020</v>
      </c>
      <c r="C24" s="172" t="s">
        <v>71</v>
      </c>
      <c r="D24" s="172" t="s">
        <v>26</v>
      </c>
      <c r="E24" s="172">
        <v>2</v>
      </c>
      <c r="F24" s="172">
        <v>1</v>
      </c>
      <c r="G24" s="172">
        <v>1</v>
      </c>
      <c r="H24" s="172">
        <v>1</v>
      </c>
      <c r="I24" s="172" t="s">
        <v>41</v>
      </c>
      <c r="J24" s="172">
        <v>0</v>
      </c>
      <c r="K24" s="172">
        <v>74</v>
      </c>
      <c r="L24" s="172">
        <v>70</v>
      </c>
      <c r="M24" s="172">
        <v>4</v>
      </c>
      <c r="N24" s="172">
        <v>0.94599999999999995</v>
      </c>
      <c r="O24" s="172">
        <v>1.96</v>
      </c>
      <c r="P24" s="172" t="s">
        <v>663</v>
      </c>
      <c r="Q24" s="172">
        <v>0</v>
      </c>
      <c r="R24" s="172">
        <v>0</v>
      </c>
      <c r="S24" s="172">
        <v>1</v>
      </c>
      <c r="T24" s="172">
        <v>1</v>
      </c>
      <c r="U24" s="172">
        <v>0</v>
      </c>
    </row>
    <row r="25" spans="1:21" ht="15.5" x14ac:dyDescent="0.35">
      <c r="A25" s="172" t="s">
        <v>965</v>
      </c>
      <c r="B25" s="172">
        <v>20192020</v>
      </c>
      <c r="C25" s="172" t="s">
        <v>109</v>
      </c>
      <c r="D25" s="172" t="s">
        <v>56</v>
      </c>
      <c r="E25" s="172">
        <v>2</v>
      </c>
      <c r="F25" s="172">
        <v>1</v>
      </c>
      <c r="G25" s="172">
        <v>1</v>
      </c>
      <c r="H25" s="172">
        <v>0</v>
      </c>
      <c r="I25" s="172" t="s">
        <v>41</v>
      </c>
      <c r="J25" s="172">
        <v>0</v>
      </c>
      <c r="K25" s="172">
        <v>37</v>
      </c>
      <c r="L25" s="172">
        <v>34</v>
      </c>
      <c r="M25" s="172">
        <v>3</v>
      </c>
      <c r="N25" s="172">
        <v>0.91900000000000004</v>
      </c>
      <c r="O25" s="172">
        <v>2.6</v>
      </c>
      <c r="P25" s="172" t="s">
        <v>966</v>
      </c>
      <c r="Q25" s="172">
        <v>0</v>
      </c>
      <c r="R25" s="172">
        <v>0</v>
      </c>
      <c r="S25" s="172">
        <v>0</v>
      </c>
      <c r="T25" s="172">
        <v>0</v>
      </c>
      <c r="U25" s="172">
        <v>0</v>
      </c>
    </row>
    <row r="26" spans="1:21" ht="15.5" x14ac:dyDescent="0.35">
      <c r="A26" s="172" t="s">
        <v>670</v>
      </c>
      <c r="B26" s="172">
        <v>20192020</v>
      </c>
      <c r="C26" s="172" t="s">
        <v>161</v>
      </c>
      <c r="D26" s="172" t="s">
        <v>26</v>
      </c>
      <c r="E26" s="172">
        <v>3</v>
      </c>
      <c r="F26" s="172">
        <v>3</v>
      </c>
      <c r="G26" s="172">
        <v>1</v>
      </c>
      <c r="H26" s="172">
        <v>2</v>
      </c>
      <c r="I26" s="172" t="s">
        <v>41</v>
      </c>
      <c r="J26" s="172">
        <v>0</v>
      </c>
      <c r="K26" s="172">
        <v>93</v>
      </c>
      <c r="L26" s="172">
        <v>85</v>
      </c>
      <c r="M26" s="172">
        <v>8</v>
      </c>
      <c r="N26" s="172">
        <v>0.91400000000000003</v>
      </c>
      <c r="O26" s="172">
        <v>2.5</v>
      </c>
      <c r="P26" s="172" t="s">
        <v>671</v>
      </c>
      <c r="Q26" s="172">
        <v>0</v>
      </c>
      <c r="R26" s="172">
        <v>0</v>
      </c>
      <c r="S26" s="172">
        <v>0</v>
      </c>
      <c r="T26" s="172">
        <v>0</v>
      </c>
      <c r="U26" s="172">
        <v>0</v>
      </c>
    </row>
    <row r="27" spans="1:21" ht="15.5" x14ac:dyDescent="0.35">
      <c r="A27" s="172" t="s">
        <v>664</v>
      </c>
      <c r="B27" s="172">
        <v>20192020</v>
      </c>
      <c r="C27" s="172" t="s">
        <v>53</v>
      </c>
      <c r="D27" s="172" t="s">
        <v>26</v>
      </c>
      <c r="E27" s="172">
        <v>3</v>
      </c>
      <c r="F27" s="172">
        <v>2</v>
      </c>
      <c r="G27" s="172">
        <v>1</v>
      </c>
      <c r="H27" s="172">
        <v>1</v>
      </c>
      <c r="I27" s="172" t="s">
        <v>41</v>
      </c>
      <c r="J27" s="172">
        <v>0</v>
      </c>
      <c r="K27" s="172">
        <v>56</v>
      </c>
      <c r="L27" s="172">
        <v>51</v>
      </c>
      <c r="M27" s="172">
        <v>5</v>
      </c>
      <c r="N27" s="172">
        <v>0.91100000000000003</v>
      </c>
      <c r="O27" s="172">
        <v>2.15</v>
      </c>
      <c r="P27" s="172" t="s">
        <v>967</v>
      </c>
      <c r="Q27" s="172">
        <v>0</v>
      </c>
      <c r="R27" s="172">
        <v>0</v>
      </c>
      <c r="S27" s="172">
        <v>0</v>
      </c>
      <c r="T27" s="172">
        <v>0</v>
      </c>
      <c r="U27" s="172">
        <v>0</v>
      </c>
    </row>
    <row r="28" spans="1:21" ht="15.5" x14ac:dyDescent="0.35">
      <c r="A28" s="172" t="s">
        <v>674</v>
      </c>
      <c r="B28" s="172">
        <v>20192020</v>
      </c>
      <c r="C28" s="172" t="s">
        <v>213</v>
      </c>
      <c r="D28" s="172" t="s">
        <v>26</v>
      </c>
      <c r="E28" s="172">
        <v>4</v>
      </c>
      <c r="F28" s="172">
        <v>4</v>
      </c>
      <c r="G28" s="172">
        <v>1</v>
      </c>
      <c r="H28" s="172">
        <v>3</v>
      </c>
      <c r="I28" s="172" t="s">
        <v>41</v>
      </c>
      <c r="J28" s="172">
        <v>0</v>
      </c>
      <c r="K28" s="172">
        <v>125</v>
      </c>
      <c r="L28" s="172">
        <v>113</v>
      </c>
      <c r="M28" s="172">
        <v>12</v>
      </c>
      <c r="N28" s="172">
        <v>0.90400000000000003</v>
      </c>
      <c r="O28" s="172">
        <v>3.04</v>
      </c>
      <c r="P28" s="172" t="s">
        <v>675</v>
      </c>
      <c r="Q28" s="172">
        <v>0</v>
      </c>
      <c r="R28" s="172">
        <v>0</v>
      </c>
      <c r="S28" s="172">
        <v>0</v>
      </c>
      <c r="T28" s="172">
        <v>0</v>
      </c>
      <c r="U28" s="172">
        <v>0</v>
      </c>
    </row>
    <row r="29" spans="1:21" ht="15.5" x14ac:dyDescent="0.35">
      <c r="A29" s="172" t="s">
        <v>689</v>
      </c>
      <c r="B29" s="172">
        <v>20192020</v>
      </c>
      <c r="C29" s="172" t="s">
        <v>248</v>
      </c>
      <c r="D29" s="172" t="s">
        <v>26</v>
      </c>
      <c r="E29" s="172">
        <v>4</v>
      </c>
      <c r="F29" s="172">
        <v>4</v>
      </c>
      <c r="G29" s="172">
        <v>1</v>
      </c>
      <c r="H29" s="172">
        <v>3</v>
      </c>
      <c r="I29" s="172" t="s">
        <v>41</v>
      </c>
      <c r="J29" s="172">
        <v>0</v>
      </c>
      <c r="K29" s="172">
        <v>114</v>
      </c>
      <c r="L29" s="172">
        <v>103</v>
      </c>
      <c r="M29" s="172">
        <v>11</v>
      </c>
      <c r="N29" s="172">
        <v>0.90400000000000003</v>
      </c>
      <c r="O29" s="172">
        <v>2.57</v>
      </c>
      <c r="P29" s="172" t="s">
        <v>855</v>
      </c>
      <c r="Q29" s="172">
        <v>0</v>
      </c>
      <c r="R29" s="172">
        <v>0</v>
      </c>
      <c r="S29" s="172">
        <v>0</v>
      </c>
      <c r="T29" s="172">
        <v>0</v>
      </c>
      <c r="U29" s="172">
        <v>0</v>
      </c>
    </row>
    <row r="30" spans="1:21" ht="15.5" x14ac:dyDescent="0.35">
      <c r="A30" s="172" t="s">
        <v>676</v>
      </c>
      <c r="B30" s="172">
        <v>20192020</v>
      </c>
      <c r="C30" s="172" t="s">
        <v>62</v>
      </c>
      <c r="D30" s="172" t="s">
        <v>26</v>
      </c>
      <c r="E30" s="172">
        <v>4</v>
      </c>
      <c r="F30" s="172">
        <v>4</v>
      </c>
      <c r="G30" s="172">
        <v>1</v>
      </c>
      <c r="H30" s="172">
        <v>3</v>
      </c>
      <c r="I30" s="172" t="s">
        <v>41</v>
      </c>
      <c r="J30" s="172">
        <v>0</v>
      </c>
      <c r="K30" s="172">
        <v>121</v>
      </c>
      <c r="L30" s="172">
        <v>109</v>
      </c>
      <c r="M30" s="172">
        <v>12</v>
      </c>
      <c r="N30" s="172">
        <v>0.90100000000000002</v>
      </c>
      <c r="O30" s="172">
        <v>3.07</v>
      </c>
      <c r="P30" s="172" t="s">
        <v>677</v>
      </c>
      <c r="Q30" s="172">
        <v>0</v>
      </c>
      <c r="R30" s="172">
        <v>0</v>
      </c>
      <c r="S30" s="172">
        <v>0</v>
      </c>
      <c r="T30" s="172">
        <v>0</v>
      </c>
      <c r="U30" s="172">
        <v>0</v>
      </c>
    </row>
    <row r="31" spans="1:21" ht="15.5" x14ac:dyDescent="0.35">
      <c r="A31" s="172" t="s">
        <v>678</v>
      </c>
      <c r="B31" s="172">
        <v>20192020</v>
      </c>
      <c r="C31" s="172" t="s">
        <v>74</v>
      </c>
      <c r="D31" s="172" t="s">
        <v>26</v>
      </c>
      <c r="E31" s="172">
        <v>4</v>
      </c>
      <c r="F31" s="172">
        <v>4</v>
      </c>
      <c r="G31" s="172">
        <v>1</v>
      </c>
      <c r="H31" s="172">
        <v>3</v>
      </c>
      <c r="I31" s="172" t="s">
        <v>41</v>
      </c>
      <c r="J31" s="172">
        <v>0</v>
      </c>
      <c r="K31" s="172">
        <v>116</v>
      </c>
      <c r="L31" s="172">
        <v>104</v>
      </c>
      <c r="M31" s="172">
        <v>12</v>
      </c>
      <c r="N31" s="172">
        <v>0.89700000000000002</v>
      </c>
      <c r="O31" s="172">
        <v>3.03</v>
      </c>
      <c r="P31" s="172" t="s">
        <v>679</v>
      </c>
      <c r="Q31" s="172">
        <v>1</v>
      </c>
      <c r="R31" s="172">
        <v>0</v>
      </c>
      <c r="S31" s="172">
        <v>0</v>
      </c>
      <c r="T31" s="172">
        <v>0</v>
      </c>
      <c r="U31" s="172">
        <v>0</v>
      </c>
    </row>
    <row r="32" spans="1:21" ht="15.5" x14ac:dyDescent="0.35">
      <c r="A32" s="172" t="s">
        <v>680</v>
      </c>
      <c r="B32" s="172">
        <v>20192020</v>
      </c>
      <c r="C32" s="172" t="s">
        <v>65</v>
      </c>
      <c r="D32" s="172" t="s">
        <v>26</v>
      </c>
      <c r="E32" s="172">
        <v>4</v>
      </c>
      <c r="F32" s="172">
        <v>4</v>
      </c>
      <c r="G32" s="172">
        <v>1</v>
      </c>
      <c r="H32" s="172">
        <v>3</v>
      </c>
      <c r="I32" s="172" t="s">
        <v>41</v>
      </c>
      <c r="J32" s="172">
        <v>0</v>
      </c>
      <c r="K32" s="172">
        <v>124</v>
      </c>
      <c r="L32" s="172">
        <v>111</v>
      </c>
      <c r="M32" s="172">
        <v>13</v>
      </c>
      <c r="N32" s="172">
        <v>0.89500000000000002</v>
      </c>
      <c r="O32" s="172">
        <v>3.22</v>
      </c>
      <c r="P32" s="172" t="s">
        <v>681</v>
      </c>
      <c r="Q32" s="172">
        <v>0</v>
      </c>
      <c r="R32" s="172">
        <v>0</v>
      </c>
      <c r="S32" s="172">
        <v>0</v>
      </c>
      <c r="T32" s="172">
        <v>0</v>
      </c>
      <c r="U32" s="172">
        <v>0</v>
      </c>
    </row>
    <row r="33" spans="1:21" ht="15.5" x14ac:dyDescent="0.35">
      <c r="A33" s="172" t="s">
        <v>682</v>
      </c>
      <c r="B33" s="172">
        <v>20192020</v>
      </c>
      <c r="C33" s="172" t="s">
        <v>25</v>
      </c>
      <c r="D33" s="172" t="s">
        <v>26</v>
      </c>
      <c r="E33" s="172">
        <v>4</v>
      </c>
      <c r="F33" s="172">
        <v>3</v>
      </c>
      <c r="G33" s="172">
        <v>1</v>
      </c>
      <c r="H33" s="172">
        <v>2</v>
      </c>
      <c r="I33" s="172" t="s">
        <v>41</v>
      </c>
      <c r="J33" s="172">
        <v>0</v>
      </c>
      <c r="K33" s="172">
        <v>99</v>
      </c>
      <c r="L33" s="172">
        <v>88</v>
      </c>
      <c r="M33" s="172">
        <v>11</v>
      </c>
      <c r="N33" s="172">
        <v>0.88900000000000001</v>
      </c>
      <c r="O33" s="172">
        <v>3.16</v>
      </c>
      <c r="P33" s="172" t="s">
        <v>683</v>
      </c>
      <c r="Q33" s="172">
        <v>0</v>
      </c>
      <c r="R33" s="172">
        <v>0</v>
      </c>
      <c r="S33" s="172">
        <v>0</v>
      </c>
      <c r="T33" s="172">
        <v>0</v>
      </c>
      <c r="U33" s="172">
        <v>0</v>
      </c>
    </row>
    <row r="34" spans="1:21" ht="15.5" x14ac:dyDescent="0.35">
      <c r="A34" s="172" t="s">
        <v>697</v>
      </c>
      <c r="B34" s="172">
        <v>20192020</v>
      </c>
      <c r="C34" s="172" t="s">
        <v>132</v>
      </c>
      <c r="D34" s="172" t="s">
        <v>26</v>
      </c>
      <c r="E34" s="172">
        <v>3</v>
      </c>
      <c r="F34" s="172">
        <v>3</v>
      </c>
      <c r="G34" s="172">
        <v>1</v>
      </c>
      <c r="H34" s="172">
        <v>2</v>
      </c>
      <c r="I34" s="172" t="s">
        <v>41</v>
      </c>
      <c r="J34" s="172">
        <v>0</v>
      </c>
      <c r="K34" s="172">
        <v>77</v>
      </c>
      <c r="L34" s="172">
        <v>65</v>
      </c>
      <c r="M34" s="172">
        <v>12</v>
      </c>
      <c r="N34" s="172">
        <v>0.84399999999999997</v>
      </c>
      <c r="O34" s="172">
        <v>5.43</v>
      </c>
      <c r="P34" s="172" t="s">
        <v>968</v>
      </c>
      <c r="Q34" s="172">
        <v>0</v>
      </c>
      <c r="R34" s="172">
        <v>0</v>
      </c>
      <c r="S34" s="172">
        <v>1</v>
      </c>
      <c r="T34" s="172">
        <v>1</v>
      </c>
      <c r="U34" s="172">
        <v>0</v>
      </c>
    </row>
    <row r="35" spans="1:21" ht="15.5" x14ac:dyDescent="0.35">
      <c r="A35" s="172" t="s">
        <v>687</v>
      </c>
      <c r="B35" s="172">
        <v>20192020</v>
      </c>
      <c r="C35" s="172" t="s">
        <v>161</v>
      </c>
      <c r="D35" s="172" t="s">
        <v>26</v>
      </c>
      <c r="E35" s="172">
        <v>1</v>
      </c>
      <c r="F35" s="172">
        <v>1</v>
      </c>
      <c r="G35" s="172">
        <v>0</v>
      </c>
      <c r="H35" s="172">
        <v>1</v>
      </c>
      <c r="I35" s="172" t="s">
        <v>41</v>
      </c>
      <c r="J35" s="172">
        <v>0</v>
      </c>
      <c r="K35" s="172">
        <v>21</v>
      </c>
      <c r="L35" s="172">
        <v>20</v>
      </c>
      <c r="M35" s="172">
        <v>1</v>
      </c>
      <c r="N35" s="172">
        <v>0.95199999999999996</v>
      </c>
      <c r="O35" s="172">
        <v>1.02</v>
      </c>
      <c r="P35" s="172" t="s">
        <v>688</v>
      </c>
      <c r="Q35" s="172">
        <v>0</v>
      </c>
      <c r="R35" s="172">
        <v>0</v>
      </c>
      <c r="S35" s="172">
        <v>0</v>
      </c>
      <c r="T35" s="172">
        <v>0</v>
      </c>
      <c r="U35" s="172">
        <v>0</v>
      </c>
    </row>
    <row r="36" spans="1:21" ht="15.5" x14ac:dyDescent="0.35">
      <c r="A36" s="172" t="s">
        <v>691</v>
      </c>
      <c r="B36" s="172">
        <v>20192020</v>
      </c>
      <c r="C36" s="172" t="s">
        <v>262</v>
      </c>
      <c r="D36" s="172" t="s">
        <v>26</v>
      </c>
      <c r="E36" s="172">
        <v>2</v>
      </c>
      <c r="F36" s="172">
        <v>2</v>
      </c>
      <c r="G36" s="172">
        <v>0</v>
      </c>
      <c r="H36" s="172">
        <v>2</v>
      </c>
      <c r="I36" s="172" t="s">
        <v>41</v>
      </c>
      <c r="J36" s="172">
        <v>0</v>
      </c>
      <c r="K36" s="172">
        <v>71</v>
      </c>
      <c r="L36" s="172">
        <v>64</v>
      </c>
      <c r="M36" s="172">
        <v>7</v>
      </c>
      <c r="N36" s="172">
        <v>0.90100000000000002</v>
      </c>
      <c r="O36" s="172">
        <v>3.52</v>
      </c>
      <c r="P36" s="172" t="s">
        <v>692</v>
      </c>
      <c r="Q36" s="172">
        <v>0</v>
      </c>
      <c r="R36" s="172">
        <v>0</v>
      </c>
      <c r="S36" s="172">
        <v>0</v>
      </c>
      <c r="T36" s="172">
        <v>0</v>
      </c>
      <c r="U36" s="172">
        <v>0</v>
      </c>
    </row>
    <row r="37" spans="1:21" ht="15.5" x14ac:dyDescent="0.35">
      <c r="A37" s="172" t="s">
        <v>693</v>
      </c>
      <c r="B37" s="172">
        <v>20192020</v>
      </c>
      <c r="C37" s="172" t="s">
        <v>262</v>
      </c>
      <c r="D37" s="172" t="s">
        <v>26</v>
      </c>
      <c r="E37" s="172">
        <v>1</v>
      </c>
      <c r="F37" s="172">
        <v>1</v>
      </c>
      <c r="G37" s="172">
        <v>0</v>
      </c>
      <c r="H37" s="172">
        <v>1</v>
      </c>
      <c r="I37" s="172" t="s">
        <v>41</v>
      </c>
      <c r="J37" s="172">
        <v>0</v>
      </c>
      <c r="K37" s="172">
        <v>30</v>
      </c>
      <c r="L37" s="172">
        <v>27</v>
      </c>
      <c r="M37" s="172">
        <v>3</v>
      </c>
      <c r="N37" s="172">
        <v>0.9</v>
      </c>
      <c r="O37" s="172">
        <v>3.1</v>
      </c>
      <c r="P37" s="172" t="s">
        <v>694</v>
      </c>
      <c r="Q37" s="172">
        <v>0</v>
      </c>
      <c r="R37" s="172">
        <v>0</v>
      </c>
      <c r="S37" s="172">
        <v>0</v>
      </c>
      <c r="T37" s="172">
        <v>0</v>
      </c>
      <c r="U37" s="172">
        <v>0</v>
      </c>
    </row>
    <row r="38" spans="1:21" ht="15.5" x14ac:dyDescent="0.35">
      <c r="A38" s="172" t="s">
        <v>695</v>
      </c>
      <c r="B38" s="172">
        <v>20192020</v>
      </c>
      <c r="C38" s="172" t="s">
        <v>217</v>
      </c>
      <c r="D38" s="172" t="s">
        <v>26</v>
      </c>
      <c r="E38" s="172">
        <v>5</v>
      </c>
      <c r="F38" s="172">
        <v>5</v>
      </c>
      <c r="G38" s="172">
        <v>0</v>
      </c>
      <c r="H38" s="172">
        <v>5</v>
      </c>
      <c r="I38" s="172" t="s">
        <v>41</v>
      </c>
      <c r="J38" s="172">
        <v>0</v>
      </c>
      <c r="K38" s="172">
        <v>141</v>
      </c>
      <c r="L38" s="172">
        <v>120</v>
      </c>
      <c r="M38" s="172">
        <v>21</v>
      </c>
      <c r="N38" s="172">
        <v>0.85099999999999998</v>
      </c>
      <c r="O38" s="172">
        <v>4.72</v>
      </c>
      <c r="P38" s="172" t="s">
        <v>857</v>
      </c>
      <c r="Q38" s="172">
        <v>0</v>
      </c>
      <c r="R38" s="172">
        <v>0</v>
      </c>
      <c r="S38" s="172">
        <v>0</v>
      </c>
      <c r="T38" s="172">
        <v>0</v>
      </c>
      <c r="U38" s="172">
        <v>0</v>
      </c>
    </row>
    <row r="39" spans="1:21" ht="15.5" x14ac:dyDescent="0.35">
      <c r="A39" s="172" t="s">
        <v>951</v>
      </c>
      <c r="B39" s="172">
        <v>20192020</v>
      </c>
      <c r="C39" s="172" t="s">
        <v>248</v>
      </c>
      <c r="D39" s="172" t="s">
        <v>26</v>
      </c>
      <c r="E39" s="172">
        <v>1</v>
      </c>
      <c r="F39" s="172">
        <v>0</v>
      </c>
      <c r="G39" s="172">
        <v>0</v>
      </c>
      <c r="H39" s="172">
        <v>0</v>
      </c>
      <c r="I39" s="172" t="s">
        <v>41</v>
      </c>
      <c r="J39" s="172">
        <v>0</v>
      </c>
      <c r="K39" s="172">
        <v>15</v>
      </c>
      <c r="L39" s="172">
        <v>12</v>
      </c>
      <c r="M39" s="172">
        <v>3</v>
      </c>
      <c r="N39" s="172">
        <v>0.8</v>
      </c>
      <c r="O39" s="172">
        <v>6.27</v>
      </c>
      <c r="P39" s="172" t="s">
        <v>952</v>
      </c>
      <c r="Q39" s="172">
        <v>0</v>
      </c>
      <c r="R39" s="172">
        <v>0</v>
      </c>
      <c r="S39" s="172">
        <v>0</v>
      </c>
      <c r="T39" s="172">
        <v>0</v>
      </c>
      <c r="U39" s="172">
        <v>0</v>
      </c>
    </row>
    <row r="40" spans="1:21" ht="15.5" x14ac:dyDescent="0.35">
      <c r="A40" s="172" t="s">
        <v>701</v>
      </c>
      <c r="B40" s="172">
        <v>20192020</v>
      </c>
      <c r="C40" s="172" t="s">
        <v>25</v>
      </c>
      <c r="D40" s="172" t="s">
        <v>26</v>
      </c>
      <c r="E40" s="172">
        <v>1</v>
      </c>
      <c r="F40" s="172">
        <v>1</v>
      </c>
      <c r="G40" s="172">
        <v>0</v>
      </c>
      <c r="H40" s="172">
        <v>1</v>
      </c>
      <c r="I40" s="172" t="s">
        <v>41</v>
      </c>
      <c r="J40" s="172">
        <v>0</v>
      </c>
      <c r="K40" s="172">
        <v>23</v>
      </c>
      <c r="L40" s="172">
        <v>18</v>
      </c>
      <c r="M40" s="172">
        <v>5</v>
      </c>
      <c r="N40" s="172">
        <v>0.78300000000000003</v>
      </c>
      <c r="O40" s="172">
        <v>11.31</v>
      </c>
      <c r="P40" s="172" t="s">
        <v>702</v>
      </c>
      <c r="Q40" s="172">
        <v>0</v>
      </c>
      <c r="R40" s="172">
        <v>0</v>
      </c>
      <c r="S40" s="172">
        <v>0</v>
      </c>
      <c r="T40" s="172">
        <v>0</v>
      </c>
      <c r="U40" s="172">
        <v>0</v>
      </c>
    </row>
    <row r="41" spans="1:21" ht="15.5" x14ac:dyDescent="0.35">
      <c r="A41" s="172" t="s">
        <v>858</v>
      </c>
      <c r="B41" s="172">
        <v>20192020</v>
      </c>
      <c r="C41" s="172" t="s">
        <v>92</v>
      </c>
      <c r="D41" s="172" t="s">
        <v>26</v>
      </c>
      <c r="E41" s="172">
        <v>2</v>
      </c>
      <c r="F41" s="172">
        <v>0</v>
      </c>
      <c r="G41" s="172">
        <v>0</v>
      </c>
      <c r="H41" s="172">
        <v>0</v>
      </c>
      <c r="I41" s="172" t="s">
        <v>41</v>
      </c>
      <c r="J41" s="172">
        <v>0</v>
      </c>
      <c r="K41" s="172">
        <v>14</v>
      </c>
      <c r="L41" s="172">
        <v>10</v>
      </c>
      <c r="M41" s="172">
        <v>4</v>
      </c>
      <c r="N41" s="172">
        <v>0.71399999999999997</v>
      </c>
      <c r="O41" s="172">
        <v>6</v>
      </c>
      <c r="P41" s="172" t="s">
        <v>859</v>
      </c>
      <c r="Q41" s="172">
        <v>0</v>
      </c>
      <c r="R41" s="172">
        <v>0</v>
      </c>
      <c r="S41" s="172">
        <v>0</v>
      </c>
      <c r="T41" s="172">
        <v>0</v>
      </c>
      <c r="U41" s="172">
        <v>0</v>
      </c>
    </row>
    <row r="42" spans="1:21" ht="15.5" x14ac:dyDescent="0.35">
      <c r="A42" s="172" t="s">
        <v>860</v>
      </c>
      <c r="B42" s="172">
        <v>20192020</v>
      </c>
      <c r="C42" s="172" t="s">
        <v>43</v>
      </c>
      <c r="D42" s="172" t="s">
        <v>26</v>
      </c>
      <c r="E42" s="172">
        <v>1</v>
      </c>
      <c r="F42" s="172">
        <v>0</v>
      </c>
      <c r="G42" s="172">
        <v>0</v>
      </c>
      <c r="H42" s="172">
        <v>1</v>
      </c>
      <c r="I42" s="172" t="s">
        <v>41</v>
      </c>
      <c r="J42" s="172">
        <v>0</v>
      </c>
      <c r="K42" s="172">
        <v>9</v>
      </c>
      <c r="L42" s="172">
        <v>6</v>
      </c>
      <c r="M42" s="172">
        <v>3</v>
      </c>
      <c r="N42" s="172">
        <v>0.66700000000000004</v>
      </c>
      <c r="O42" s="172">
        <v>10.85</v>
      </c>
      <c r="P42" s="172" t="s">
        <v>741</v>
      </c>
      <c r="Q42" s="172">
        <v>0</v>
      </c>
      <c r="R42" s="172">
        <v>0</v>
      </c>
      <c r="S42" s="172">
        <v>0</v>
      </c>
      <c r="T42" s="172">
        <v>0</v>
      </c>
      <c r="U42" s="17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S r M X U b o O 6 e C p A A A A + A A A A B I A H A B D b 2 5 m a W c v U G F j a 2 F n Z S 5 4 b W w g o h g A K K A U A A A A A A A A A A A A A A A A A A A A A A A A A A A A h Y / L C o J A G I V f R W b v / F 6 6 m P y O h N u E I I i 2 M o 4 6 p G M 4 Y / p u L X q k X i G h r H Y t z + E 7 8 J 3 H 7 Y 7 x 2 N T W V X R a t i o i L n W I J R R v c 6 n K i P S m s A M S M 9 x n / J y V w p p g p c N R y 4 h U x l x C g G E Y 6 O D T t i v B c x w X T u n u w C v R Z L Z U 2 m S K C / J Z 5 f 9 X h O H x J c M 8 G v h 0 G W w W d L 1 y E e Y a U 6 m + i D c Z U w f h p 8 S k r 0 3 f C V Z 0 d r J F m C P C + w V 7 A l B L A w Q U A A I A C A B K s x d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r M X U S i K R 7 g O A A A A E Q A A A B M A H A B G b 3 J t d W x h c y 9 T Z W N 0 a W 9 u M S 5 t I K I Y A C i g F A A A A A A A A A A A A A A A A A A A A A A A A A A A A C t O T S 7 J z M 9 T C I b Q h t Y A U E s B A i 0 A F A A C A A g A S r M X U b o O 6 e C p A A A A + A A A A B I A A A A A A A A A A A A A A A A A A A A A A E N v b m Z p Z y 9 Q Y W N r Y W d l L n h t b F B L A Q I t A B Q A A g A I A E q z F 1 E P y u m r p A A A A O k A A A A T A A A A A A A A A A A A A A A A A P U A A A B b Q 2 9 u d G V u d F 9 U e X B l c 1 0 u e G 1 s U E s B A i 0 A F A A C A A g A S r M X U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Q t M 0 U 0 R 1 J u s c q + v 1 1 e z c A A A A A A g A A A A A A E G Y A A A A B A A A g A A A A + f a a r 8 4 m G w u X d c f Z m s w Y J M R u e R 0 + Q e T 8 d z V 1 s i n 6 R q o A A A A A D o A A A A A C A A A g A A A A B O K g m s 8 p l R J t Z v i l 0 T L V b U A t y R d K v B L Y p Q + R q N 8 g S F J Q A A A A Y l q U N 7 c K k F J a r R j P P 2 0 5 M e A y X j 3 w J E c I E F V i B N D D Z W o w r A D m i + 3 9 Y P b 6 G T N t T l O U c w e 5 N g k x D F R C + j w 9 x R c / M v K k / 9 / 2 x V 7 I 4 x 6 u J J 5 6 9 V l A A A A A 8 1 9 N J 9 4 4 Z g A w Z 3 6 S Y o 6 0 s 0 p C U E w 9 G O g B v W W W 9 2 A 7 e 8 P v b J + F s B J s D z n y / 5 w 4 G F 2 n m j i E X 5 / D + s a B A / I 9 j I k o w w = = < / D a t a M a s h u p > 
</file>

<file path=customXml/itemProps1.xml><?xml version="1.0" encoding="utf-8"?>
<ds:datastoreItem xmlns:ds="http://schemas.openxmlformats.org/officeDocument/2006/customXml" ds:itemID="{2A929BEF-47EC-45C0-B558-85454DEA6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CLASSEMENT</vt:lpstr>
      <vt:lpstr>PICKS</vt:lpstr>
      <vt:lpstr>Points</vt:lpstr>
      <vt:lpstr>Ska_Avant</vt:lpstr>
      <vt:lpstr>Goalie_avant</vt:lpstr>
      <vt:lpstr>Ska_1eronde</vt:lpstr>
      <vt:lpstr>Goalie_1eronde</vt:lpstr>
      <vt:lpstr>Ska_2eronde</vt:lpstr>
      <vt:lpstr>Goalie_2eronde</vt:lpstr>
      <vt:lpstr>MacKinnon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defoy</dc:creator>
  <cp:lastModifiedBy>alex defoy</cp:lastModifiedBy>
  <dcterms:created xsi:type="dcterms:W3CDTF">2020-08-24T01:29:25Z</dcterms:created>
  <dcterms:modified xsi:type="dcterms:W3CDTF">2020-09-02T15:25:03Z</dcterms:modified>
</cp:coreProperties>
</file>