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MEGA/CSC665-Project1/csc665/"/>
    </mc:Choice>
  </mc:AlternateContent>
  <xr:revisionPtr revIDLastSave="0" documentId="13_ncr:1_{15FC7C4A-AD35-CC40-AEAB-56B957161CA2}" xr6:coauthVersionLast="41" xr6:coauthVersionMax="41" xr10:uidLastSave="{00000000-0000-0000-0000-000000000000}"/>
  <bookViews>
    <workbookView xWindow="0" yWindow="460" windowWidth="33580" windowHeight="20540" activeTab="2" xr2:uid="{00000000-000D-0000-FFFF-FFFF00000000}"/>
  </bookViews>
  <sheets>
    <sheet name="Test" sheetId="4" r:id="rId1"/>
    <sheet name="Train" sheetId="3" r:id="rId2"/>
    <sheet name="Income2_dataset" sheetId="1" r:id="rId3"/>
    <sheet name="Credits" sheetId="2" r:id="rId4"/>
  </sheets>
  <definedNames>
    <definedName name="_xlnm._FilterDatabase" localSheetId="2" hidden="1">Income2_dataset!$C$1:$E$22</definedName>
    <definedName name="_xlnm._FilterDatabase" localSheetId="0" hidden="1">Test!$C$22:$C$30</definedName>
    <definedName name="_xlnm._FilterDatabase" localSheetId="1" hidden="1">Train!$A$48:$D$69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1" l="1"/>
  <c r="B38" i="1"/>
  <c r="I37" i="1"/>
  <c r="H35" i="1"/>
  <c r="J28" i="1"/>
  <c r="J27" i="1"/>
  <c r="J38" i="1"/>
  <c r="J37" i="1"/>
  <c r="I31" i="1"/>
  <c r="J32" i="1"/>
  <c r="J31" i="1"/>
  <c r="I27" i="1"/>
  <c r="G32" i="1"/>
  <c r="G31" i="1"/>
  <c r="F31" i="1"/>
  <c r="F32" i="1" s="1"/>
  <c r="F33" i="1" s="1"/>
  <c r="F34" i="1" s="1"/>
  <c r="F35" i="1" s="1"/>
  <c r="G35" i="1" s="1"/>
  <c r="F27" i="1"/>
  <c r="F30" i="1" s="1"/>
  <c r="G30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" i="1"/>
  <c r="F3" i="1" s="1"/>
  <c r="F4" i="1" s="1"/>
  <c r="F5" i="1" s="1"/>
  <c r="F6" i="1" s="1"/>
  <c r="F7" i="1" s="1"/>
  <c r="I290" i="3"/>
  <c r="H293" i="3"/>
  <c r="H290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E295" i="3"/>
  <c r="E296" i="3" s="1"/>
  <c r="E297" i="3" s="1"/>
  <c r="E298" i="3" s="1"/>
  <c r="E299" i="3" s="1"/>
  <c r="E300" i="3" s="1"/>
  <c r="E301" i="3" s="1"/>
  <c r="E294" i="3"/>
  <c r="E293" i="3"/>
  <c r="E292" i="3"/>
  <c r="E291" i="3"/>
  <c r="E290" i="3"/>
  <c r="I276" i="3"/>
  <c r="H276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E278" i="3"/>
  <c r="E279" i="3" s="1"/>
  <c r="E280" i="3" s="1"/>
  <c r="E281" i="3" s="1"/>
  <c r="E282" i="3" s="1"/>
  <c r="E283" i="3" s="1"/>
  <c r="E284" i="3" s="1"/>
  <c r="E285" i="3" s="1"/>
  <c r="E286" i="3" s="1"/>
  <c r="E287" i="3" s="1"/>
  <c r="E277" i="3"/>
  <c r="E276" i="3"/>
  <c r="I266" i="3"/>
  <c r="H266" i="3"/>
  <c r="G267" i="3"/>
  <c r="G268" i="3"/>
  <c r="G266" i="3"/>
  <c r="E268" i="3"/>
  <c r="E267" i="3"/>
  <c r="E266" i="3"/>
  <c r="I245" i="3"/>
  <c r="H248" i="3"/>
  <c r="H245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E250" i="3"/>
  <c r="E251" i="3" s="1"/>
  <c r="E252" i="3" s="1"/>
  <c r="E253" i="3" s="1"/>
  <c r="E254" i="3" s="1"/>
  <c r="E255" i="3" s="1"/>
  <c r="E256" i="3" s="1"/>
  <c r="E257" i="3" s="1"/>
  <c r="E258" i="3" s="1"/>
  <c r="E259" i="3" s="1"/>
  <c r="E249" i="3"/>
  <c r="E248" i="3"/>
  <c r="E247" i="3"/>
  <c r="E246" i="3"/>
  <c r="E245" i="3"/>
  <c r="I228" i="3"/>
  <c r="H228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E230" i="3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29" i="3"/>
  <c r="E228" i="3"/>
  <c r="H211" i="3"/>
  <c r="E214" i="3"/>
  <c r="E213" i="3"/>
  <c r="G214" i="3" s="1"/>
  <c r="E212" i="3"/>
  <c r="E211" i="3"/>
  <c r="G211" i="3" s="1"/>
  <c r="E219" i="3"/>
  <c r="E220" i="3" s="1"/>
  <c r="G220" i="3" s="1"/>
  <c r="E217" i="3"/>
  <c r="G217" i="3" s="1"/>
  <c r="G213" i="3"/>
  <c r="E204" i="3"/>
  <c r="G204" i="3" s="1"/>
  <c r="G203" i="3"/>
  <c r="E203" i="3"/>
  <c r="E184" i="3"/>
  <c r="G184" i="3" s="1"/>
  <c r="E194" i="3"/>
  <c r="G194" i="3" s="1"/>
  <c r="E191" i="3"/>
  <c r="G191" i="3" s="1"/>
  <c r="E182" i="3"/>
  <c r="E183" i="3" s="1"/>
  <c r="G183" i="3" s="1"/>
  <c r="E173" i="3"/>
  <c r="E176" i="3" s="1"/>
  <c r="G176" i="3" s="1"/>
  <c r="U28" i="4"/>
  <c r="G27" i="1" l="1"/>
  <c r="G33" i="1"/>
  <c r="H31" i="1" s="1"/>
  <c r="G34" i="1"/>
  <c r="F28" i="1"/>
  <c r="G28" i="1" s="1"/>
  <c r="F29" i="1"/>
  <c r="G29" i="1" s="1"/>
  <c r="G212" i="3"/>
  <c r="H203" i="3"/>
  <c r="I203" i="3" s="1"/>
  <c r="E218" i="3"/>
  <c r="G218" i="3" s="1"/>
  <c r="H217" i="3" s="1"/>
  <c r="G219" i="3"/>
  <c r="H219" i="3" s="1"/>
  <c r="G173" i="3"/>
  <c r="E187" i="3"/>
  <c r="G187" i="3" s="1"/>
  <c r="G182" i="3"/>
  <c r="H182" i="3" s="1"/>
  <c r="E186" i="3"/>
  <c r="G186" i="3" s="1"/>
  <c r="E195" i="3"/>
  <c r="G195" i="3" s="1"/>
  <c r="E193" i="3"/>
  <c r="G193" i="3" s="1"/>
  <c r="E196" i="3"/>
  <c r="G196" i="3" s="1"/>
  <c r="E185" i="3"/>
  <c r="G185" i="3" s="1"/>
  <c r="E192" i="3"/>
  <c r="G192" i="3" s="1"/>
  <c r="E178" i="3"/>
  <c r="G178" i="3" s="1"/>
  <c r="E177" i="3"/>
  <c r="G177" i="3" s="1"/>
  <c r="E174" i="3"/>
  <c r="G174" i="3" s="1"/>
  <c r="E175" i="3"/>
  <c r="G175" i="3" s="1"/>
  <c r="B27" i="1"/>
  <c r="B28" i="1" s="1"/>
  <c r="B29" i="1" s="1"/>
  <c r="B30" i="1" s="1"/>
  <c r="B31" i="1" s="1"/>
  <c r="B32" i="1" s="1"/>
  <c r="B33" i="1" s="1"/>
  <c r="B34" i="1" s="1"/>
  <c r="B35" i="1" s="1"/>
  <c r="H27" i="1" l="1"/>
  <c r="I211" i="3"/>
  <c r="I217" i="3"/>
  <c r="H191" i="3"/>
  <c r="H194" i="3"/>
  <c r="H184" i="3"/>
  <c r="I182" i="3" s="1"/>
  <c r="H173" i="3"/>
  <c r="I173" i="3" s="1"/>
  <c r="F150" i="4"/>
  <c r="H150" i="4" s="1"/>
  <c r="F147" i="4"/>
  <c r="F148" i="4" s="1"/>
  <c r="H148" i="4" s="1"/>
  <c r="F142" i="4"/>
  <c r="H142" i="4" s="1"/>
  <c r="F140" i="4"/>
  <c r="H140" i="4" s="1"/>
  <c r="F133" i="4"/>
  <c r="F134" i="4" s="1"/>
  <c r="H134" i="4" s="1"/>
  <c r="F128" i="4"/>
  <c r="F121" i="4"/>
  <c r="H121" i="4" s="1"/>
  <c r="F119" i="4"/>
  <c r="H119" i="4" s="1"/>
  <c r="F111" i="4"/>
  <c r="H111" i="4" s="1"/>
  <c r="F103" i="4"/>
  <c r="H103" i="4" s="1"/>
  <c r="I103" i="4" s="1"/>
  <c r="F101" i="4"/>
  <c r="H95" i="4"/>
  <c r="F95" i="4"/>
  <c r="F97" i="4" s="1"/>
  <c r="H97" i="4" s="1"/>
  <c r="F84" i="4"/>
  <c r="F85" i="4" s="1"/>
  <c r="H85" i="4" s="1"/>
  <c r="F82" i="4"/>
  <c r="F83" i="4" s="1"/>
  <c r="H83" i="4" s="1"/>
  <c r="H75" i="4"/>
  <c r="F75" i="4"/>
  <c r="F76" i="4" s="1"/>
  <c r="F65" i="4"/>
  <c r="H65" i="4" s="1"/>
  <c r="F60" i="4"/>
  <c r="H60" i="4" s="1"/>
  <c r="F52" i="4"/>
  <c r="F53" i="4" s="1"/>
  <c r="F48" i="4"/>
  <c r="F49" i="4" s="1"/>
  <c r="H49" i="4" s="1"/>
  <c r="F38" i="4"/>
  <c r="H38" i="4" s="1"/>
  <c r="F35" i="4"/>
  <c r="H35" i="4" s="1"/>
  <c r="F24" i="4"/>
  <c r="F25" i="4" s="1"/>
  <c r="F22" i="4"/>
  <c r="H22" i="4" s="1"/>
  <c r="E154" i="3"/>
  <c r="G154" i="3" s="1"/>
  <c r="E147" i="3"/>
  <c r="G147" i="3" s="1"/>
  <c r="E129" i="3"/>
  <c r="G129" i="3" s="1"/>
  <c r="E123" i="3"/>
  <c r="G123" i="3" s="1"/>
  <c r="E103" i="3"/>
  <c r="E104" i="3" s="1"/>
  <c r="E98" i="3"/>
  <c r="G98" i="3" s="1"/>
  <c r="F10" i="4"/>
  <c r="H10" i="4" s="1"/>
  <c r="B10" i="4"/>
  <c r="B11" i="4" s="1"/>
  <c r="B12" i="4" s="1"/>
  <c r="B13" i="4" s="1"/>
  <c r="B14" i="4" s="1"/>
  <c r="B15" i="4" s="1"/>
  <c r="B16" i="4" s="1"/>
  <c r="B17" i="4" s="1"/>
  <c r="B18" i="4" s="1"/>
  <c r="E77" i="3"/>
  <c r="E78" i="3" s="1"/>
  <c r="E73" i="3"/>
  <c r="G73" i="3" s="1"/>
  <c r="E52" i="3"/>
  <c r="E53" i="3" s="1"/>
  <c r="E25" i="3"/>
  <c r="G25" i="3" s="1"/>
  <c r="E49" i="3"/>
  <c r="G49" i="3" s="1"/>
  <c r="E27" i="3"/>
  <c r="G27" i="3" s="1"/>
  <c r="E50" i="3" l="1"/>
  <c r="G50" i="3" s="1"/>
  <c r="I191" i="3"/>
  <c r="E148" i="3"/>
  <c r="G148" i="3" s="1"/>
  <c r="E54" i="3"/>
  <c r="G53" i="3"/>
  <c r="E105" i="3"/>
  <c r="G104" i="3"/>
  <c r="E79" i="3"/>
  <c r="G78" i="3"/>
  <c r="E51" i="3"/>
  <c r="G51" i="3" s="1"/>
  <c r="H49" i="3" s="1"/>
  <c r="E74" i="3"/>
  <c r="G52" i="3"/>
  <c r="E99" i="3"/>
  <c r="G77" i="3"/>
  <c r="E155" i="3"/>
  <c r="G103" i="3"/>
  <c r="F141" i="4"/>
  <c r="H141" i="4" s="1"/>
  <c r="I140" i="4" s="1"/>
  <c r="F149" i="4"/>
  <c r="H149" i="4" s="1"/>
  <c r="F123" i="4"/>
  <c r="H123" i="4" s="1"/>
  <c r="F136" i="4"/>
  <c r="H136" i="4" s="1"/>
  <c r="F143" i="4"/>
  <c r="H143" i="4" s="1"/>
  <c r="I142" i="4" s="1"/>
  <c r="H147" i="4"/>
  <c r="F135" i="4"/>
  <c r="H135" i="4" s="1"/>
  <c r="F120" i="4"/>
  <c r="H120" i="4" s="1"/>
  <c r="I119" i="4" s="1"/>
  <c r="H133" i="4"/>
  <c r="F112" i="4"/>
  <c r="F122" i="4"/>
  <c r="H122" i="4" s="1"/>
  <c r="I121" i="4" s="1"/>
  <c r="H24" i="4"/>
  <c r="F66" i="4"/>
  <c r="H66" i="4" s="1"/>
  <c r="F11" i="4"/>
  <c r="H11" i="4" s="1"/>
  <c r="H52" i="4"/>
  <c r="H25" i="4"/>
  <c r="F26" i="4"/>
  <c r="H26" i="4" s="1"/>
  <c r="F77" i="4"/>
  <c r="H76" i="4"/>
  <c r="H48" i="4"/>
  <c r="H84" i="4"/>
  <c r="I84" i="4" s="1"/>
  <c r="F39" i="4"/>
  <c r="F50" i="4"/>
  <c r="H50" i="4" s="1"/>
  <c r="F51" i="4"/>
  <c r="H51" i="4" s="1"/>
  <c r="H82" i="4"/>
  <c r="I82" i="4" s="1"/>
  <c r="J82" i="4" s="1"/>
  <c r="F96" i="4"/>
  <c r="H96" i="4" s="1"/>
  <c r="I95" i="4" s="1"/>
  <c r="J95" i="4" s="1"/>
  <c r="F102" i="4"/>
  <c r="H101" i="4" s="1"/>
  <c r="F36" i="4"/>
  <c r="H36" i="4" s="1"/>
  <c r="F54" i="4"/>
  <c r="H53" i="4"/>
  <c r="F12" i="4"/>
  <c r="F23" i="4"/>
  <c r="H23" i="4" s="1"/>
  <c r="I22" i="4" s="1"/>
  <c r="F27" i="4"/>
  <c r="F37" i="4"/>
  <c r="H37" i="4" s="1"/>
  <c r="F61" i="4"/>
  <c r="F67" i="4"/>
  <c r="E124" i="3"/>
  <c r="E125" i="3" s="1"/>
  <c r="G125" i="3" s="1"/>
  <c r="E126" i="3"/>
  <c r="E130" i="3"/>
  <c r="E28" i="3"/>
  <c r="G28" i="3" s="1"/>
  <c r="E26" i="3"/>
  <c r="E2" i="3"/>
  <c r="F2" i="3" s="1"/>
  <c r="G2" i="3" s="1"/>
  <c r="E149" i="3" l="1"/>
  <c r="G124" i="3"/>
  <c r="E106" i="3"/>
  <c r="G105" i="3"/>
  <c r="G26" i="3"/>
  <c r="H25" i="3" s="1"/>
  <c r="J119" i="4"/>
  <c r="E75" i="3"/>
  <c r="G74" i="3"/>
  <c r="E150" i="3"/>
  <c r="G149" i="3"/>
  <c r="E100" i="3"/>
  <c r="G99" i="3"/>
  <c r="E55" i="3"/>
  <c r="G54" i="3"/>
  <c r="I147" i="4"/>
  <c r="J147" i="4" s="1"/>
  <c r="J140" i="4"/>
  <c r="G155" i="3"/>
  <c r="E156" i="3"/>
  <c r="E80" i="3"/>
  <c r="G79" i="3"/>
  <c r="I133" i="4"/>
  <c r="J133" i="4" s="1"/>
  <c r="H112" i="4"/>
  <c r="F113" i="4"/>
  <c r="I35" i="4"/>
  <c r="I48" i="4"/>
  <c r="H102" i="4"/>
  <c r="I101" i="4" s="1"/>
  <c r="J101" i="4" s="1"/>
  <c r="H39" i="4"/>
  <c r="F40" i="4"/>
  <c r="F78" i="4"/>
  <c r="H78" i="4" s="1"/>
  <c r="H77" i="4"/>
  <c r="I75" i="4" s="1"/>
  <c r="J75" i="4" s="1"/>
  <c r="F13" i="4"/>
  <c r="H12" i="4"/>
  <c r="F55" i="4"/>
  <c r="H54" i="4"/>
  <c r="F28" i="4"/>
  <c r="H27" i="4"/>
  <c r="H61" i="4"/>
  <c r="F62" i="4"/>
  <c r="F68" i="4"/>
  <c r="H68" i="4" s="1"/>
  <c r="H67" i="4"/>
  <c r="E127" i="3"/>
  <c r="G126" i="3"/>
  <c r="G130" i="3"/>
  <c r="E131" i="3"/>
  <c r="E29" i="3"/>
  <c r="G29" i="3" s="1"/>
  <c r="E3" i="3"/>
  <c r="F3" i="3" s="1"/>
  <c r="G3" i="3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E157" i="3" l="1"/>
  <c r="G156" i="3"/>
  <c r="E151" i="3"/>
  <c r="G150" i="3"/>
  <c r="E107" i="3"/>
  <c r="G106" i="3"/>
  <c r="E81" i="3"/>
  <c r="G80" i="3"/>
  <c r="E76" i="3"/>
  <c r="G76" i="3" s="1"/>
  <c r="G75" i="3"/>
  <c r="H73" i="3" s="1"/>
  <c r="E101" i="3"/>
  <c r="G100" i="3"/>
  <c r="E56" i="3"/>
  <c r="G55" i="3"/>
  <c r="H113" i="4"/>
  <c r="F114" i="4"/>
  <c r="F41" i="4"/>
  <c r="H40" i="4"/>
  <c r="F29" i="4"/>
  <c r="H28" i="4"/>
  <c r="F63" i="4"/>
  <c r="H62" i="4"/>
  <c r="F14" i="4"/>
  <c r="H13" i="4"/>
  <c r="F56" i="4"/>
  <c r="H56" i="4" s="1"/>
  <c r="H55" i="4"/>
  <c r="I65" i="4"/>
  <c r="E128" i="3"/>
  <c r="G128" i="3" s="1"/>
  <c r="G127" i="3"/>
  <c r="E132" i="3"/>
  <c r="G131" i="3"/>
  <c r="E30" i="3"/>
  <c r="G30" i="3" s="1"/>
  <c r="E4" i="3"/>
  <c r="F4" i="3" s="1"/>
  <c r="G4" i="3" s="1"/>
  <c r="E158" i="3" l="1"/>
  <c r="G157" i="3"/>
  <c r="E82" i="3"/>
  <c r="G81" i="3"/>
  <c r="H123" i="3"/>
  <c r="E57" i="3"/>
  <c r="G56" i="3"/>
  <c r="E102" i="3"/>
  <c r="G102" i="3" s="1"/>
  <c r="G101" i="3"/>
  <c r="E108" i="3"/>
  <c r="G107" i="3"/>
  <c r="E152" i="3"/>
  <c r="G151" i="3"/>
  <c r="F115" i="4"/>
  <c r="H115" i="4" s="1"/>
  <c r="H114" i="4"/>
  <c r="I111" i="4" s="1"/>
  <c r="J111" i="4" s="1"/>
  <c r="I52" i="4"/>
  <c r="J48" i="4" s="1"/>
  <c r="F42" i="4"/>
  <c r="H41" i="4"/>
  <c r="F15" i="4"/>
  <c r="H14" i="4"/>
  <c r="F30" i="4"/>
  <c r="H30" i="4" s="1"/>
  <c r="H29" i="4"/>
  <c r="F64" i="4"/>
  <c r="H64" i="4" s="1"/>
  <c r="H63" i="4"/>
  <c r="E133" i="3"/>
  <c r="G132" i="3"/>
  <c r="E31" i="3"/>
  <c r="G31" i="3" s="1"/>
  <c r="E5" i="3"/>
  <c r="F5" i="3" s="1"/>
  <c r="G5" i="3" s="1"/>
  <c r="H98" i="3" l="1"/>
  <c r="E159" i="3"/>
  <c r="G158" i="3"/>
  <c r="E58" i="3"/>
  <c r="G57" i="3"/>
  <c r="E83" i="3"/>
  <c r="G82" i="3"/>
  <c r="E109" i="3"/>
  <c r="G108" i="3"/>
  <c r="E153" i="3"/>
  <c r="G153" i="3" s="1"/>
  <c r="G152" i="3"/>
  <c r="I24" i="4"/>
  <c r="J22" i="4" s="1"/>
  <c r="F43" i="4"/>
  <c r="H43" i="4" s="1"/>
  <c r="H42" i="4"/>
  <c r="I38" i="4" s="1"/>
  <c r="J35" i="4" s="1"/>
  <c r="I60" i="4"/>
  <c r="J60" i="4" s="1"/>
  <c r="F16" i="4"/>
  <c r="H15" i="4"/>
  <c r="E134" i="3"/>
  <c r="G133" i="3"/>
  <c r="E32" i="3"/>
  <c r="G32" i="3" s="1"/>
  <c r="E6" i="3"/>
  <c r="F6" i="3" s="1"/>
  <c r="G6" i="3" s="1"/>
  <c r="E7" i="3"/>
  <c r="F7" i="3" s="1"/>
  <c r="G7" i="3" s="1"/>
  <c r="H147" i="3" l="1"/>
  <c r="E59" i="3"/>
  <c r="G58" i="3"/>
  <c r="E84" i="3"/>
  <c r="G83" i="3"/>
  <c r="E160" i="3"/>
  <c r="G159" i="3"/>
  <c r="E110" i="3"/>
  <c r="G109" i="3"/>
  <c r="F17" i="4"/>
  <c r="H16" i="4"/>
  <c r="E135" i="3"/>
  <c r="G134" i="3"/>
  <c r="E33" i="3"/>
  <c r="G33" i="3" s="1"/>
  <c r="E8" i="3"/>
  <c r="F8" i="3" s="1"/>
  <c r="G8" i="3" s="1"/>
  <c r="E85" i="3" l="1"/>
  <c r="G84" i="3"/>
  <c r="E161" i="3"/>
  <c r="G160" i="3"/>
  <c r="E60" i="3"/>
  <c r="G59" i="3"/>
  <c r="E111" i="3"/>
  <c r="G110" i="3"/>
  <c r="F18" i="4"/>
  <c r="H18" i="4" s="1"/>
  <c r="H17" i="4"/>
  <c r="E136" i="3"/>
  <c r="G135" i="3"/>
  <c r="E34" i="3"/>
  <c r="G34" i="3" s="1"/>
  <c r="E9" i="3"/>
  <c r="F9" i="3" s="1"/>
  <c r="G9" i="3" s="1"/>
  <c r="E112" i="3" l="1"/>
  <c r="G111" i="3"/>
  <c r="E61" i="3"/>
  <c r="G60" i="3"/>
  <c r="E162" i="3"/>
  <c r="G161" i="3"/>
  <c r="E86" i="3"/>
  <c r="G85" i="3"/>
  <c r="I10" i="4"/>
  <c r="J10" i="4" s="1"/>
  <c r="E137" i="3"/>
  <c r="G136" i="3"/>
  <c r="E35" i="3"/>
  <c r="G35" i="3" s="1"/>
  <c r="E10" i="3"/>
  <c r="F10" i="3" s="1"/>
  <c r="G10" i="3" s="1"/>
  <c r="E87" i="3" l="1"/>
  <c r="G86" i="3"/>
  <c r="E163" i="3"/>
  <c r="G162" i="3"/>
  <c r="E62" i="3"/>
  <c r="G61" i="3"/>
  <c r="E113" i="3"/>
  <c r="G112" i="3"/>
  <c r="E138" i="3"/>
  <c r="G137" i="3"/>
  <c r="E36" i="3"/>
  <c r="G36" i="3" s="1"/>
  <c r="E11" i="3"/>
  <c r="F11" i="3" s="1"/>
  <c r="G11" i="3" s="1"/>
  <c r="E114" i="3" l="1"/>
  <c r="G113" i="3"/>
  <c r="E63" i="3"/>
  <c r="G62" i="3"/>
  <c r="E164" i="3"/>
  <c r="G163" i="3"/>
  <c r="E88" i="3"/>
  <c r="G87" i="3"/>
  <c r="E139" i="3"/>
  <c r="G138" i="3"/>
  <c r="E37" i="3"/>
  <c r="G37" i="3" s="1"/>
  <c r="E12" i="3"/>
  <c r="F12" i="3" s="1"/>
  <c r="G12" i="3" s="1"/>
  <c r="E89" i="3" l="1"/>
  <c r="G88" i="3"/>
  <c r="E165" i="3"/>
  <c r="G164" i="3"/>
  <c r="E64" i="3"/>
  <c r="G63" i="3"/>
  <c r="E115" i="3"/>
  <c r="G114" i="3"/>
  <c r="E140" i="3"/>
  <c r="G139" i="3"/>
  <c r="E38" i="3"/>
  <c r="G38" i="3" s="1"/>
  <c r="E13" i="3"/>
  <c r="F13" i="3" s="1"/>
  <c r="G13" i="3" s="1"/>
  <c r="E116" i="3" l="1"/>
  <c r="G115" i="3"/>
  <c r="E65" i="3"/>
  <c r="G64" i="3"/>
  <c r="E166" i="3"/>
  <c r="G165" i="3"/>
  <c r="E90" i="3"/>
  <c r="G89" i="3"/>
  <c r="E141" i="3"/>
  <c r="G140" i="3"/>
  <c r="E39" i="3"/>
  <c r="G39" i="3" s="1"/>
  <c r="E14" i="3"/>
  <c r="F14" i="3" s="1"/>
  <c r="G14" i="3" s="1"/>
  <c r="E91" i="3" l="1"/>
  <c r="G90" i="3"/>
  <c r="E167" i="3"/>
  <c r="G167" i="3" s="1"/>
  <c r="G166" i="3"/>
  <c r="E66" i="3"/>
  <c r="G65" i="3"/>
  <c r="E117" i="3"/>
  <c r="G116" i="3"/>
  <c r="E142" i="3"/>
  <c r="G141" i="3"/>
  <c r="E40" i="3"/>
  <c r="G40" i="3" s="1"/>
  <c r="E15" i="3"/>
  <c r="F15" i="3" s="1"/>
  <c r="G15" i="3" s="1"/>
  <c r="H154" i="3" l="1"/>
  <c r="I147" i="3" s="1"/>
  <c r="E67" i="3"/>
  <c r="G66" i="3"/>
  <c r="E118" i="3"/>
  <c r="G118" i="3" s="1"/>
  <c r="G117" i="3"/>
  <c r="E92" i="3"/>
  <c r="G91" i="3"/>
  <c r="E143" i="3"/>
  <c r="G143" i="3" s="1"/>
  <c r="G142" i="3"/>
  <c r="E41" i="3"/>
  <c r="G41" i="3" s="1"/>
  <c r="E16" i="3"/>
  <c r="F16" i="3" s="1"/>
  <c r="G16" i="3" s="1"/>
  <c r="H103" i="3" l="1"/>
  <c r="I98" i="3" s="1"/>
  <c r="E93" i="3"/>
  <c r="G93" i="3" s="1"/>
  <c r="G92" i="3"/>
  <c r="E68" i="3"/>
  <c r="G67" i="3"/>
  <c r="H129" i="3"/>
  <c r="I123" i="3" s="1"/>
  <c r="E42" i="3"/>
  <c r="G42" i="3" s="1"/>
  <c r="E17" i="3"/>
  <c r="F17" i="3" s="1"/>
  <c r="G17" i="3" s="1"/>
  <c r="E69" i="3" l="1"/>
  <c r="G69" i="3" s="1"/>
  <c r="G68" i="3"/>
  <c r="H77" i="3"/>
  <c r="I73" i="3" s="1"/>
  <c r="E43" i="3"/>
  <c r="G43" i="3" s="1"/>
  <c r="E18" i="3"/>
  <c r="F18" i="3" s="1"/>
  <c r="G18" i="3" s="1"/>
  <c r="H52" i="3" l="1"/>
  <c r="I49" i="3" s="1"/>
  <c r="E44" i="3"/>
  <c r="G44" i="3" s="1"/>
  <c r="E19" i="3"/>
  <c r="F19" i="3" s="1"/>
  <c r="G19" i="3" s="1"/>
  <c r="E45" i="3" l="1"/>
  <c r="G45" i="3" s="1"/>
  <c r="H27" i="3" s="1"/>
  <c r="I25" i="3" s="1"/>
  <c r="E20" i="3"/>
  <c r="F20" i="3" s="1"/>
  <c r="G20" i="3" s="1"/>
  <c r="E21" i="3" l="1"/>
  <c r="F21" i="3" s="1"/>
  <c r="G21" i="3" s="1"/>
  <c r="E22" i="3" l="1"/>
  <c r="F22" i="3" s="1"/>
  <c r="G22" i="3" s="1"/>
  <c r="H2" i="3" s="1"/>
  <c r="I2" i="3" s="1"/>
</calcChain>
</file>

<file path=xl/sharedStrings.xml><?xml version="1.0" encoding="utf-8"?>
<sst xmlns="http://schemas.openxmlformats.org/spreadsheetml/2006/main" count="377" uniqueCount="99">
  <si>
    <t>Education</t>
  </si>
  <si>
    <t>Seniority</t>
  </si>
  <si>
    <t>Income</t>
  </si>
  <si>
    <t>Some of the figures in this presentation are taken from "An Introduction to Statistical Learning, 
with applications in R"  (Springer, 2013) with permission from the authors: G. James, D. Witten,  T. Hastie and R. Tibshirani </t>
  </si>
  <si>
    <t>0. MSE</t>
  </si>
  <si>
    <t>Value:</t>
  </si>
  <si>
    <t>Samples:</t>
  </si>
  <si>
    <t>MSE:</t>
  </si>
  <si>
    <t>Train</t>
  </si>
  <si>
    <t>Test</t>
  </si>
  <si>
    <t>Node 0</t>
  </si>
  <si>
    <t>Node 1</t>
  </si>
  <si>
    <t>Node 3</t>
  </si>
  <si>
    <t>Node 4</t>
  </si>
  <si>
    <t>Node 5</t>
  </si>
  <si>
    <t>Node 6</t>
  </si>
  <si>
    <t>Split:</t>
  </si>
  <si>
    <t>0. SE</t>
  </si>
  <si>
    <t>Education &lt;= ??</t>
  </si>
  <si>
    <t>Education &lt;=  ??</t>
  </si>
  <si>
    <t>Predictions</t>
  </si>
  <si>
    <t xml:space="preserve">Part 2 </t>
  </si>
  <si>
    <t>0. Value(Prediction)</t>
  </si>
  <si>
    <t>Part 2</t>
  </si>
  <si>
    <t>Diff</t>
  </si>
  <si>
    <t>1. Value(Prediction)</t>
  </si>
  <si>
    <t>Best MSE</t>
  </si>
  <si>
    <t>Part 3</t>
  </si>
  <si>
    <t>2. Value (Prediction)</t>
  </si>
  <si>
    <t>2.SE</t>
  </si>
  <si>
    <t>1. SE</t>
  </si>
  <si>
    <t>Part 4</t>
  </si>
  <si>
    <t>3. Value(Prediction)</t>
  </si>
  <si>
    <t>3. SE</t>
  </si>
  <si>
    <t xml:space="preserve">Education </t>
  </si>
  <si>
    <t xml:space="preserve">Income </t>
  </si>
  <si>
    <t>0.MSE</t>
  </si>
  <si>
    <t>4. Value (Predictions)</t>
  </si>
  <si>
    <t>4. SE</t>
  </si>
  <si>
    <t>4. MSE</t>
  </si>
  <si>
    <t>Part 5</t>
  </si>
  <si>
    <t>5. Values (Predictions)</t>
  </si>
  <si>
    <t>5. SE</t>
  </si>
  <si>
    <t>5. MSE</t>
  </si>
  <si>
    <t>Part 6</t>
  </si>
  <si>
    <t>6. Values(Prediction)</t>
  </si>
  <si>
    <t>6. MSE</t>
  </si>
  <si>
    <t>6. SE</t>
  </si>
  <si>
    <t xml:space="preserve"> </t>
  </si>
  <si>
    <t>2. Value(Prediction)</t>
  </si>
  <si>
    <t>2. SE</t>
  </si>
  <si>
    <t>1. MSE</t>
  </si>
  <si>
    <t>2. MSE</t>
  </si>
  <si>
    <t>3. MSE</t>
  </si>
  <si>
    <t>4. Value(Prediction)</t>
  </si>
  <si>
    <t>Education &lt;= 13.3105</t>
  </si>
  <si>
    <t>SPLIT</t>
  </si>
  <si>
    <t xml:space="preserve">Left Hand </t>
  </si>
  <si>
    <t>Part 1</t>
  </si>
  <si>
    <t>Split</t>
  </si>
  <si>
    <t>&lt;= 10.414</t>
  </si>
  <si>
    <t>0.SE</t>
  </si>
  <si>
    <t xml:space="preserve">Deeper Left Hand - Right </t>
  </si>
  <si>
    <t>Deeper Left Hand - Left</t>
  </si>
  <si>
    <t>1.SE</t>
  </si>
  <si>
    <t>1.MSE</t>
  </si>
  <si>
    <t>Right Hand</t>
  </si>
  <si>
    <t>&lt;=15.79</t>
  </si>
  <si>
    <t xml:space="preserve">Deeper Right Hand - Left </t>
  </si>
  <si>
    <t>Deeper Right Hand - Right</t>
  </si>
  <si>
    <t xml:space="preserve">Seniority </t>
  </si>
  <si>
    <t>2.MSE</t>
  </si>
  <si>
    <t>Test MSE</t>
  </si>
  <si>
    <t>Test R^2</t>
  </si>
  <si>
    <t>Education &lt;= 15.3793</t>
  </si>
  <si>
    <t>0. Values(Prediction)</t>
  </si>
  <si>
    <t>1. Values(Prediction)</t>
  </si>
  <si>
    <t>2. Values(Prediction)</t>
  </si>
  <si>
    <t>Left Hand - Node 1 - Seniority</t>
  </si>
  <si>
    <t>Education &lt;=  10.55</t>
  </si>
  <si>
    <t>0. Values(Predictions)</t>
  </si>
  <si>
    <t>Deeper Left Hand - Right</t>
  </si>
  <si>
    <t xml:space="preserve">Part 1 </t>
  </si>
  <si>
    <t>0.Values(Predictions)</t>
  </si>
  <si>
    <t>1.Values(Predictions)</t>
  </si>
  <si>
    <t xml:space="preserve">Right Hand </t>
  </si>
  <si>
    <t xml:space="preserve">Part 1: </t>
  </si>
  <si>
    <t>Education &lt;= 16.82</t>
  </si>
  <si>
    <t>1.Value(Prediction)</t>
  </si>
  <si>
    <t>Deeper Right Hand - Left</t>
  </si>
  <si>
    <t>0.Value(Prediction)</t>
  </si>
  <si>
    <t>0.Value</t>
  </si>
  <si>
    <t>1.Value</t>
  </si>
  <si>
    <t xml:space="preserve">Predictions </t>
  </si>
  <si>
    <t>SE</t>
  </si>
  <si>
    <t>Test R^2 = 1 - MSE/Variance</t>
  </si>
  <si>
    <t xml:space="preserve">Variance </t>
  </si>
  <si>
    <t>Whole Thing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</si>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</sst>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00000"/>
      <name val="Helvetica"/>
      <family val="2"/>
    </font>
    <font>
      <sz val="12"/>
      <color theme="0" tint="-0.1499984740745262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6">
    <xf numFmtId="0" fontId="0" fillId="0" borderId="0" xfId="0"/>
    <xf numFmtId="0" fontId="18" fillId="0" borderId="0" xfId="0" applyFont="1" applyAlignment="1">
      <alignment wrapText="1"/>
    </xf>
    <xf numFmtId="164" fontId="16" fillId="0" borderId="0" xfId="1" applyNumberFormat="1" applyFont="1"/>
    <xf numFmtId="0" fontId="16" fillId="0" borderId="0" xfId="0" applyFont="1"/>
    <xf numFmtId="0" fontId="0" fillId="33" borderId="0" xfId="0" applyFill="1"/>
    <xf numFmtId="0" fontId="0" fillId="0" borderId="0" xfId="0" applyFill="1"/>
    <xf numFmtId="0" fontId="16" fillId="0" borderId="0" xfId="0" applyFont="1" applyFill="1"/>
    <xf numFmtId="164" fontId="16" fillId="0" borderId="0" xfId="1" applyNumberFormat="1" applyFont="1" applyFill="1"/>
    <xf numFmtId="164" fontId="0" fillId="0" borderId="0" xfId="0" applyNumberFormat="1" applyFill="1"/>
    <xf numFmtId="43" fontId="0" fillId="0" borderId="0" xfId="0" applyNumberFormat="1" applyFill="1"/>
    <xf numFmtId="2" fontId="0" fillId="0" borderId="0" xfId="1" applyNumberFormat="1" applyFont="1" applyFill="1"/>
    <xf numFmtId="2" fontId="0" fillId="0" borderId="0" xfId="1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19" fillId="0" borderId="0" xfId="0" applyFont="1" applyFill="1" applyBorder="1"/>
    <xf numFmtId="0" fontId="19" fillId="0" borderId="0" xfId="0" applyFont="1" applyFill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4" borderId="0" xfId="0" applyFill="1"/>
    <xf numFmtId="0" fontId="20" fillId="0" borderId="11" xfId="0" applyFont="1" applyBorder="1"/>
    <xf numFmtId="0" fontId="16" fillId="0" borderId="13" xfId="0" applyFont="1" applyBorder="1"/>
    <xf numFmtId="43" fontId="0" fillId="0" borderId="0" xfId="1" applyNumberFormat="1" applyFont="1"/>
    <xf numFmtId="43" fontId="0" fillId="0" borderId="0" xfId="1" applyNumberFormat="1" applyFont="1" applyFill="1"/>
    <xf numFmtId="43" fontId="0" fillId="33" borderId="0" xfId="1" applyNumberFormat="1" applyFont="1" applyFill="1"/>
    <xf numFmtId="43" fontId="0" fillId="34" borderId="0" xfId="1" applyNumberFormat="1" applyFont="1" applyFill="1"/>
    <xf numFmtId="165" fontId="0" fillId="0" borderId="0" xfId="1" applyNumberFormat="1" applyFont="1"/>
    <xf numFmtId="165" fontId="0" fillId="0" borderId="0" xfId="1" applyNumberFormat="1" applyFont="1" applyFill="1"/>
    <xf numFmtId="165" fontId="0" fillId="33" borderId="0" xfId="1" applyNumberFormat="1" applyFont="1" applyFill="1"/>
    <xf numFmtId="165" fontId="0" fillId="34" borderId="0" xfId="1" applyNumberFormat="1" applyFont="1" applyFill="1"/>
    <xf numFmtId="0" fontId="0" fillId="0" borderId="0" xfId="0" applyFill="1" applyBorder="1"/>
    <xf numFmtId="2" fontId="0" fillId="0" borderId="0" xfId="1" applyNumberFormat="1" applyFont="1" applyFill="1" applyBorder="1"/>
    <xf numFmtId="0" fontId="16" fillId="0" borderId="0" xfId="0" applyFont="1" applyBorder="1"/>
    <xf numFmtId="0" fontId="0" fillId="0" borderId="0" xfId="0" applyBorder="1"/>
    <xf numFmtId="0" fontId="16" fillId="0" borderId="19" xfId="0" applyFont="1" applyBorder="1"/>
    <xf numFmtId="0" fontId="0" fillId="0" borderId="21" xfId="0" applyBorder="1"/>
    <xf numFmtId="0" fontId="0" fillId="0" borderId="22" xfId="0" applyBorder="1"/>
    <xf numFmtId="0" fontId="20" fillId="0" borderId="13" xfId="0" applyFont="1" applyBorder="1"/>
    <xf numFmtId="2" fontId="0" fillId="0" borderId="0" xfId="1" applyNumberFormat="1" applyFont="1" applyBorder="1"/>
    <xf numFmtId="164" fontId="0" fillId="34" borderId="0" xfId="1" applyNumberFormat="1" applyFont="1" applyFill="1" applyBorder="1"/>
    <xf numFmtId="0" fontId="21" fillId="0" borderId="13" xfId="0" applyFont="1" applyBorder="1"/>
    <xf numFmtId="0" fontId="20" fillId="0" borderId="15" xfId="0" applyFont="1" applyBorder="1"/>
    <xf numFmtId="0" fontId="0" fillId="0" borderId="23" xfId="0" applyBorder="1"/>
    <xf numFmtId="0" fontId="16" fillId="0" borderId="20" xfId="0" applyFont="1" applyBorder="1"/>
    <xf numFmtId="0" fontId="21" fillId="0" borderId="10" xfId="0" applyFont="1" applyBorder="1"/>
    <xf numFmtId="0" fontId="21" fillId="0" borderId="12" xfId="0" applyFont="1" applyBorder="1"/>
    <xf numFmtId="0" fontId="21" fillId="0" borderId="14" xfId="0" applyFont="1" applyBorder="1"/>
    <xf numFmtId="0" fontId="16" fillId="0" borderId="10" xfId="0" applyFont="1" applyBorder="1"/>
    <xf numFmtId="0" fontId="16" fillId="0" borderId="12" xfId="0" applyFont="1" applyBorder="1"/>
    <xf numFmtId="0" fontId="16" fillId="0" borderId="14" xfId="0" applyFont="1" applyBorder="1"/>
    <xf numFmtId="43" fontId="0" fillId="0" borderId="0" xfId="0" applyNumberFormat="1"/>
    <xf numFmtId="0" fontId="0" fillId="0" borderId="24" xfId="0" applyBorder="1"/>
    <xf numFmtId="165" fontId="0" fillId="0" borderId="24" xfId="1" applyNumberFormat="1" applyFont="1" applyBorder="1"/>
    <xf numFmtId="43" fontId="0" fillId="0" borderId="24" xfId="1" applyNumberFormat="1" applyFont="1" applyBorder="1"/>
    <xf numFmtId="43" fontId="0" fillId="0" borderId="24" xfId="0" applyNumberFormat="1" applyBorder="1"/>
    <xf numFmtId="2" fontId="0" fillId="0" borderId="24" xfId="1" applyNumberFormat="1" applyFont="1" applyBorder="1"/>
    <xf numFmtId="2" fontId="16" fillId="0" borderId="0" xfId="1" applyNumberFormat="1" applyFont="1" applyFill="1" applyBorder="1"/>
    <xf numFmtId="43" fontId="0" fillId="0" borderId="0" xfId="1" applyNumberFormat="1" applyFont="1" applyBorder="1"/>
    <xf numFmtId="165" fontId="0" fillId="0" borderId="0" xfId="1" applyNumberFormat="1" applyFont="1" applyBorder="1"/>
    <xf numFmtId="2" fontId="16" fillId="0" borderId="0" xfId="1" applyNumberFormat="1" applyFont="1"/>
    <xf numFmtId="2" fontId="0" fillId="0" borderId="0" xfId="0" applyNumberFormat="1" applyFill="1"/>
    <xf numFmtId="165" fontId="0" fillId="33" borderId="0" xfId="1" applyNumberFormat="1" applyFont="1" applyFill="1" applyBorder="1"/>
    <xf numFmtId="43" fontId="0" fillId="33" borderId="0" xfId="1" applyNumberFormat="1" applyFont="1" applyFill="1" applyBorder="1"/>
    <xf numFmtId="165" fontId="0" fillId="33" borderId="24" xfId="1" applyNumberFormat="1" applyFont="1" applyFill="1" applyBorder="1"/>
    <xf numFmtId="43" fontId="0" fillId="33" borderId="24" xfId="1" applyNumberFormat="1" applyFont="1" applyFill="1" applyBorder="1"/>
    <xf numFmtId="0" fontId="0" fillId="33" borderId="24" xfId="0" applyFill="1" applyBorder="1"/>
    <xf numFmtId="43" fontId="0" fillId="0" borderId="0" xfId="0" applyNumberFormat="1" applyBorder="1"/>
    <xf numFmtId="0" fontId="0" fillId="0" borderId="25" xfId="0" applyBorder="1"/>
    <xf numFmtId="0" fontId="0" fillId="0" borderId="14" xfId="0" applyBorder="1"/>
    <xf numFmtId="0" fontId="0" fillId="0" borderId="26" xfId="0" applyBorder="1"/>
    <xf numFmtId="0" fontId="7" fillId="3" borderId="0" xfId="8"/>
    <xf numFmtId="165" fontId="7" fillId="3" borderId="0" xfId="8" applyNumberFormat="1"/>
    <xf numFmtId="43" fontId="7" fillId="3" borderId="0" xfId="8" applyNumberFormat="1"/>
    <xf numFmtId="0" fontId="7" fillId="3" borderId="0" xfId="8" applyBorder="1"/>
    <xf numFmtId="165" fontId="7" fillId="3" borderId="0" xfId="8" applyNumberFormat="1" applyBorder="1"/>
    <xf numFmtId="43" fontId="7" fillId="3" borderId="0" xfId="8" applyNumberFormat="1" applyBorder="1"/>
    <xf numFmtId="0" fontId="7" fillId="3" borderId="24" xfId="8" applyBorder="1"/>
    <xf numFmtId="165" fontId="7" fillId="3" borderId="24" xfId="8" applyNumberFormat="1" applyBorder="1"/>
    <xf numFmtId="43" fontId="7" fillId="3" borderId="24" xfId="8" applyNumberFormat="1" applyBorder="1"/>
    <xf numFmtId="0" fontId="6" fillId="2" borderId="0" xfId="7"/>
    <xf numFmtId="165" fontId="6" fillId="2" borderId="0" xfId="7" applyNumberFormat="1"/>
    <xf numFmtId="43" fontId="6" fillId="2" borderId="0" xfId="7" applyNumberFormat="1"/>
    <xf numFmtId="0" fontId="6" fillId="2" borderId="0" xfId="7" applyBorder="1"/>
    <xf numFmtId="165" fontId="6" fillId="2" borderId="0" xfId="7" applyNumberFormat="1" applyBorder="1"/>
    <xf numFmtId="43" fontId="6" fillId="2" borderId="0" xfId="7" applyNumberFormat="1" applyBorder="1"/>
    <xf numFmtId="0" fontId="6" fillId="2" borderId="24" xfId="7" applyBorder="1"/>
    <xf numFmtId="165" fontId="6" fillId="2" borderId="24" xfId="7" applyNumberFormat="1" applyBorder="1"/>
    <xf numFmtId="43" fontId="6" fillId="2" borderId="24" xfId="7" applyNumberFormat="1" applyBorder="1"/>
    <xf numFmtId="0" fontId="9" fillId="5" borderId="4" xfId="10"/>
    <xf numFmtId="0" fontId="9" fillId="5" borderId="27" xfId="10" applyBorder="1"/>
    <xf numFmtId="0" fontId="17" fillId="25" borderId="0" xfId="35"/>
    <xf numFmtId="0" fontId="13" fillId="7" borderId="7" xfId="14"/>
    <xf numFmtId="0" fontId="16" fillId="0" borderId="0" xfId="0" applyFont="1"/>
    <xf numFmtId="0" fontId="16" fillId="3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7" fillId="3" borderId="0" xfId="8" applyNumberFormat="1"/>
    <xf numFmtId="2" fontId="7" fillId="3" borderId="24" xfId="8" applyNumberFormat="1" applyBorder="1"/>
    <xf numFmtId="2" fontId="6" fillId="2" borderId="0" xfId="7" applyNumberFormat="1"/>
    <xf numFmtId="2" fontId="6" fillId="2" borderId="24" xfId="7" applyNumberFormat="1" applyBorder="1"/>
    <xf numFmtId="164" fontId="6" fillId="2" borderId="0" xfId="7" applyNumberFormat="1" applyBorder="1"/>
    <xf numFmtId="0" fontId="8" fillId="4" borderId="0" xfId="9"/>
    <xf numFmtId="2" fontId="8" fillId="4" borderId="0" xfId="9" applyNumberFormat="1"/>
    <xf numFmtId="2" fontId="0" fillId="0" borderId="25" xfId="1" applyNumberFormat="1" applyFont="1" applyBorder="1"/>
    <xf numFmtId="2" fontId="0" fillId="0" borderId="26" xfId="1" applyNumberFormat="1" applyFont="1" applyBorder="1"/>
    <xf numFmtId="0" fontId="0" fillId="0" borderId="24" xfId="0" applyFont="1" applyBorder="1"/>
    <xf numFmtId="2" fontId="20" fillId="0" borderId="24" xfId="0" applyNumberFormat="1" applyFont="1" applyBorder="1"/>
    <xf numFmtId="0" fontId="21" fillId="0" borderId="0" xfId="0" applyFont="1"/>
    <xf numFmtId="0" fontId="20" fillId="0" borderId="0" xfId="0" applyFont="1"/>
    <xf numFmtId="0" fontId="16" fillId="8" borderId="8" xfId="16" applyFont="1"/>
    <xf numFmtId="0" fontId="0" fillId="8" borderId="8" xfId="16" applyFont="1"/>
    <xf numFmtId="0" fontId="1" fillId="11" borderId="0" xfId="21"/>
    <xf numFmtId="2" fontId="1" fillId="11" borderId="0" xfId="21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751A-3E4E-4274-9C32-7712BAC71279}">
  <dimension ref="A9:AD150"/>
  <sheetViews>
    <sheetView topLeftCell="A123" zoomScale="125" zoomScaleNormal="70" workbookViewId="0">
      <selection activeCell="F56" sqref="F52:F56"/>
    </sheetView>
  </sheetViews>
  <sheetFormatPr baseColWidth="10" defaultColWidth="8.83203125" defaultRowHeight="16" x14ac:dyDescent="0.2"/>
  <cols>
    <col min="1" max="1" width="10.6640625" customWidth="1"/>
    <col min="2" max="2" width="11.33203125" customWidth="1"/>
    <col min="4" max="4" width="10.5" customWidth="1"/>
    <col min="6" max="6" width="20.6640625" customWidth="1"/>
    <col min="8" max="8" width="21.6640625" customWidth="1"/>
    <col min="9" max="9" width="18" customWidth="1"/>
    <col min="10" max="10" width="20.6640625" customWidth="1"/>
  </cols>
  <sheetData>
    <row r="9" spans="1:10" x14ac:dyDescent="0.2">
      <c r="A9" s="3"/>
      <c r="B9" s="3"/>
      <c r="C9" s="3" t="s">
        <v>34</v>
      </c>
      <c r="D9" s="3" t="s">
        <v>1</v>
      </c>
      <c r="E9" s="3" t="s">
        <v>35</v>
      </c>
      <c r="F9" s="3" t="s">
        <v>22</v>
      </c>
      <c r="G9" s="3"/>
      <c r="H9" s="3" t="s">
        <v>17</v>
      </c>
      <c r="I9" s="3" t="s">
        <v>36</v>
      </c>
      <c r="J9" s="63" t="s">
        <v>26</v>
      </c>
    </row>
    <row r="10" spans="1:10" x14ac:dyDescent="0.2">
      <c r="A10" s="97" t="s">
        <v>9</v>
      </c>
      <c r="B10" s="69">
        <f t="shared" ref="B10:B18" si="0">B9+1</f>
        <v>1</v>
      </c>
      <c r="C10" s="67">
        <v>14.551724137931</v>
      </c>
      <c r="D10" s="67">
        <v>137.931034482759</v>
      </c>
      <c r="E10" s="68">
        <v>53.532105628303398</v>
      </c>
      <c r="F10" s="58">
        <f>AVERAGE(E10:E18)</f>
        <v>50.005643432990432</v>
      </c>
      <c r="G10" s="55"/>
      <c r="H10" s="55">
        <f>POWER(F10-E10,2)</f>
        <v>12.435935614971545</v>
      </c>
      <c r="I10" s="55">
        <f>AVERAGE(H10:H18)</f>
        <v>800.58765099649543</v>
      </c>
      <c r="J10" s="55">
        <f>I10</f>
        <v>800.58765099649543</v>
      </c>
    </row>
    <row r="11" spans="1:10" x14ac:dyDescent="0.2">
      <c r="A11" s="97"/>
      <c r="B11" s="4">
        <f t="shared" si="0"/>
        <v>2</v>
      </c>
      <c r="C11" s="32">
        <v>17.448275862069</v>
      </c>
      <c r="D11" s="32">
        <v>94.482758620689694</v>
      </c>
      <c r="E11" s="28">
        <v>72.078923665519099</v>
      </c>
      <c r="F11" s="54">
        <f>F10</f>
        <v>50.005643432990432</v>
      </c>
      <c r="H11" s="37">
        <f t="shared" ref="H11:H18" si="1">POWER(F11-E11,2)</f>
        <v>487.22970022374079</v>
      </c>
    </row>
    <row r="12" spans="1:10" x14ac:dyDescent="0.2">
      <c r="A12" s="97"/>
      <c r="B12" s="4">
        <f t="shared" si="0"/>
        <v>3</v>
      </c>
      <c r="C12" s="32">
        <v>10.413793103448301</v>
      </c>
      <c r="D12" s="32">
        <v>32.413793103448299</v>
      </c>
      <c r="E12" s="28">
        <v>18.570665032768499</v>
      </c>
      <c r="F12" s="54">
        <f t="shared" ref="F12:F18" si="2">F11</f>
        <v>50.005643432990432</v>
      </c>
      <c r="H12" s="37">
        <f t="shared" si="1"/>
        <v>988.15786702241951</v>
      </c>
    </row>
    <row r="13" spans="1:10" x14ac:dyDescent="0.2">
      <c r="A13" s="97"/>
      <c r="B13" s="4">
        <f t="shared" si="0"/>
        <v>4</v>
      </c>
      <c r="C13" s="32">
        <v>21.586206896551701</v>
      </c>
      <c r="D13" s="32">
        <v>20</v>
      </c>
      <c r="E13" s="28">
        <v>78.805784285238602</v>
      </c>
      <c r="F13" s="54">
        <f t="shared" si="2"/>
        <v>50.005643432990432</v>
      </c>
      <c r="H13" s="37">
        <f t="shared" si="1"/>
        <v>829.44811310933392</v>
      </c>
    </row>
    <row r="14" spans="1:10" x14ac:dyDescent="0.2">
      <c r="A14" s="97"/>
      <c r="B14" s="4">
        <f t="shared" si="0"/>
        <v>5</v>
      </c>
      <c r="C14" s="32">
        <v>11.241379310344801</v>
      </c>
      <c r="D14" s="32">
        <v>44.827586206896598</v>
      </c>
      <c r="E14" s="28">
        <v>21.388561306174001</v>
      </c>
      <c r="F14" s="54">
        <f t="shared" si="2"/>
        <v>50.005643432990432</v>
      </c>
      <c r="H14" s="37">
        <f t="shared" si="1"/>
        <v>818.93738945295638</v>
      </c>
    </row>
    <row r="15" spans="1:10" x14ac:dyDescent="0.2">
      <c r="A15" s="97"/>
      <c r="B15" s="4">
        <f t="shared" si="0"/>
        <v>6</v>
      </c>
      <c r="C15" s="32">
        <v>19.931034482758601</v>
      </c>
      <c r="D15" s="32">
        <v>168.96551724137899</v>
      </c>
      <c r="E15" s="28">
        <v>90.814035118040906</v>
      </c>
      <c r="F15" s="54">
        <f t="shared" si="2"/>
        <v>50.005643432990432</v>
      </c>
      <c r="H15" s="37">
        <f t="shared" si="1"/>
        <v>1665.3248319204965</v>
      </c>
    </row>
    <row r="16" spans="1:10" ht="17" thickBot="1" x14ac:dyDescent="0.25">
      <c r="A16" s="97"/>
      <c r="B16" s="4">
        <f t="shared" si="0"/>
        <v>7</v>
      </c>
      <c r="C16" s="32">
        <v>11.6551724137931</v>
      </c>
      <c r="D16" s="32">
        <v>57.241379310344797</v>
      </c>
      <c r="E16" s="28">
        <v>22.636162620895501</v>
      </c>
      <c r="F16" s="54">
        <f t="shared" si="2"/>
        <v>50.005643432990432</v>
      </c>
      <c r="H16" s="37">
        <f t="shared" si="1"/>
        <v>749.08847992363258</v>
      </c>
    </row>
    <row r="17" spans="1:30" x14ac:dyDescent="0.2">
      <c r="A17" s="97"/>
      <c r="B17" s="4">
        <f t="shared" si="0"/>
        <v>8</v>
      </c>
      <c r="C17" s="32">
        <v>12.0689655172414</v>
      </c>
      <c r="D17" s="32">
        <v>32.413793103448299</v>
      </c>
      <c r="E17" s="28">
        <v>17.613593041445</v>
      </c>
      <c r="F17" s="54">
        <f t="shared" si="2"/>
        <v>50.005643432990432</v>
      </c>
      <c r="H17" s="37">
        <f t="shared" si="1"/>
        <v>1049.2449285684186</v>
      </c>
      <c r="T17" s="37"/>
      <c r="U17" s="37"/>
      <c r="V17" s="37"/>
      <c r="W17" s="37"/>
      <c r="X17" s="48" t="s">
        <v>16</v>
      </c>
      <c r="Y17" s="24" t="s">
        <v>55</v>
      </c>
      <c r="Z17" s="37"/>
      <c r="AA17" s="37"/>
      <c r="AB17" s="42"/>
      <c r="AC17" s="37"/>
      <c r="AD17" s="37"/>
    </row>
    <row r="18" spans="1:30" x14ac:dyDescent="0.2">
      <c r="A18" s="97"/>
      <c r="B18" s="23">
        <f t="shared" si="0"/>
        <v>9</v>
      </c>
      <c r="C18" s="33">
        <v>17.034482758620701</v>
      </c>
      <c r="D18" s="33">
        <v>106.89655172413801</v>
      </c>
      <c r="E18" s="29">
        <v>74.6109601985289</v>
      </c>
      <c r="F18" s="54">
        <f t="shared" si="2"/>
        <v>50.005643432990432</v>
      </c>
      <c r="H18" s="37">
        <f t="shared" si="1"/>
        <v>605.42161313248846</v>
      </c>
      <c r="T18" s="37"/>
      <c r="U18" s="37"/>
      <c r="V18" s="19"/>
      <c r="W18" s="40"/>
      <c r="X18" s="49" t="s">
        <v>6</v>
      </c>
      <c r="Y18" s="41">
        <v>9</v>
      </c>
      <c r="Z18" s="39"/>
      <c r="AA18" s="21"/>
      <c r="AB18" s="42"/>
      <c r="AC18" s="37"/>
      <c r="AD18" s="37"/>
    </row>
    <row r="19" spans="1:30" x14ac:dyDescent="0.2">
      <c r="T19" s="37"/>
      <c r="U19" s="37"/>
      <c r="V19" s="20"/>
      <c r="W19" s="15"/>
      <c r="X19" s="49" t="s">
        <v>5</v>
      </c>
      <c r="Y19" s="41">
        <v>50.01</v>
      </c>
      <c r="Z19" s="14"/>
      <c r="AA19" s="22"/>
      <c r="AB19" s="42"/>
      <c r="AC19" s="37"/>
      <c r="AD19" s="37"/>
    </row>
    <row r="20" spans="1:30" ht="17" thickBot="1" x14ac:dyDescent="0.25">
      <c r="T20" s="37"/>
      <c r="U20" s="36" t="s">
        <v>11</v>
      </c>
      <c r="V20" s="20"/>
      <c r="W20" s="15"/>
      <c r="X20" s="50" t="s">
        <v>7</v>
      </c>
      <c r="Y20" s="45">
        <v>800.58</v>
      </c>
      <c r="Z20" s="14"/>
      <c r="AA20" s="38" t="s">
        <v>11</v>
      </c>
      <c r="AB20" s="42"/>
      <c r="AC20" s="37"/>
      <c r="AD20" s="37"/>
    </row>
    <row r="21" spans="1:30" x14ac:dyDescent="0.2">
      <c r="A21" t="s">
        <v>21</v>
      </c>
      <c r="C21" s="3" t="s">
        <v>34</v>
      </c>
      <c r="D21" s="3" t="s">
        <v>1</v>
      </c>
      <c r="E21" s="3" t="s">
        <v>35</v>
      </c>
      <c r="F21" s="3" t="s">
        <v>25</v>
      </c>
      <c r="H21" s="3" t="s">
        <v>30</v>
      </c>
      <c r="I21" s="3" t="s">
        <v>51</v>
      </c>
      <c r="T21" s="37"/>
      <c r="U21" s="48" t="s">
        <v>16</v>
      </c>
      <c r="V21" s="24" t="s">
        <v>19</v>
      </c>
      <c r="W21" s="37" t="s">
        <v>60</v>
      </c>
      <c r="X21" s="37"/>
      <c r="Y21" s="37"/>
      <c r="Z21" s="37"/>
      <c r="AA21" s="48" t="s">
        <v>16</v>
      </c>
      <c r="AB21" s="24" t="s">
        <v>18</v>
      </c>
      <c r="AC21" s="37" t="s">
        <v>67</v>
      </c>
      <c r="AD21" s="37"/>
    </row>
    <row r="22" spans="1:30" x14ac:dyDescent="0.2">
      <c r="C22" s="32">
        <v>10.413793103448301</v>
      </c>
      <c r="D22" s="32">
        <v>32.413793103448299</v>
      </c>
      <c r="E22" s="28">
        <v>18.570665032768499</v>
      </c>
      <c r="F22" s="54">
        <f>AVERAGE(E22:E23)</f>
        <v>19.97961316947125</v>
      </c>
      <c r="H22">
        <f>POWER(F22-E22,2)</f>
        <v>1.985134851918154</v>
      </c>
      <c r="I22">
        <f>AVERAGE(H22:H23)</f>
        <v>1.985134851918154</v>
      </c>
      <c r="J22">
        <f>I22+I24</f>
        <v>699.55871125821398</v>
      </c>
      <c r="T22" s="37"/>
      <c r="U22" s="49" t="s">
        <v>6</v>
      </c>
      <c r="V22" s="44">
        <v>4</v>
      </c>
      <c r="W22" s="36"/>
      <c r="X22" s="37"/>
      <c r="Y22" s="37"/>
      <c r="Z22" s="37"/>
      <c r="AA22" s="49" t="s">
        <v>6</v>
      </c>
      <c r="AB22" s="44">
        <v>5</v>
      </c>
      <c r="AC22" s="37"/>
      <c r="AD22" s="37"/>
    </row>
    <row r="23" spans="1:30" x14ac:dyDescent="0.2">
      <c r="A23" s="55"/>
      <c r="B23" s="55"/>
      <c r="C23" s="67">
        <v>11.241379310344801</v>
      </c>
      <c r="D23" s="67">
        <v>44.827586206896598</v>
      </c>
      <c r="E23" s="68">
        <v>21.388561306174001</v>
      </c>
      <c r="F23" s="58">
        <f>F22</f>
        <v>19.97961316947125</v>
      </c>
      <c r="G23" s="55"/>
      <c r="H23" s="55">
        <f t="shared" ref="H23:H30" si="3">POWER(F23-E23,2)</f>
        <v>1.985134851918154</v>
      </c>
      <c r="I23" s="55"/>
      <c r="J23" s="55"/>
      <c r="T23" s="37"/>
      <c r="U23" s="49" t="s">
        <v>5</v>
      </c>
      <c r="V23" s="41">
        <v>20.05</v>
      </c>
      <c r="W23" s="21"/>
      <c r="X23" s="37"/>
      <c r="Y23" s="37"/>
      <c r="Z23" s="36"/>
      <c r="AA23" s="49" t="s">
        <v>5</v>
      </c>
      <c r="AB23" s="41">
        <v>73.959999999999994</v>
      </c>
      <c r="AC23" s="21"/>
      <c r="AD23" s="37"/>
    </row>
    <row r="24" spans="1:30" ht="17" thickBot="1" x14ac:dyDescent="0.25">
      <c r="C24" s="32">
        <v>11.6551724137931</v>
      </c>
      <c r="D24" s="32">
        <v>57.241379310344797</v>
      </c>
      <c r="E24" s="28">
        <v>22.636162620895501</v>
      </c>
      <c r="F24" s="54">
        <f>AVERAGE(E24:E30)</f>
        <v>58.584509222567348</v>
      </c>
      <c r="H24">
        <f t="shared" si="3"/>
        <v>1292.2836233939315</v>
      </c>
      <c r="I24">
        <f>AVERAGE(H24:H30)</f>
        <v>697.57357640629584</v>
      </c>
      <c r="T24" s="37"/>
      <c r="U24" s="50" t="s">
        <v>7</v>
      </c>
      <c r="V24" s="45">
        <v>4.1500000000000004</v>
      </c>
      <c r="W24" s="22"/>
      <c r="X24" s="37"/>
      <c r="Y24" s="37"/>
      <c r="Z24" s="37"/>
      <c r="AA24" s="50" t="s">
        <v>7</v>
      </c>
      <c r="AB24" s="45">
        <v>145.76</v>
      </c>
      <c r="AC24" s="22"/>
      <c r="AD24" s="37"/>
    </row>
    <row r="25" spans="1:30" ht="17" thickBot="1" x14ac:dyDescent="0.25">
      <c r="C25" s="32">
        <v>12.0689655172414</v>
      </c>
      <c r="D25" s="32">
        <v>32.413793103448299</v>
      </c>
      <c r="E25" s="28">
        <v>17.613593041445</v>
      </c>
      <c r="F25" s="54">
        <f>F24</f>
        <v>58.584509222567348</v>
      </c>
      <c r="H25">
        <f t="shared" si="3"/>
        <v>1678.6159727205531</v>
      </c>
      <c r="T25" s="36" t="s">
        <v>12</v>
      </c>
      <c r="U25" s="46"/>
      <c r="V25" s="37"/>
      <c r="W25" s="47" t="s">
        <v>13</v>
      </c>
      <c r="X25" s="37"/>
      <c r="Y25" s="37"/>
      <c r="Z25" s="36" t="s">
        <v>14</v>
      </c>
      <c r="AA25" s="46"/>
      <c r="AB25" s="37"/>
      <c r="AC25" s="47" t="s">
        <v>15</v>
      </c>
      <c r="AD25" s="37"/>
    </row>
    <row r="26" spans="1:30" x14ac:dyDescent="0.2">
      <c r="C26" s="65">
        <v>14.551724137931</v>
      </c>
      <c r="D26" s="65">
        <v>137.931034482759</v>
      </c>
      <c r="E26" s="66">
        <v>53.532105628303398</v>
      </c>
      <c r="F26" s="54">
        <f t="shared" ref="F26:F30" si="4">F25</f>
        <v>58.584509222567348</v>
      </c>
      <c r="H26">
        <f t="shared" si="3"/>
        <v>25.52678207933128</v>
      </c>
      <c r="T26" s="51"/>
      <c r="U26" s="13"/>
      <c r="V26" s="37"/>
      <c r="W26" s="12"/>
      <c r="X26" s="13"/>
      <c r="Y26" s="37"/>
      <c r="Z26" s="12"/>
      <c r="AA26" s="13"/>
      <c r="AB26" s="42"/>
      <c r="AC26" s="12"/>
      <c r="AD26" s="13"/>
    </row>
    <row r="27" spans="1:30" x14ac:dyDescent="0.2">
      <c r="C27" s="33">
        <v>17.034482758620701</v>
      </c>
      <c r="D27" s="33">
        <v>106.89655172413801</v>
      </c>
      <c r="E27" s="29">
        <v>74.6109601985289</v>
      </c>
      <c r="F27" s="54">
        <f t="shared" si="4"/>
        <v>58.584509222567348</v>
      </c>
      <c r="H27">
        <f t="shared" si="3"/>
        <v>256.847130884899</v>
      </c>
      <c r="T27" s="52" t="s">
        <v>6</v>
      </c>
      <c r="U27" s="25">
        <v>1</v>
      </c>
      <c r="V27" s="37"/>
      <c r="W27" s="52" t="s">
        <v>6</v>
      </c>
      <c r="X27" s="25">
        <v>3</v>
      </c>
      <c r="Y27" s="37"/>
      <c r="Z27" s="52" t="s">
        <v>6</v>
      </c>
      <c r="AA27" s="25">
        <v>1</v>
      </c>
      <c r="AB27" s="37"/>
      <c r="AC27" s="52" t="s">
        <v>6</v>
      </c>
      <c r="AD27" s="25">
        <v>4</v>
      </c>
    </row>
    <row r="28" spans="1:30" x14ac:dyDescent="0.2">
      <c r="C28" s="65">
        <v>17.448275862069</v>
      </c>
      <c r="D28" s="65">
        <v>94.482758620689694</v>
      </c>
      <c r="E28" s="66">
        <v>72.078923665519099</v>
      </c>
      <c r="F28" s="54">
        <f t="shared" si="4"/>
        <v>58.584509222567348</v>
      </c>
      <c r="H28">
        <f t="shared" si="3"/>
        <v>182.09922115814481</v>
      </c>
      <c r="T28" s="52" t="s">
        <v>5</v>
      </c>
      <c r="U28" s="15">
        <f>D90</f>
        <v>32.413793103448299</v>
      </c>
      <c r="V28" s="37"/>
      <c r="W28" s="52" t="s">
        <v>5</v>
      </c>
      <c r="X28" s="15">
        <v>20.54</v>
      </c>
      <c r="Y28" s="36"/>
      <c r="Z28" s="52" t="s">
        <v>5</v>
      </c>
      <c r="AA28" s="15">
        <v>14.55</v>
      </c>
      <c r="AB28" s="37"/>
      <c r="AC28" s="52" t="s">
        <v>5</v>
      </c>
      <c r="AD28" s="15">
        <v>79.069999999999993</v>
      </c>
    </row>
    <row r="29" spans="1:30" ht="17" thickBot="1" x14ac:dyDescent="0.25">
      <c r="C29" s="32">
        <v>19.931034482758601</v>
      </c>
      <c r="D29" s="32">
        <v>168.96551724137899</v>
      </c>
      <c r="E29" s="28">
        <v>90.814035118040906</v>
      </c>
      <c r="F29" s="54">
        <f t="shared" si="4"/>
        <v>58.584509222567348</v>
      </c>
      <c r="H29">
        <f t="shared" si="3"/>
        <v>1038.7423394470006</v>
      </c>
      <c r="T29" s="53" t="s">
        <v>7</v>
      </c>
      <c r="U29" s="16">
        <v>0</v>
      </c>
      <c r="V29" s="37"/>
      <c r="W29" s="53" t="s">
        <v>7</v>
      </c>
      <c r="X29" s="16">
        <v>4.55</v>
      </c>
      <c r="Y29" s="37"/>
      <c r="Z29" s="53" t="s">
        <v>7</v>
      </c>
      <c r="AA29" s="16">
        <v>0</v>
      </c>
      <c r="AB29" s="37"/>
      <c r="AC29" s="53" t="s">
        <v>7</v>
      </c>
      <c r="AD29" s="16">
        <v>51.68</v>
      </c>
    </row>
    <row r="30" spans="1:30" x14ac:dyDescent="0.2">
      <c r="C30" s="32">
        <v>21.586206896551701</v>
      </c>
      <c r="D30" s="32">
        <v>20</v>
      </c>
      <c r="E30" s="28">
        <v>78.805784285238602</v>
      </c>
      <c r="F30" s="54">
        <f t="shared" si="4"/>
        <v>58.584509222567348</v>
      </c>
      <c r="H30">
        <f t="shared" si="3"/>
        <v>408.89996516021029</v>
      </c>
      <c r="T30" s="37"/>
      <c r="U30" s="37"/>
      <c r="V30" s="37"/>
      <c r="W30" s="37"/>
      <c r="X30" s="37"/>
      <c r="Y30" s="37"/>
      <c r="Z30" s="42"/>
      <c r="AA30" s="37"/>
      <c r="AB30" s="37"/>
      <c r="AC30" s="42"/>
      <c r="AD30" s="37"/>
    </row>
    <row r="31" spans="1:30" x14ac:dyDescent="0.2">
      <c r="AB31" s="11"/>
    </row>
    <row r="32" spans="1:30" x14ac:dyDescent="0.2">
      <c r="AB32" s="11"/>
    </row>
    <row r="33" spans="1:28" x14ac:dyDescent="0.2">
      <c r="AB33" s="11"/>
    </row>
    <row r="34" spans="1:28" x14ac:dyDescent="0.2">
      <c r="A34" t="s">
        <v>27</v>
      </c>
      <c r="C34" s="3" t="s">
        <v>34</v>
      </c>
      <c r="D34" s="3" t="s">
        <v>1</v>
      </c>
      <c r="E34" s="3" t="s">
        <v>35</v>
      </c>
      <c r="F34" s="3" t="s">
        <v>49</v>
      </c>
      <c r="H34" s="3" t="s">
        <v>50</v>
      </c>
      <c r="I34" t="s">
        <v>52</v>
      </c>
    </row>
    <row r="35" spans="1:28" x14ac:dyDescent="0.2">
      <c r="C35" s="32">
        <v>10.413793103448301</v>
      </c>
      <c r="D35" s="32">
        <v>32.413793103448299</v>
      </c>
      <c r="E35" s="28">
        <v>18.570665032768499</v>
      </c>
      <c r="F35" s="54">
        <f>AVERAGE(E35:E37)</f>
        <v>20.865129653279336</v>
      </c>
      <c r="H35">
        <f>POWER(F35-E35,2)</f>
        <v>5.2645678947759391</v>
      </c>
      <c r="I35">
        <f>AVERAGE(H35:H37)</f>
        <v>2.8917021208037661</v>
      </c>
      <c r="J35">
        <f>I35+I38</f>
        <v>565.45017004599549</v>
      </c>
    </row>
    <row r="36" spans="1:28" x14ac:dyDescent="0.2">
      <c r="A36" s="37"/>
      <c r="B36" s="37"/>
      <c r="C36" s="65">
        <v>11.241379310344801</v>
      </c>
      <c r="D36" s="65">
        <v>44.827586206896598</v>
      </c>
      <c r="E36" s="66">
        <v>21.388561306174001</v>
      </c>
      <c r="F36" s="70">
        <f>F35</f>
        <v>20.865129653279336</v>
      </c>
      <c r="H36">
        <f t="shared" ref="H36:H43" si="5">POWER(F36-E36,2)</f>
        <v>0.27398069525204105</v>
      </c>
    </row>
    <row r="37" spans="1:28" x14ac:dyDescent="0.2">
      <c r="A37" s="55"/>
      <c r="B37" s="55"/>
      <c r="C37" s="67">
        <v>11.6551724137931</v>
      </c>
      <c r="D37" s="67">
        <v>57.241379310344797</v>
      </c>
      <c r="E37" s="68">
        <v>22.636162620895501</v>
      </c>
      <c r="F37" s="58">
        <f>F35</f>
        <v>20.865129653279336</v>
      </c>
      <c r="G37" s="55"/>
      <c r="H37" s="55">
        <f t="shared" si="5"/>
        <v>3.1365577723833198</v>
      </c>
      <c r="I37" s="55"/>
      <c r="J37" s="55"/>
    </row>
    <row r="38" spans="1:28" x14ac:dyDescent="0.2">
      <c r="C38" s="32">
        <v>12.0689655172414</v>
      </c>
      <c r="D38" s="32">
        <v>32.413793103448299</v>
      </c>
      <c r="E38" s="28">
        <v>17.613593041445</v>
      </c>
      <c r="F38" s="54">
        <f>AVERAGE(E38:E43)</f>
        <v>64.575900322845982</v>
      </c>
      <c r="H38">
        <f t="shared" si="5"/>
        <v>2205.4583051927275</v>
      </c>
      <c r="I38">
        <f>AVERAGE(H38:H43)</f>
        <v>562.55846792519174</v>
      </c>
    </row>
    <row r="39" spans="1:28" x14ac:dyDescent="0.2">
      <c r="C39" s="65">
        <v>14.551724137931</v>
      </c>
      <c r="D39" s="65">
        <v>137.931034482759</v>
      </c>
      <c r="E39" s="66">
        <v>53.532105628303398</v>
      </c>
      <c r="F39" s="54">
        <f>F38</f>
        <v>64.575900322845982</v>
      </c>
      <c r="H39">
        <f t="shared" si="5"/>
        <v>121.96540125520691</v>
      </c>
    </row>
    <row r="40" spans="1:28" x14ac:dyDescent="0.2">
      <c r="C40" s="33">
        <v>17.034482758620701</v>
      </c>
      <c r="D40" s="33">
        <v>106.89655172413801</v>
      </c>
      <c r="E40" s="29">
        <v>74.6109601985289</v>
      </c>
      <c r="F40" s="54">
        <f t="shared" ref="F40:F43" si="6">F39</f>
        <v>64.575900322845982</v>
      </c>
      <c r="H40">
        <f t="shared" si="5"/>
        <v>100.70242670854127</v>
      </c>
    </row>
    <row r="41" spans="1:28" x14ac:dyDescent="0.2">
      <c r="C41" s="65">
        <v>17.448275862069</v>
      </c>
      <c r="D41" s="65">
        <v>94.482758620689694</v>
      </c>
      <c r="E41" s="66">
        <v>72.078923665519099</v>
      </c>
      <c r="F41" s="54">
        <f t="shared" si="6"/>
        <v>64.575900322845982</v>
      </c>
      <c r="H41">
        <f t="shared" si="5"/>
        <v>56.295359280697674</v>
      </c>
    </row>
    <row r="42" spans="1:28" x14ac:dyDescent="0.2">
      <c r="C42" s="32">
        <v>19.931034482758601</v>
      </c>
      <c r="D42" s="32">
        <v>168.96551724137899</v>
      </c>
      <c r="E42" s="28">
        <v>90.814035118040906</v>
      </c>
      <c r="F42" s="54">
        <f t="shared" si="6"/>
        <v>64.575900322845982</v>
      </c>
      <c r="H42">
        <f t="shared" si="5"/>
        <v>688.4397175308186</v>
      </c>
    </row>
    <row r="43" spans="1:28" x14ac:dyDescent="0.2">
      <c r="C43" s="32">
        <v>21.586206896551701</v>
      </c>
      <c r="D43" s="32">
        <v>20</v>
      </c>
      <c r="E43" s="28">
        <v>78.805784285238602</v>
      </c>
      <c r="F43" s="54">
        <f t="shared" si="6"/>
        <v>64.575900322845982</v>
      </c>
      <c r="H43">
        <f t="shared" si="5"/>
        <v>202.48959758315868</v>
      </c>
    </row>
    <row r="47" spans="1:28" x14ac:dyDescent="0.2">
      <c r="A47" s="83" t="s">
        <v>31</v>
      </c>
      <c r="B47" s="83"/>
      <c r="C47" s="83" t="s">
        <v>34</v>
      </c>
      <c r="D47" s="83" t="s">
        <v>1</v>
      </c>
      <c r="E47" s="83" t="s">
        <v>35</v>
      </c>
      <c r="F47" s="83" t="s">
        <v>32</v>
      </c>
      <c r="G47" s="83"/>
      <c r="H47" s="83" t="s">
        <v>33</v>
      </c>
      <c r="I47" s="83" t="s">
        <v>53</v>
      </c>
      <c r="J47" s="83"/>
    </row>
    <row r="48" spans="1:28" x14ac:dyDescent="0.2">
      <c r="A48" s="83"/>
      <c r="B48" s="83"/>
      <c r="C48" s="84">
        <v>10.413793103448301</v>
      </c>
      <c r="D48" s="84">
        <v>32.413793103448299</v>
      </c>
      <c r="E48" s="85">
        <v>18.570665032768499</v>
      </c>
      <c r="F48" s="85">
        <f>AVERAGE(E48:E51)</f>
        <v>20.052245500320751</v>
      </c>
      <c r="G48" s="83"/>
      <c r="H48" s="83">
        <f>POWER(F48-E48,2)</f>
        <v>2.1950806818323501</v>
      </c>
      <c r="I48" s="83">
        <f>AVERAGE(H48:H51)</f>
        <v>4.1511185289964061</v>
      </c>
      <c r="J48" s="83">
        <f>I48+I52</f>
        <v>149.91128679297185</v>
      </c>
    </row>
    <row r="49" spans="1:10" x14ac:dyDescent="0.2">
      <c r="A49" s="86"/>
      <c r="B49" s="86"/>
      <c r="C49" s="87">
        <v>11.241379310344801</v>
      </c>
      <c r="D49" s="87">
        <v>44.827586206896598</v>
      </c>
      <c r="E49" s="88">
        <v>21.388561306174001</v>
      </c>
      <c r="F49" s="85">
        <f>F48</f>
        <v>20.052245500320751</v>
      </c>
      <c r="G49" s="83"/>
      <c r="H49" s="83">
        <f t="shared" ref="H49:H56" si="7">POWER(F49-E49,2)</f>
        <v>1.7857399329732204</v>
      </c>
      <c r="I49" s="83"/>
      <c r="J49" s="83"/>
    </row>
    <row r="50" spans="1:10" x14ac:dyDescent="0.2">
      <c r="A50" s="86"/>
      <c r="B50" s="86"/>
      <c r="C50" s="87">
        <v>11.6551724137931</v>
      </c>
      <c r="D50" s="87">
        <v>57.241379310344797</v>
      </c>
      <c r="E50" s="88">
        <v>22.636162620895501</v>
      </c>
      <c r="F50" s="88">
        <f>F48</f>
        <v>20.052245500320751</v>
      </c>
      <c r="G50" s="83"/>
      <c r="H50" s="83">
        <f t="shared" si="7"/>
        <v>6.6766276859993061</v>
      </c>
      <c r="I50" s="83"/>
      <c r="J50" s="83"/>
    </row>
    <row r="51" spans="1:10" x14ac:dyDescent="0.2">
      <c r="A51" s="89"/>
      <c r="B51" s="89"/>
      <c r="C51" s="90">
        <v>12.0689655172414</v>
      </c>
      <c r="D51" s="90">
        <v>32.413793103448299</v>
      </c>
      <c r="E51" s="91">
        <v>17.613593041445</v>
      </c>
      <c r="F51" s="91">
        <f>F48</f>
        <v>20.052245500320751</v>
      </c>
      <c r="G51" s="89"/>
      <c r="H51" s="89">
        <f t="shared" si="7"/>
        <v>5.947025815180746</v>
      </c>
      <c r="I51" s="89"/>
      <c r="J51" s="89"/>
    </row>
    <row r="52" spans="1:10" x14ac:dyDescent="0.2">
      <c r="A52" s="83"/>
      <c r="B52" s="83"/>
      <c r="C52" s="87">
        <v>14.551724137931</v>
      </c>
      <c r="D52" s="87">
        <v>137.931034482759</v>
      </c>
      <c r="E52" s="88">
        <v>53.532105628303398</v>
      </c>
      <c r="F52" s="85">
        <f>AVERAGE(E52:E56)</f>
        <v>73.968361779126184</v>
      </c>
      <c r="G52" s="83"/>
      <c r="H52" s="83">
        <f t="shared" si="7"/>
        <v>417.64056546204216</v>
      </c>
      <c r="I52" s="83">
        <f>AVERAGE(H52:H56)</f>
        <v>145.76016826397546</v>
      </c>
      <c r="J52" s="83"/>
    </row>
    <row r="53" spans="1:10" x14ac:dyDescent="0.2">
      <c r="A53" s="83"/>
      <c r="B53" s="83"/>
      <c r="C53" s="84">
        <v>17.034482758620701</v>
      </c>
      <c r="D53" s="84">
        <v>106.89655172413801</v>
      </c>
      <c r="E53" s="85">
        <v>74.6109601985289</v>
      </c>
      <c r="F53" s="85">
        <f>F52</f>
        <v>73.968361779126184</v>
      </c>
      <c r="G53" s="83"/>
      <c r="H53" s="83">
        <f t="shared" si="7"/>
        <v>0.41293272861886959</v>
      </c>
      <c r="I53" s="83"/>
      <c r="J53" s="83"/>
    </row>
    <row r="54" spans="1:10" x14ac:dyDescent="0.2">
      <c r="A54" s="83"/>
      <c r="B54" s="83"/>
      <c r="C54" s="87">
        <v>17.448275862069</v>
      </c>
      <c r="D54" s="87">
        <v>94.482758620689694</v>
      </c>
      <c r="E54" s="88">
        <v>72.078923665519099</v>
      </c>
      <c r="F54" s="85">
        <f t="shared" ref="F54:F56" si="8">F53</f>
        <v>73.968361779126184</v>
      </c>
      <c r="G54" s="83"/>
      <c r="H54" s="83">
        <f t="shared" si="7"/>
        <v>3.5699763851510991</v>
      </c>
      <c r="I54" s="83"/>
      <c r="J54" s="83"/>
    </row>
    <row r="55" spans="1:10" x14ac:dyDescent="0.2">
      <c r="A55" s="83"/>
      <c r="B55" s="83"/>
      <c r="C55" s="84">
        <v>19.931034482758601</v>
      </c>
      <c r="D55" s="84">
        <v>168.96551724137899</v>
      </c>
      <c r="E55" s="85">
        <v>90.814035118040906</v>
      </c>
      <c r="F55" s="85">
        <f t="shared" si="8"/>
        <v>73.968361779126184</v>
      </c>
      <c r="G55" s="83"/>
      <c r="H55" s="83">
        <f t="shared" si="7"/>
        <v>283.77671024142228</v>
      </c>
      <c r="I55" s="83"/>
      <c r="J55" s="83"/>
    </row>
    <row r="56" spans="1:10" x14ac:dyDescent="0.2">
      <c r="A56" s="83"/>
      <c r="B56" s="83"/>
      <c r="C56" s="84">
        <v>21.586206896551701</v>
      </c>
      <c r="D56" s="84">
        <v>20</v>
      </c>
      <c r="E56" s="85">
        <v>78.805784285238602</v>
      </c>
      <c r="F56" s="85">
        <f t="shared" si="8"/>
        <v>73.968361779126184</v>
      </c>
      <c r="G56" s="83"/>
      <c r="H56" s="83">
        <f t="shared" si="7"/>
        <v>23.400656502642946</v>
      </c>
      <c r="I56" s="83"/>
      <c r="J56" s="83"/>
    </row>
    <row r="57" spans="1:10" x14ac:dyDescent="0.2">
      <c r="A57" s="92" t="s">
        <v>56</v>
      </c>
      <c r="B57" s="92"/>
      <c r="C57" s="92"/>
      <c r="D57" s="92"/>
      <c r="E57" s="92"/>
      <c r="F57" s="92"/>
      <c r="G57" s="92"/>
      <c r="H57" s="92"/>
      <c r="I57" s="92"/>
      <c r="J57" s="92"/>
    </row>
    <row r="58" spans="1:10" x14ac:dyDescent="0.2">
      <c r="A58" s="92"/>
      <c r="B58" s="92"/>
      <c r="C58" s="92"/>
      <c r="D58" s="92"/>
      <c r="E58" s="92"/>
      <c r="F58" s="92"/>
      <c r="G58" s="92"/>
      <c r="H58" s="92"/>
      <c r="I58" s="92"/>
      <c r="J58" s="92"/>
    </row>
    <row r="59" spans="1:10" x14ac:dyDescent="0.2">
      <c r="A59" s="74" t="s">
        <v>40</v>
      </c>
      <c r="B59" s="74"/>
      <c r="C59" s="74" t="s">
        <v>34</v>
      </c>
      <c r="D59" s="74" t="s">
        <v>1</v>
      </c>
      <c r="E59" s="74" t="s">
        <v>35</v>
      </c>
      <c r="F59" s="74" t="s">
        <v>54</v>
      </c>
      <c r="G59" s="74"/>
      <c r="H59" s="74" t="s">
        <v>38</v>
      </c>
      <c r="I59" s="74" t="s">
        <v>39</v>
      </c>
      <c r="J59" s="74"/>
    </row>
    <row r="60" spans="1:10" x14ac:dyDescent="0.2">
      <c r="A60" s="74"/>
      <c r="B60" s="74"/>
      <c r="C60" s="75">
        <v>10.413793103448301</v>
      </c>
      <c r="D60" s="75">
        <v>32.413793103448299</v>
      </c>
      <c r="E60" s="76">
        <v>18.570665032768499</v>
      </c>
      <c r="F60" s="76">
        <f>AVERAGE(E60:E64)</f>
        <v>26.748217525917276</v>
      </c>
      <c r="G60" s="74"/>
      <c r="H60" s="74">
        <f>POWER(F60-E60,2)</f>
        <v>66.872364778203789</v>
      </c>
      <c r="I60" s="76">
        <f>AVERAGE(H60:H64)</f>
        <v>182.6650602934823</v>
      </c>
      <c r="J60" s="76">
        <f>I60+I65</f>
        <v>234.35259391656348</v>
      </c>
    </row>
    <row r="61" spans="1:10" x14ac:dyDescent="0.2">
      <c r="A61" s="77"/>
      <c r="B61" s="77"/>
      <c r="C61" s="78">
        <v>11.241379310344801</v>
      </c>
      <c r="D61" s="78">
        <v>44.827586206896598</v>
      </c>
      <c r="E61" s="79">
        <v>21.388561306174001</v>
      </c>
      <c r="F61" s="76">
        <f>F60</f>
        <v>26.748217525917276</v>
      </c>
      <c r="G61" s="74"/>
      <c r="H61" s="74">
        <f t="shared" ref="H61:H68" si="9">POWER(F61-E61,2)</f>
        <v>28.725914793832775</v>
      </c>
      <c r="I61" s="74"/>
      <c r="J61" s="74"/>
    </row>
    <row r="62" spans="1:10" x14ac:dyDescent="0.2">
      <c r="A62" s="77"/>
      <c r="B62" s="77"/>
      <c r="C62" s="78">
        <v>11.6551724137931</v>
      </c>
      <c r="D62" s="78">
        <v>57.241379310344797</v>
      </c>
      <c r="E62" s="79">
        <v>22.636162620895501</v>
      </c>
      <c r="F62" s="76">
        <f t="shared" ref="F62:F64" si="10">F61</f>
        <v>26.748217525917276</v>
      </c>
      <c r="G62" s="74"/>
      <c r="H62" s="74">
        <f t="shared" si="9"/>
        <v>16.908995541913644</v>
      </c>
      <c r="I62" s="74"/>
      <c r="J62" s="74"/>
    </row>
    <row r="63" spans="1:10" x14ac:dyDescent="0.2">
      <c r="A63" s="77"/>
      <c r="B63" s="77"/>
      <c r="C63" s="78">
        <v>12.0689655172414</v>
      </c>
      <c r="D63" s="78">
        <v>32.413793103448299</v>
      </c>
      <c r="E63" s="79">
        <v>17.613593041445</v>
      </c>
      <c r="F63" s="76">
        <f t="shared" si="10"/>
        <v>26.748217525917276</v>
      </c>
      <c r="G63" s="74"/>
      <c r="H63" s="74">
        <f t="shared" si="9"/>
        <v>83.441364472320402</v>
      </c>
      <c r="I63" s="74"/>
      <c r="J63" s="74"/>
    </row>
    <row r="64" spans="1:10" x14ac:dyDescent="0.2">
      <c r="A64" s="80"/>
      <c r="B64" s="80"/>
      <c r="C64" s="81">
        <v>14.551724137931</v>
      </c>
      <c r="D64" s="81">
        <v>137.931034482759</v>
      </c>
      <c r="E64" s="82">
        <v>53.532105628303398</v>
      </c>
      <c r="F64" s="82">
        <f t="shared" si="10"/>
        <v>26.748217525917276</v>
      </c>
      <c r="G64" s="80"/>
      <c r="H64" s="80">
        <f t="shared" si="9"/>
        <v>717.37666188114088</v>
      </c>
      <c r="I64" s="80"/>
      <c r="J64" s="80"/>
    </row>
    <row r="65" spans="1:10" x14ac:dyDescent="0.2">
      <c r="A65" s="74"/>
      <c r="B65" s="74"/>
      <c r="C65" s="75">
        <v>17.034482758620701</v>
      </c>
      <c r="D65" s="75">
        <v>106.89655172413801</v>
      </c>
      <c r="E65" s="76">
        <v>74.6109601985289</v>
      </c>
      <c r="F65" s="76">
        <f>AVERAGE(E65:E68)</f>
        <v>79.077425816831877</v>
      </c>
      <c r="G65" s="74"/>
      <c r="H65" s="74">
        <f t="shared" si="9"/>
        <v>19.949315119482588</v>
      </c>
      <c r="I65" s="74">
        <f>AVERAGE(H65:H68)</f>
        <v>51.687533623081194</v>
      </c>
      <c r="J65" s="74"/>
    </row>
    <row r="66" spans="1:10" x14ac:dyDescent="0.2">
      <c r="A66" s="74"/>
      <c r="B66" s="74"/>
      <c r="C66" s="78">
        <v>17.448275862069</v>
      </c>
      <c r="D66" s="78">
        <v>94.482758620689694</v>
      </c>
      <c r="E66" s="79">
        <v>72.078923665519099</v>
      </c>
      <c r="F66" s="76">
        <f>F65</f>
        <v>79.077425816831877</v>
      </c>
      <c r="G66" s="74"/>
      <c r="H66" s="74">
        <f t="shared" si="9"/>
        <v>48.979032361929576</v>
      </c>
      <c r="I66" s="74"/>
      <c r="J66" s="74"/>
    </row>
    <row r="67" spans="1:10" x14ac:dyDescent="0.2">
      <c r="A67" s="74"/>
      <c r="B67" s="74"/>
      <c r="C67" s="75">
        <v>19.931034482758601</v>
      </c>
      <c r="D67" s="75">
        <v>168.96551724137899</v>
      </c>
      <c r="E67" s="76">
        <v>90.814035118040906</v>
      </c>
      <c r="F67" s="76">
        <f t="shared" ref="F67:F68" si="11">F66</f>
        <v>79.077425816831877</v>
      </c>
      <c r="G67" s="74"/>
      <c r="H67" s="74">
        <f t="shared" si="9"/>
        <v>137.7479978892263</v>
      </c>
      <c r="I67" s="74"/>
      <c r="J67" s="74"/>
    </row>
    <row r="68" spans="1:10" ht="17" thickBot="1" x14ac:dyDescent="0.25">
      <c r="A68" s="74"/>
      <c r="B68" s="74"/>
      <c r="C68" s="75">
        <v>21.586206896551701</v>
      </c>
      <c r="D68" s="75">
        <v>20</v>
      </c>
      <c r="E68" s="76">
        <v>78.805784285238602</v>
      </c>
      <c r="F68" s="76">
        <f t="shared" si="11"/>
        <v>79.077425816831877</v>
      </c>
      <c r="G68" s="74"/>
      <c r="H68" s="74">
        <f t="shared" si="9"/>
        <v>7.3789121686340206E-2</v>
      </c>
      <c r="I68" s="74"/>
      <c r="J68" s="74"/>
    </row>
    <row r="69" spans="1:10" x14ac:dyDescent="0.2">
      <c r="A69" s="12"/>
      <c r="B69" s="71"/>
      <c r="C69" s="71"/>
      <c r="D69" s="71"/>
      <c r="E69" s="71"/>
      <c r="F69" s="71"/>
      <c r="G69" s="71"/>
      <c r="H69" s="71"/>
      <c r="I69" s="71"/>
      <c r="J69" s="71"/>
    </row>
    <row r="70" spans="1:10" ht="17" thickBot="1" x14ac:dyDescent="0.25">
      <c r="A70" s="72"/>
      <c r="B70" s="73"/>
      <c r="C70" s="73"/>
      <c r="D70" s="73"/>
      <c r="E70" s="73"/>
      <c r="F70" s="73"/>
      <c r="G70" s="73"/>
      <c r="H70" s="73"/>
      <c r="I70" s="73"/>
      <c r="J70" s="73"/>
    </row>
    <row r="72" spans="1:10" x14ac:dyDescent="0.2">
      <c r="A72" s="94" t="s">
        <v>57</v>
      </c>
      <c r="B72" s="94" t="s">
        <v>11</v>
      </c>
      <c r="C72" s="94"/>
      <c r="D72" s="94"/>
      <c r="E72" s="94"/>
      <c r="F72" s="94"/>
      <c r="G72" s="94"/>
      <c r="H72" s="94"/>
      <c r="I72" s="94"/>
      <c r="J72" s="94"/>
    </row>
    <row r="74" spans="1:10" x14ac:dyDescent="0.2">
      <c r="A74" s="83" t="s">
        <v>58</v>
      </c>
      <c r="B74" s="83"/>
      <c r="C74" s="83" t="s">
        <v>34</v>
      </c>
      <c r="D74" s="83" t="s">
        <v>1</v>
      </c>
      <c r="E74" s="83" t="s">
        <v>35</v>
      </c>
      <c r="F74" s="83" t="s">
        <v>22</v>
      </c>
      <c r="G74" s="83"/>
      <c r="H74" s="83" t="s">
        <v>17</v>
      </c>
      <c r="I74" s="83" t="s">
        <v>4</v>
      </c>
      <c r="J74" s="83" t="s">
        <v>26</v>
      </c>
    </row>
    <row r="75" spans="1:10" x14ac:dyDescent="0.2">
      <c r="A75" s="89"/>
      <c r="B75" s="89"/>
      <c r="C75" s="89">
        <v>10.413793103448301</v>
      </c>
      <c r="D75" s="89">
        <v>32.413793103448299</v>
      </c>
      <c r="E75" s="89">
        <v>18.570665032768499</v>
      </c>
      <c r="F75" s="89">
        <f>AVERAGE(E75:E78)</f>
        <v>20.052245500320751</v>
      </c>
      <c r="G75" s="89"/>
      <c r="H75" s="89">
        <f>POWER(F75-E75,2)</f>
        <v>2.1950806818323501</v>
      </c>
      <c r="I75" s="89">
        <f>AVERAGE(H75:H78)</f>
        <v>4.1511185289964061</v>
      </c>
      <c r="J75" s="89">
        <f>I75</f>
        <v>4.1511185289964061</v>
      </c>
    </row>
    <row r="76" spans="1:10" x14ac:dyDescent="0.2">
      <c r="A76" s="83"/>
      <c r="B76" s="83"/>
      <c r="C76" s="83">
        <v>11.241379310344801</v>
      </c>
      <c r="D76" s="83">
        <v>44.827586206896598</v>
      </c>
      <c r="E76" s="83">
        <v>21.388561306174001</v>
      </c>
      <c r="F76" s="83">
        <f>F75</f>
        <v>20.052245500320751</v>
      </c>
      <c r="G76" s="83"/>
      <c r="H76" s="86">
        <f t="shared" ref="H76:H78" si="12">POWER(F76-E76,2)</f>
        <v>1.7857399329732204</v>
      </c>
      <c r="I76" s="83"/>
      <c r="J76" s="83"/>
    </row>
    <row r="77" spans="1:10" x14ac:dyDescent="0.2">
      <c r="A77" s="83"/>
      <c r="B77" s="83"/>
      <c r="C77" s="83">
        <v>11.6551724137931</v>
      </c>
      <c r="D77" s="83">
        <v>57.241379310344797</v>
      </c>
      <c r="E77" s="83">
        <v>22.636162620895501</v>
      </c>
      <c r="F77" s="83">
        <f t="shared" ref="F77:F78" si="13">F76</f>
        <v>20.052245500320751</v>
      </c>
      <c r="G77" s="83"/>
      <c r="H77" s="86">
        <f t="shared" si="12"/>
        <v>6.6766276859993061</v>
      </c>
      <c r="I77" s="83"/>
      <c r="J77" s="83"/>
    </row>
    <row r="78" spans="1:10" x14ac:dyDescent="0.2">
      <c r="A78" s="83"/>
      <c r="B78" s="83"/>
      <c r="C78" s="83">
        <v>12.0689655172414</v>
      </c>
      <c r="D78" s="83">
        <v>32.413793103448299</v>
      </c>
      <c r="E78" s="83">
        <v>17.613593041445</v>
      </c>
      <c r="F78" s="83">
        <f t="shared" si="13"/>
        <v>20.052245500320751</v>
      </c>
      <c r="G78" s="83"/>
      <c r="H78" s="86">
        <f t="shared" si="12"/>
        <v>5.947025815180746</v>
      </c>
      <c r="I78" s="83"/>
      <c r="J78" s="83"/>
    </row>
    <row r="79" spans="1:10" x14ac:dyDescent="0.2">
      <c r="A79" s="92" t="s">
        <v>59</v>
      </c>
      <c r="B79" s="92"/>
      <c r="C79" s="92"/>
      <c r="D79" s="92"/>
      <c r="E79" s="92"/>
      <c r="F79" s="92"/>
      <c r="G79" s="92"/>
      <c r="H79" s="92"/>
      <c r="I79" s="92"/>
      <c r="J79" s="92"/>
    </row>
    <row r="80" spans="1:10" x14ac:dyDescent="0.2">
      <c r="A80" s="92"/>
      <c r="B80" s="92"/>
      <c r="C80" s="92"/>
      <c r="D80" s="92"/>
      <c r="E80" s="92"/>
      <c r="F80" s="92"/>
      <c r="G80" s="92"/>
      <c r="H80" s="92"/>
      <c r="I80" s="92"/>
      <c r="J80" s="92"/>
    </row>
    <row r="81" spans="1:10" x14ac:dyDescent="0.2">
      <c r="A81" s="74" t="s">
        <v>23</v>
      </c>
      <c r="B81" s="74"/>
      <c r="C81" s="74" t="s">
        <v>34</v>
      </c>
      <c r="D81" s="74" t="s">
        <v>1</v>
      </c>
      <c r="E81" s="74" t="s">
        <v>35</v>
      </c>
      <c r="F81" s="74" t="s">
        <v>25</v>
      </c>
      <c r="G81" s="74"/>
      <c r="H81" s="74" t="s">
        <v>30</v>
      </c>
      <c r="I81" s="74" t="s">
        <v>51</v>
      </c>
      <c r="J81" s="74"/>
    </row>
    <row r="82" spans="1:10" x14ac:dyDescent="0.2">
      <c r="A82" s="77"/>
      <c r="B82" s="77"/>
      <c r="C82" s="77">
        <v>10.413793103448301</v>
      </c>
      <c r="D82" s="77">
        <v>32.413793103448299</v>
      </c>
      <c r="E82" s="77">
        <v>18.570665032768499</v>
      </c>
      <c r="F82" s="74">
        <f>AVERAGE(E82:E83)</f>
        <v>19.97961316947125</v>
      </c>
      <c r="G82" s="74"/>
      <c r="H82" s="74">
        <f>POWER(F82-E82,2)</f>
        <v>1.985134851918154</v>
      </c>
      <c r="I82" s="74">
        <f>AVERAGE(H82:H83)</f>
        <v>1.985134851918154</v>
      </c>
      <c r="J82" s="74">
        <f>I82+I84</f>
        <v>14.598237442128944</v>
      </c>
    </row>
    <row r="83" spans="1:10" x14ac:dyDescent="0.2">
      <c r="A83" s="80"/>
      <c r="B83" s="80"/>
      <c r="C83" s="80">
        <v>11.241379310344801</v>
      </c>
      <c r="D83" s="80">
        <v>44.827586206896598</v>
      </c>
      <c r="E83" s="80">
        <v>21.388561306174001</v>
      </c>
      <c r="F83" s="80">
        <f>F82</f>
        <v>19.97961316947125</v>
      </c>
      <c r="G83" s="80"/>
      <c r="H83" s="80">
        <f t="shared" ref="H83:H85" si="14">POWER(F83-E83,2)</f>
        <v>1.985134851918154</v>
      </c>
      <c r="I83" s="80"/>
      <c r="J83" s="80"/>
    </row>
    <row r="84" spans="1:10" x14ac:dyDescent="0.2">
      <c r="A84" s="74"/>
      <c r="B84" s="74"/>
      <c r="C84" s="74">
        <v>11.6551724137931</v>
      </c>
      <c r="D84" s="74">
        <v>57.241379310344797</v>
      </c>
      <c r="E84" s="74">
        <v>22.636162620895501</v>
      </c>
      <c r="F84" s="74">
        <f>AVERAGE(E84:E84)</f>
        <v>22.636162620895501</v>
      </c>
      <c r="G84" s="74"/>
      <c r="H84" s="74">
        <f t="shared" si="14"/>
        <v>0</v>
      </c>
      <c r="I84" s="74">
        <f>AVERAGE(H84:H85)</f>
        <v>12.61310259021079</v>
      </c>
      <c r="J84" s="74"/>
    </row>
    <row r="85" spans="1:10" x14ac:dyDescent="0.2">
      <c r="A85" s="74"/>
      <c r="B85" s="74"/>
      <c r="C85" s="74">
        <v>12.0689655172414</v>
      </c>
      <c r="D85" s="74">
        <v>32.413793103448299</v>
      </c>
      <c r="E85" s="74">
        <v>17.613593041445</v>
      </c>
      <c r="F85" s="74">
        <f>F84</f>
        <v>22.636162620895501</v>
      </c>
      <c r="G85" s="74"/>
      <c r="H85" s="74">
        <f t="shared" si="14"/>
        <v>25.22620518042158</v>
      </c>
      <c r="I85" s="74"/>
      <c r="J85" s="74"/>
    </row>
    <row r="87" spans="1:10" x14ac:dyDescent="0.2">
      <c r="A87" s="94" t="s">
        <v>63</v>
      </c>
      <c r="B87" s="94"/>
      <c r="C87" s="94"/>
      <c r="D87" s="94" t="s">
        <v>12</v>
      </c>
      <c r="E87" s="94"/>
      <c r="F87" s="94"/>
      <c r="G87" s="94"/>
      <c r="H87" s="94"/>
      <c r="I87" s="94"/>
      <c r="J87" s="94"/>
    </row>
    <row r="89" spans="1:10" x14ac:dyDescent="0.2">
      <c r="A89" s="83" t="s">
        <v>58</v>
      </c>
      <c r="B89" s="83"/>
      <c r="C89" s="83" t="s">
        <v>34</v>
      </c>
      <c r="D89" s="83" t="s">
        <v>1</v>
      </c>
      <c r="E89" s="83" t="s">
        <v>35</v>
      </c>
      <c r="F89" s="83" t="s">
        <v>22</v>
      </c>
      <c r="G89" s="83"/>
      <c r="H89" s="83" t="s">
        <v>61</v>
      </c>
      <c r="I89" s="83" t="s">
        <v>36</v>
      </c>
      <c r="J89" s="83" t="s">
        <v>26</v>
      </c>
    </row>
    <row r="90" spans="1:10" x14ac:dyDescent="0.2">
      <c r="A90" s="83"/>
      <c r="B90" s="83"/>
      <c r="C90" s="83">
        <v>10.413793103448301</v>
      </c>
      <c r="D90" s="83">
        <v>32.413793103448299</v>
      </c>
      <c r="E90" s="83">
        <v>18.570665032768499</v>
      </c>
      <c r="F90" s="83">
        <v>18.57</v>
      </c>
      <c r="G90" s="83"/>
      <c r="H90" s="83">
        <v>0</v>
      </c>
      <c r="I90" s="83">
        <v>0</v>
      </c>
      <c r="J90" s="83">
        <v>0</v>
      </c>
    </row>
    <row r="92" spans="1:10" x14ac:dyDescent="0.2">
      <c r="A92" s="94" t="s">
        <v>62</v>
      </c>
      <c r="B92" s="94"/>
      <c r="C92" s="94"/>
      <c r="D92" s="94" t="s">
        <v>13</v>
      </c>
      <c r="E92" s="94"/>
      <c r="F92" s="94"/>
      <c r="G92" s="94"/>
      <c r="H92" s="94"/>
      <c r="I92" s="94"/>
      <c r="J92" s="94"/>
    </row>
    <row r="93" spans="1:10" ht="20.25" customHeight="1" x14ac:dyDescent="0.2"/>
    <row r="94" spans="1:10" ht="21" customHeight="1" x14ac:dyDescent="0.2">
      <c r="A94" s="83" t="s">
        <v>58</v>
      </c>
      <c r="B94" s="83"/>
      <c r="C94" s="83" t="s">
        <v>34</v>
      </c>
      <c r="D94" s="83" t="s">
        <v>1</v>
      </c>
      <c r="E94" s="83" t="s">
        <v>2</v>
      </c>
      <c r="F94" s="83" t="s">
        <v>22</v>
      </c>
      <c r="G94" s="83"/>
      <c r="H94" s="83" t="s">
        <v>61</v>
      </c>
      <c r="I94" s="83" t="s">
        <v>36</v>
      </c>
      <c r="J94" s="83" t="s">
        <v>26</v>
      </c>
    </row>
    <row r="95" spans="1:10" ht="17.25" customHeight="1" x14ac:dyDescent="0.2">
      <c r="A95" s="89"/>
      <c r="B95" s="89"/>
      <c r="C95" s="89">
        <v>11.241379310344801</v>
      </c>
      <c r="D95" s="89">
        <v>44.827586206896598</v>
      </c>
      <c r="E95" s="89">
        <v>21.388561306174001</v>
      </c>
      <c r="F95" s="89">
        <f>AVERAGE(E95:E97)</f>
        <v>20.546105656171502</v>
      </c>
      <c r="G95" s="89"/>
      <c r="H95" s="89">
        <f>POWER(F95-E95,2)</f>
        <v>0.70973152222113334</v>
      </c>
      <c r="I95" s="89">
        <f>AVERAGE(H95:H97)</f>
        <v>4.5592332911808313</v>
      </c>
      <c r="J95" s="89">
        <f>I95</f>
        <v>4.5592332911808313</v>
      </c>
    </row>
    <row r="96" spans="1:10" x14ac:dyDescent="0.2">
      <c r="A96" s="83"/>
      <c r="B96" s="83"/>
      <c r="C96" s="83">
        <v>11.6551724137931</v>
      </c>
      <c r="D96" s="83">
        <v>57.241379310344797</v>
      </c>
      <c r="E96" s="83">
        <v>22.636162620895501</v>
      </c>
      <c r="F96" s="83">
        <f>F95</f>
        <v>20.546105656171502</v>
      </c>
      <c r="G96" s="83"/>
      <c r="H96" s="83">
        <f t="shared" ref="H96:H97" si="15">POWER(F96-E96,2)</f>
        <v>4.3683381157912962</v>
      </c>
      <c r="I96" s="83"/>
      <c r="J96" s="83"/>
    </row>
    <row r="97" spans="1:10" x14ac:dyDescent="0.2">
      <c r="A97" s="83"/>
      <c r="B97" s="83"/>
      <c r="C97" s="83">
        <v>12.0689655172414</v>
      </c>
      <c r="D97" s="83">
        <v>32.413793103448299</v>
      </c>
      <c r="E97" s="83">
        <v>17.613593041445</v>
      </c>
      <c r="F97" s="83">
        <f>F95</f>
        <v>20.546105656171502</v>
      </c>
      <c r="G97" s="83"/>
      <c r="H97" s="83">
        <f t="shared" si="15"/>
        <v>8.5996302355300642</v>
      </c>
      <c r="I97" s="83"/>
      <c r="J97" s="83"/>
    </row>
    <row r="98" spans="1:10" x14ac:dyDescent="0.2">
      <c r="A98" s="92" t="s">
        <v>59</v>
      </c>
      <c r="B98" s="92"/>
      <c r="C98" s="92"/>
      <c r="D98" s="92"/>
      <c r="E98" s="92"/>
      <c r="F98" s="92"/>
      <c r="G98" s="92"/>
      <c r="H98" s="92"/>
      <c r="I98" s="92"/>
      <c r="J98" s="92"/>
    </row>
    <row r="99" spans="1:10" x14ac:dyDescent="0.2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 x14ac:dyDescent="0.2">
      <c r="A100" s="74" t="s">
        <v>23</v>
      </c>
      <c r="B100" s="74"/>
      <c r="C100" s="74" t="s">
        <v>34</v>
      </c>
      <c r="D100" s="74" t="s">
        <v>1</v>
      </c>
      <c r="E100" s="74" t="s">
        <v>2</v>
      </c>
      <c r="F100" s="74" t="s">
        <v>25</v>
      </c>
      <c r="G100" s="74"/>
      <c r="H100" s="74" t="s">
        <v>64</v>
      </c>
      <c r="I100" s="74" t="s">
        <v>65</v>
      </c>
      <c r="J100" s="74" t="s">
        <v>26</v>
      </c>
    </row>
    <row r="101" spans="1:10" x14ac:dyDescent="0.2">
      <c r="A101" s="74"/>
      <c r="B101" s="74"/>
      <c r="C101" s="77">
        <v>11.241379310344801</v>
      </c>
      <c r="D101" s="77">
        <v>44.827586206896598</v>
      </c>
      <c r="E101" s="77">
        <v>21.388561306174001</v>
      </c>
      <c r="F101" s="74">
        <f>AVERAGE(E101:E102)</f>
        <v>22.012361963534751</v>
      </c>
      <c r="G101" s="74"/>
      <c r="H101" s="74">
        <f>AVERAGE(F101:F102)</f>
        <v>22.012361963534751</v>
      </c>
      <c r="I101" s="74">
        <f>AVERAGE(H101:H102)</f>
        <v>22.012361963534751</v>
      </c>
      <c r="J101" s="74">
        <f>I101+I103</f>
        <v>39.625955004979751</v>
      </c>
    </row>
    <row r="102" spans="1:10" x14ac:dyDescent="0.2">
      <c r="A102" s="80"/>
      <c r="B102" s="80"/>
      <c r="C102" s="80">
        <v>11.6551724137931</v>
      </c>
      <c r="D102" s="80">
        <v>57.241379310344797</v>
      </c>
      <c r="E102" s="80">
        <v>22.636162620895501</v>
      </c>
      <c r="F102" s="80">
        <f>F101</f>
        <v>22.012361963534751</v>
      </c>
      <c r="G102" s="80"/>
      <c r="H102" s="80">
        <f>H101</f>
        <v>22.012361963534751</v>
      </c>
      <c r="I102" s="80"/>
      <c r="J102" s="80"/>
    </row>
    <row r="103" spans="1:10" x14ac:dyDescent="0.2">
      <c r="A103" s="74"/>
      <c r="B103" s="74"/>
      <c r="C103" s="74">
        <v>12.0689655172414</v>
      </c>
      <c r="D103" s="74">
        <v>32.413793103448299</v>
      </c>
      <c r="E103" s="74">
        <v>17.613593041445</v>
      </c>
      <c r="F103" s="74">
        <f>E103</f>
        <v>17.613593041445</v>
      </c>
      <c r="G103" s="74"/>
      <c r="H103" s="74">
        <f>F103</f>
        <v>17.613593041445</v>
      </c>
      <c r="I103" s="74">
        <f>H103</f>
        <v>17.613593041445</v>
      </c>
      <c r="J103" s="74"/>
    </row>
    <row r="104" spans="1:10" ht="17" thickBot="1" x14ac:dyDescent="0.25">
      <c r="A104" s="74"/>
      <c r="B104" s="74"/>
      <c r="C104" s="74"/>
      <c r="D104" s="74"/>
      <c r="E104" s="74"/>
      <c r="F104" s="74"/>
      <c r="G104" s="74"/>
      <c r="H104" s="74"/>
      <c r="I104" s="74"/>
      <c r="J104" s="74"/>
    </row>
    <row r="105" spans="1:10" x14ac:dyDescent="0.2">
      <c r="A105" s="12"/>
      <c r="B105" s="71"/>
      <c r="C105" s="71"/>
      <c r="D105" s="71"/>
      <c r="E105" s="71"/>
      <c r="F105" s="71"/>
      <c r="G105" s="71"/>
      <c r="H105" s="71"/>
      <c r="I105" s="71"/>
      <c r="J105" s="71"/>
    </row>
    <row r="106" spans="1:10" x14ac:dyDescent="0.2">
      <c r="A106" s="14"/>
      <c r="B106" s="37"/>
      <c r="C106" s="37"/>
      <c r="D106" s="37"/>
      <c r="E106" s="37"/>
      <c r="F106" s="37"/>
      <c r="G106" s="37"/>
      <c r="H106" s="37"/>
      <c r="I106" s="37"/>
      <c r="J106" s="37"/>
    </row>
    <row r="107" spans="1:10" x14ac:dyDescent="0.2">
      <c r="A107" s="14"/>
      <c r="B107" s="37"/>
      <c r="C107" s="37"/>
      <c r="D107" s="37"/>
      <c r="E107" s="37"/>
      <c r="F107" s="37"/>
      <c r="G107" s="37"/>
      <c r="H107" s="37"/>
      <c r="I107" s="37"/>
      <c r="J107" s="37"/>
    </row>
    <row r="108" spans="1:10" ht="17" thickBot="1" x14ac:dyDescent="0.25">
      <c r="A108" s="72"/>
      <c r="B108" s="73"/>
      <c r="C108" s="73"/>
      <c r="D108" s="73"/>
      <c r="E108" s="73"/>
      <c r="F108" s="73"/>
      <c r="G108" s="73"/>
      <c r="H108" s="73"/>
      <c r="I108" s="73"/>
      <c r="J108" s="73"/>
    </row>
    <row r="109" spans="1:10" x14ac:dyDescent="0.2">
      <c r="A109" s="94" t="s">
        <v>66</v>
      </c>
      <c r="B109" s="94" t="s">
        <v>11</v>
      </c>
      <c r="C109" s="94"/>
      <c r="D109" s="94"/>
      <c r="E109" s="94"/>
      <c r="F109" s="94"/>
      <c r="G109" s="94"/>
      <c r="H109" s="94"/>
      <c r="I109" s="94"/>
      <c r="J109" s="94"/>
    </row>
    <row r="110" spans="1:10" x14ac:dyDescent="0.2">
      <c r="A110" s="83" t="s">
        <v>58</v>
      </c>
      <c r="B110" s="83"/>
      <c r="C110" s="83" t="s">
        <v>34</v>
      </c>
      <c r="D110" s="83" t="s">
        <v>1</v>
      </c>
      <c r="E110" s="83" t="s">
        <v>2</v>
      </c>
      <c r="F110" s="83" t="s">
        <v>22</v>
      </c>
      <c r="G110" s="83"/>
      <c r="H110" s="83" t="s">
        <v>61</v>
      </c>
      <c r="I110" s="83" t="s">
        <v>36</v>
      </c>
      <c r="J110" s="83" t="s">
        <v>26</v>
      </c>
    </row>
    <row r="111" spans="1:10" x14ac:dyDescent="0.2">
      <c r="A111" s="89"/>
      <c r="B111" s="89"/>
      <c r="C111" s="89">
        <v>14.551724137931</v>
      </c>
      <c r="D111" s="89">
        <v>137.931034482759</v>
      </c>
      <c r="E111" s="89">
        <v>53.532105628303398</v>
      </c>
      <c r="F111" s="89">
        <f>AVERAGE(E111:E116)</f>
        <v>73.968361779126184</v>
      </c>
      <c r="G111" s="89"/>
      <c r="H111" s="89">
        <f>POWER(F111-E111,2)</f>
        <v>417.64056546204216</v>
      </c>
      <c r="I111" s="89">
        <f>AVERAGE(H111:H115)</f>
        <v>145.76016826397546</v>
      </c>
      <c r="J111" s="89">
        <f>I111</f>
        <v>145.76016826397546</v>
      </c>
    </row>
    <row r="112" spans="1:10" x14ac:dyDescent="0.2">
      <c r="A112" s="83"/>
      <c r="B112" s="83"/>
      <c r="C112" s="83">
        <v>17.034482758620701</v>
      </c>
      <c r="D112" s="83">
        <v>106.89655172413801</v>
      </c>
      <c r="E112" s="83">
        <v>74.6109601985289</v>
      </c>
      <c r="F112" s="83">
        <f>F111</f>
        <v>73.968361779126184</v>
      </c>
      <c r="G112" s="83"/>
      <c r="H112" s="86">
        <f t="shared" ref="H112:H115" si="16">POWER(F112-E112,2)</f>
        <v>0.41293272861886959</v>
      </c>
      <c r="I112" s="83"/>
      <c r="J112" s="83"/>
    </row>
    <row r="113" spans="1:10" x14ac:dyDescent="0.2">
      <c r="A113" s="83"/>
      <c r="B113" s="83"/>
      <c r="C113" s="83">
        <v>17.448275862069</v>
      </c>
      <c r="D113" s="83">
        <v>94.482758620689694</v>
      </c>
      <c r="E113" s="83">
        <v>72.078923665519099</v>
      </c>
      <c r="F113" s="83">
        <f>F112</f>
        <v>73.968361779126184</v>
      </c>
      <c r="G113" s="83"/>
      <c r="H113" s="86">
        <f t="shared" si="16"/>
        <v>3.5699763851510991</v>
      </c>
      <c r="I113" s="83"/>
      <c r="J113" s="83"/>
    </row>
    <row r="114" spans="1:10" x14ac:dyDescent="0.2">
      <c r="A114" s="83"/>
      <c r="B114" s="83"/>
      <c r="C114" s="83">
        <v>19.931034482758601</v>
      </c>
      <c r="D114" s="83">
        <v>168.96551724137899</v>
      </c>
      <c r="E114" s="83">
        <v>90.814035118040906</v>
      </c>
      <c r="F114" s="83">
        <f>F113</f>
        <v>73.968361779126184</v>
      </c>
      <c r="G114" s="83"/>
      <c r="H114" s="86">
        <f t="shared" si="16"/>
        <v>283.77671024142228</v>
      </c>
      <c r="I114" s="83"/>
      <c r="J114" s="83"/>
    </row>
    <row r="115" spans="1:10" x14ac:dyDescent="0.2">
      <c r="A115" s="89"/>
      <c r="B115" s="89"/>
      <c r="C115" s="89">
        <v>21.586206896551701</v>
      </c>
      <c r="D115" s="89">
        <v>20</v>
      </c>
      <c r="E115" s="89">
        <v>78.805784285238602</v>
      </c>
      <c r="F115" s="89">
        <f>F114</f>
        <v>73.968361779126184</v>
      </c>
      <c r="G115" s="89"/>
      <c r="H115" s="89">
        <f t="shared" si="16"/>
        <v>23.400656502642946</v>
      </c>
      <c r="I115" s="89"/>
      <c r="J115" s="89"/>
    </row>
    <row r="116" spans="1:10" x14ac:dyDescent="0.2">
      <c r="A116" s="93" t="s">
        <v>59</v>
      </c>
      <c r="B116" s="93"/>
      <c r="C116" s="93"/>
      <c r="D116" s="93"/>
      <c r="E116" s="93"/>
      <c r="F116" s="93"/>
      <c r="G116" s="93"/>
      <c r="H116" s="93"/>
      <c r="I116" s="93"/>
      <c r="J116" s="93"/>
    </row>
    <row r="117" spans="1:10" x14ac:dyDescent="0.2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 x14ac:dyDescent="0.2">
      <c r="A118" s="74" t="s">
        <v>23</v>
      </c>
      <c r="B118" s="74"/>
      <c r="C118" s="74" t="s">
        <v>34</v>
      </c>
      <c r="D118" s="74" t="s">
        <v>1</v>
      </c>
      <c r="E118" s="74" t="s">
        <v>2</v>
      </c>
      <c r="F118" s="74" t="s">
        <v>25</v>
      </c>
      <c r="G118" s="74"/>
      <c r="H118" s="74" t="s">
        <v>64</v>
      </c>
      <c r="I118" s="74" t="s">
        <v>65</v>
      </c>
      <c r="J118" s="74"/>
    </row>
    <row r="119" spans="1:10" x14ac:dyDescent="0.2">
      <c r="A119" s="77"/>
      <c r="B119" s="77"/>
      <c r="C119" s="77">
        <v>14.551724137931</v>
      </c>
      <c r="D119" s="77">
        <v>137.931034482759</v>
      </c>
      <c r="E119" s="77">
        <v>53.532105628303398</v>
      </c>
      <c r="F119" s="77">
        <f>AVERAGE(E119:E120)</f>
        <v>64.071532913416149</v>
      </c>
      <c r="G119" s="77"/>
      <c r="H119" s="77">
        <f>POWER(F119-E119,2)</f>
        <v>111.07952749817913</v>
      </c>
      <c r="I119" s="77">
        <f>AVERAGE(H119:H120)</f>
        <v>111.07952749817913</v>
      </c>
      <c r="J119" s="77">
        <f>I119+I121</f>
        <v>171.12987672029513</v>
      </c>
    </row>
    <row r="120" spans="1:10" x14ac:dyDescent="0.2">
      <c r="A120" s="80"/>
      <c r="B120" s="80"/>
      <c r="C120" s="80">
        <v>17.034482758620701</v>
      </c>
      <c r="D120" s="80">
        <v>106.89655172413801</v>
      </c>
      <c r="E120" s="80">
        <v>74.6109601985289</v>
      </c>
      <c r="F120" s="80">
        <f>F119</f>
        <v>64.071532913416149</v>
      </c>
      <c r="G120" s="80"/>
      <c r="H120" s="80">
        <f t="shared" ref="H120:H123" si="17">POWER(F120-E120,2)</f>
        <v>111.07952749817913</v>
      </c>
      <c r="I120" s="80"/>
      <c r="J120" s="80"/>
    </row>
    <row r="121" spans="1:10" x14ac:dyDescent="0.2">
      <c r="A121" s="74"/>
      <c r="B121" s="74"/>
      <c r="C121" s="74">
        <v>17.448275862069</v>
      </c>
      <c r="D121" s="74">
        <v>94.482758620689694</v>
      </c>
      <c r="E121" s="74">
        <v>72.078923665519099</v>
      </c>
      <c r="F121" s="74">
        <f>AVERAGE(E121:E123)</f>
        <v>80.566247689599535</v>
      </c>
      <c r="G121" s="74"/>
      <c r="H121" s="77">
        <f t="shared" si="17"/>
        <v>72.03466908973293</v>
      </c>
      <c r="I121" s="74">
        <f>AVERAGE(H121:H123)</f>
        <v>60.05034922211599</v>
      </c>
      <c r="J121" s="74"/>
    </row>
    <row r="122" spans="1:10" x14ac:dyDescent="0.2">
      <c r="A122" s="74"/>
      <c r="B122" s="74"/>
      <c r="C122" s="74">
        <v>19.931034482758601</v>
      </c>
      <c r="D122" s="74">
        <v>168.96551724137899</v>
      </c>
      <c r="E122" s="74">
        <v>90.814035118040906</v>
      </c>
      <c r="F122" s="74">
        <f>F121</f>
        <v>80.566247689599535</v>
      </c>
      <c r="G122" s="74"/>
      <c r="H122" s="77">
        <f t="shared" si="17"/>
        <v>105.01714717852099</v>
      </c>
      <c r="I122" s="74"/>
      <c r="J122" s="74"/>
    </row>
    <row r="123" spans="1:10" x14ac:dyDescent="0.2">
      <c r="A123" s="74"/>
      <c r="B123" s="74"/>
      <c r="C123" s="74">
        <v>21.586206896551701</v>
      </c>
      <c r="D123" s="74">
        <v>20</v>
      </c>
      <c r="E123" s="74">
        <v>78.805784285238602</v>
      </c>
      <c r="F123" s="74">
        <f>F121</f>
        <v>80.566247689599535</v>
      </c>
      <c r="G123" s="74"/>
      <c r="H123" s="77">
        <f t="shared" si="17"/>
        <v>3.0992313980940884</v>
      </c>
      <c r="I123" s="74"/>
      <c r="J123" s="74"/>
    </row>
    <row r="125" spans="1:10" x14ac:dyDescent="0.2">
      <c r="A125" s="94" t="s">
        <v>68</v>
      </c>
      <c r="B125" s="94"/>
      <c r="C125" s="94" t="s">
        <v>14</v>
      </c>
      <c r="D125" s="94"/>
      <c r="E125" s="94"/>
      <c r="F125" s="94"/>
      <c r="G125" s="94"/>
      <c r="H125" s="94"/>
      <c r="I125" s="94"/>
      <c r="J125" s="94"/>
    </row>
    <row r="127" spans="1:10" x14ac:dyDescent="0.2">
      <c r="A127" s="83" t="s">
        <v>58</v>
      </c>
      <c r="B127" s="83"/>
      <c r="C127" s="83" t="s">
        <v>34</v>
      </c>
      <c r="D127" s="83" t="s">
        <v>1</v>
      </c>
      <c r="E127" s="83" t="s">
        <v>2</v>
      </c>
      <c r="F127" s="83" t="s">
        <v>22</v>
      </c>
      <c r="G127" s="83"/>
      <c r="H127" s="83" t="s">
        <v>61</v>
      </c>
      <c r="I127" s="83" t="s">
        <v>36</v>
      </c>
      <c r="J127" s="83" t="s">
        <v>26</v>
      </c>
    </row>
    <row r="128" spans="1:10" x14ac:dyDescent="0.2">
      <c r="A128" s="89"/>
      <c r="B128" s="89"/>
      <c r="C128" s="89">
        <v>14.551724137931</v>
      </c>
      <c r="D128" s="89">
        <v>137.931034482759</v>
      </c>
      <c r="E128" s="89">
        <v>53.532105628303398</v>
      </c>
      <c r="F128" s="89">
        <f>E128</f>
        <v>53.532105628303398</v>
      </c>
      <c r="G128" s="89"/>
      <c r="H128" s="89">
        <v>0</v>
      </c>
      <c r="I128" s="89">
        <v>0</v>
      </c>
      <c r="J128" s="89">
        <v>0</v>
      </c>
    </row>
    <row r="130" spans="1:10" x14ac:dyDescent="0.2">
      <c r="A130" s="94" t="s">
        <v>69</v>
      </c>
      <c r="B130" s="94"/>
      <c r="C130" s="94" t="s">
        <v>15</v>
      </c>
      <c r="D130" s="94"/>
      <c r="E130" s="94"/>
      <c r="F130" s="94"/>
      <c r="G130" s="94"/>
      <c r="H130" s="94"/>
      <c r="I130" s="94"/>
      <c r="J130" s="94"/>
    </row>
    <row r="132" spans="1:10" x14ac:dyDescent="0.2">
      <c r="A132" t="s">
        <v>58</v>
      </c>
      <c r="C132" t="s">
        <v>0</v>
      </c>
      <c r="D132" t="s">
        <v>70</v>
      </c>
      <c r="E132" t="s">
        <v>2</v>
      </c>
      <c r="F132" t="s">
        <v>22</v>
      </c>
      <c r="H132" t="s">
        <v>61</v>
      </c>
      <c r="I132" t="s">
        <v>36</v>
      </c>
      <c r="J132" t="s">
        <v>26</v>
      </c>
    </row>
    <row r="133" spans="1:10" x14ac:dyDescent="0.2">
      <c r="A133" s="55"/>
      <c r="B133" s="55"/>
      <c r="C133" s="55">
        <v>17.034482758620701</v>
      </c>
      <c r="D133" s="55">
        <v>106.89655172413801</v>
      </c>
      <c r="E133" s="55">
        <v>74.6109601985289</v>
      </c>
      <c r="F133" s="55">
        <f>AVERAGE(E133:E136)</f>
        <v>79.077425816831877</v>
      </c>
      <c r="G133" s="55"/>
      <c r="H133" s="55">
        <f>POWER(F133-E133,2)</f>
        <v>19.949315119482588</v>
      </c>
      <c r="I133" s="55">
        <f>AVERAGE(H133:H136)</f>
        <v>51.687533623081194</v>
      </c>
      <c r="J133" s="55">
        <f>I133</f>
        <v>51.687533623081194</v>
      </c>
    </row>
    <row r="134" spans="1:10" x14ac:dyDescent="0.2">
      <c r="C134">
        <v>17.448275862069</v>
      </c>
      <c r="D134">
        <v>94.482758620689694</v>
      </c>
      <c r="E134">
        <v>72.078923665519099</v>
      </c>
      <c r="F134">
        <f>F133</f>
        <v>79.077425816831877</v>
      </c>
      <c r="H134" s="37">
        <f t="shared" ref="H134:H136" si="18">POWER(F134-E134,2)</f>
        <v>48.979032361929576</v>
      </c>
    </row>
    <row r="135" spans="1:10" x14ac:dyDescent="0.2">
      <c r="C135">
        <v>19.931034482758601</v>
      </c>
      <c r="D135">
        <v>168.96551724137899</v>
      </c>
      <c r="E135">
        <v>90.814035118040906</v>
      </c>
      <c r="F135">
        <f>F133</f>
        <v>79.077425816831877</v>
      </c>
      <c r="H135" s="37">
        <f t="shared" si="18"/>
        <v>137.7479978892263</v>
      </c>
    </row>
    <row r="136" spans="1:10" x14ac:dyDescent="0.2">
      <c r="C136">
        <v>21.586206896551701</v>
      </c>
      <c r="D136">
        <v>20</v>
      </c>
      <c r="E136">
        <v>78.805784285238602</v>
      </c>
      <c r="F136">
        <f>F133</f>
        <v>79.077425816831877</v>
      </c>
      <c r="H136" s="37">
        <f t="shared" si="18"/>
        <v>7.3789121686340206E-2</v>
      </c>
    </row>
    <row r="137" spans="1:10" x14ac:dyDescent="0.2">
      <c r="H137" s="37"/>
    </row>
    <row r="138" spans="1:10" x14ac:dyDescent="0.2">
      <c r="H138" s="37"/>
    </row>
    <row r="139" spans="1:10" x14ac:dyDescent="0.2">
      <c r="A139" s="83" t="s">
        <v>23</v>
      </c>
      <c r="B139" s="83"/>
      <c r="C139" s="83" t="s">
        <v>34</v>
      </c>
      <c r="D139" s="83" t="s">
        <v>1</v>
      </c>
      <c r="E139" s="83" t="s">
        <v>2</v>
      </c>
      <c r="F139" s="83" t="s">
        <v>25</v>
      </c>
      <c r="G139" s="83"/>
      <c r="H139" s="83" t="s">
        <v>64</v>
      </c>
      <c r="I139" s="83" t="s">
        <v>65</v>
      </c>
      <c r="J139" s="83"/>
    </row>
    <row r="140" spans="1:10" x14ac:dyDescent="0.2">
      <c r="A140" s="86"/>
      <c r="B140" s="86"/>
      <c r="C140" s="86">
        <v>17.034482758620701</v>
      </c>
      <c r="D140" s="86">
        <v>106.89655172413801</v>
      </c>
      <c r="E140" s="86">
        <v>74.6109601985289</v>
      </c>
      <c r="F140" s="86">
        <f>AVERAGE(E140:E141)</f>
        <v>73.344941932024</v>
      </c>
      <c r="G140" s="86"/>
      <c r="H140" s="86">
        <f>POWER(F140-E140,2)</f>
        <v>1.6028022511240738</v>
      </c>
      <c r="I140" s="86">
        <f>AVERAGE(H140:H141)</f>
        <v>1.6028022511240738</v>
      </c>
      <c r="J140" s="86">
        <f>I140+I142</f>
        <v>37.652324266998384</v>
      </c>
    </row>
    <row r="141" spans="1:10" x14ac:dyDescent="0.2">
      <c r="A141" s="89"/>
      <c r="B141" s="89"/>
      <c r="C141" s="89">
        <v>17.448275862069</v>
      </c>
      <c r="D141" s="89">
        <v>94.482758620689694</v>
      </c>
      <c r="E141" s="89">
        <v>72.078923665519099</v>
      </c>
      <c r="F141" s="89">
        <f>F140</f>
        <v>73.344941932024</v>
      </c>
      <c r="G141" s="89"/>
      <c r="H141" s="89">
        <f t="shared" ref="H141:H143" si="19">POWER(F141-E141,2)</f>
        <v>1.6028022511240738</v>
      </c>
      <c r="I141" s="89"/>
      <c r="J141" s="89"/>
    </row>
    <row r="142" spans="1:10" x14ac:dyDescent="0.2">
      <c r="A142" s="83"/>
      <c r="B142" s="86"/>
      <c r="C142" s="86">
        <v>19.931034482758601</v>
      </c>
      <c r="D142" s="86">
        <v>168.96551724137899</v>
      </c>
      <c r="E142" s="86">
        <v>90.814035118040906</v>
      </c>
      <c r="F142" s="86">
        <f>AVERAGE(E142:E143)</f>
        <v>84.809909701639754</v>
      </c>
      <c r="G142" s="83"/>
      <c r="H142" s="86">
        <f t="shared" si="19"/>
        <v>36.049522015874309</v>
      </c>
      <c r="I142" s="83">
        <f>AVERAGE(H142:H143)</f>
        <v>36.049522015874309</v>
      </c>
      <c r="J142" s="83"/>
    </row>
    <row r="143" spans="1:10" x14ac:dyDescent="0.2">
      <c r="A143" s="83"/>
      <c r="B143" s="83"/>
      <c r="C143" s="83">
        <v>21.586206896551701</v>
      </c>
      <c r="D143" s="83">
        <v>20</v>
      </c>
      <c r="E143" s="83">
        <v>78.805784285238602</v>
      </c>
      <c r="F143" s="83">
        <f>F142</f>
        <v>84.809909701639754</v>
      </c>
      <c r="G143" s="83"/>
      <c r="H143" s="86">
        <f t="shared" si="19"/>
        <v>36.049522015874309</v>
      </c>
      <c r="I143" s="83"/>
      <c r="J143" s="83"/>
    </row>
    <row r="144" spans="1:10" x14ac:dyDescent="0.2">
      <c r="A144" s="92" t="s">
        <v>59</v>
      </c>
      <c r="B144" s="92"/>
      <c r="C144" s="92"/>
      <c r="D144" s="92"/>
      <c r="E144" s="92"/>
      <c r="F144" s="92"/>
      <c r="G144" s="92"/>
      <c r="H144" s="92"/>
      <c r="I144" s="92"/>
      <c r="J144" s="92"/>
    </row>
    <row r="145" spans="1:10" x14ac:dyDescent="0.2">
      <c r="A145" s="92"/>
      <c r="B145" s="92"/>
      <c r="C145" s="92"/>
      <c r="D145" s="92"/>
      <c r="E145" s="92"/>
      <c r="F145" s="92"/>
      <c r="G145" s="92"/>
      <c r="H145" s="92"/>
      <c r="I145" s="92"/>
      <c r="J145" s="92"/>
    </row>
    <row r="146" spans="1:10" x14ac:dyDescent="0.2">
      <c r="A146" s="74" t="s">
        <v>27</v>
      </c>
      <c r="B146" s="74"/>
      <c r="C146" s="74" t="s">
        <v>34</v>
      </c>
      <c r="D146" s="74" t="s">
        <v>1</v>
      </c>
      <c r="E146" s="74" t="s">
        <v>2</v>
      </c>
      <c r="F146" s="74" t="s">
        <v>49</v>
      </c>
      <c r="G146" s="74"/>
      <c r="H146" s="74" t="s">
        <v>29</v>
      </c>
      <c r="I146" s="74" t="s">
        <v>71</v>
      </c>
      <c r="J146" s="74"/>
    </row>
    <row r="147" spans="1:10" x14ac:dyDescent="0.2">
      <c r="A147" s="77"/>
      <c r="B147" s="77"/>
      <c r="C147" s="77">
        <v>17.034482758620701</v>
      </c>
      <c r="D147" s="77">
        <v>106.89655172413801</v>
      </c>
      <c r="E147" s="77">
        <v>74.6109601985289</v>
      </c>
      <c r="F147" s="74">
        <f>AVERAGE(E147:E149)</f>
        <v>79.16797299402964</v>
      </c>
      <c r="G147" s="74"/>
      <c r="H147" s="74">
        <f>POWER(F147-E147,2)</f>
        <v>20.766365618357462</v>
      </c>
      <c r="I147" s="74">
        <f>AVERAGE(H147:H149)</f>
        <v>68.883916332247665</v>
      </c>
      <c r="J147" s="74">
        <f>I147</f>
        <v>68.883916332247665</v>
      </c>
    </row>
    <row r="148" spans="1:10" x14ac:dyDescent="0.2">
      <c r="A148" s="77"/>
      <c r="B148" s="77"/>
      <c r="C148" s="77">
        <v>17.448275862069</v>
      </c>
      <c r="D148" s="77">
        <v>94.482758620689694</v>
      </c>
      <c r="E148" s="77">
        <v>72.078923665519099</v>
      </c>
      <c r="F148" s="74">
        <f>F147</f>
        <v>79.16797299402964</v>
      </c>
      <c r="G148" s="74"/>
      <c r="H148" s="74">
        <f t="shared" ref="H148:H150" si="20">POWER(F148-E148,2)</f>
        <v>50.254620382055748</v>
      </c>
      <c r="I148" s="74"/>
      <c r="J148" s="74"/>
    </row>
    <row r="149" spans="1:10" x14ac:dyDescent="0.2">
      <c r="A149" s="80"/>
      <c r="B149" s="80"/>
      <c r="C149" s="80">
        <v>19.931034482758601</v>
      </c>
      <c r="D149" s="80">
        <v>168.96551724137899</v>
      </c>
      <c r="E149" s="80">
        <v>90.814035118040906</v>
      </c>
      <c r="F149" s="80">
        <f>F147</f>
        <v>79.16797299402964</v>
      </c>
      <c r="G149" s="80"/>
      <c r="H149" s="80">
        <f t="shared" si="20"/>
        <v>135.63076299632979</v>
      </c>
      <c r="I149" s="80"/>
      <c r="J149" s="80"/>
    </row>
    <row r="150" spans="1:10" x14ac:dyDescent="0.2">
      <c r="A150" s="74"/>
      <c r="B150" s="74"/>
      <c r="C150" s="74">
        <v>21.586206896551701</v>
      </c>
      <c r="D150" s="74">
        <v>20</v>
      </c>
      <c r="E150" s="74">
        <v>78.805784285238602</v>
      </c>
      <c r="F150" s="74">
        <f>E150</f>
        <v>78.805784285238602</v>
      </c>
      <c r="G150" s="74"/>
      <c r="H150" s="74">
        <f t="shared" si="20"/>
        <v>0</v>
      </c>
      <c r="I150" s="74">
        <v>0</v>
      </c>
      <c r="J150" s="74"/>
    </row>
  </sheetData>
  <autoFilter ref="C22:C30" xr:uid="{5C8E0CF4-CE4D-4818-852F-4DF1BA729BA8}"/>
  <sortState xmlns:xlrd2="http://schemas.microsoft.com/office/spreadsheetml/2017/richdata2" ref="C22:F30">
    <sortCondition ref="C22:C30"/>
  </sortState>
  <mergeCells count="1">
    <mergeCell ref="A10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03"/>
  <sheetViews>
    <sheetView zoomScale="125" zoomScaleNormal="40" workbookViewId="0">
      <pane ySplit="1" topLeftCell="A193" activePane="bottomLeft" state="frozen"/>
      <selection pane="bottomLeft" activeCell="J273" sqref="A272:J273"/>
    </sheetView>
  </sheetViews>
  <sheetFormatPr baseColWidth="10" defaultColWidth="11" defaultRowHeight="16" x14ac:dyDescent="0.2"/>
  <cols>
    <col min="4" max="4" width="13.83203125" bestFit="1" customWidth="1"/>
    <col min="5" max="5" width="22.83203125" customWidth="1"/>
    <col min="6" max="6" width="16.83203125" customWidth="1"/>
    <col min="7" max="7" width="18.6640625" customWidth="1"/>
    <col min="8" max="8" width="13.1640625" customWidth="1"/>
    <col min="9" max="9" width="11.5" style="11" customWidth="1"/>
  </cols>
  <sheetData>
    <row r="1" spans="1:10" x14ac:dyDescent="0.2">
      <c r="A1" s="6"/>
      <c r="B1" s="7" t="s">
        <v>0</v>
      </c>
      <c r="C1" s="7" t="s">
        <v>1</v>
      </c>
      <c r="D1" s="7" t="s">
        <v>2</v>
      </c>
      <c r="E1" s="7" t="s">
        <v>22</v>
      </c>
      <c r="F1" s="2" t="s">
        <v>24</v>
      </c>
      <c r="G1" s="2" t="s">
        <v>17</v>
      </c>
      <c r="H1" s="2" t="s">
        <v>4</v>
      </c>
      <c r="I1" s="2" t="s">
        <v>26</v>
      </c>
      <c r="J1" s="2"/>
    </row>
    <row r="2" spans="1:10" s="18" customFormat="1" x14ac:dyDescent="0.2">
      <c r="A2">
        <f t="shared" ref="A2:A21" si="0">A1+1</f>
        <v>1</v>
      </c>
      <c r="B2" s="30">
        <v>10</v>
      </c>
      <c r="C2" s="30">
        <v>113.10344827586199</v>
      </c>
      <c r="D2" s="26">
        <v>45.655529499736403</v>
      </c>
      <c r="E2" s="8">
        <f>AVERAGE(D2:D22)</f>
        <v>68.204342781363067</v>
      </c>
      <c r="F2" s="54">
        <f>E2-D2</f>
        <v>22.548813281626664</v>
      </c>
      <c r="G2">
        <f>POWER(F2,2)</f>
        <v>508.44898040966308</v>
      </c>
      <c r="H2">
        <f>AVERAGE(G2:G22)</f>
        <v>565.23841946932998</v>
      </c>
      <c r="I2">
        <f>H2</f>
        <v>565.23841946932998</v>
      </c>
    </row>
    <row r="3" spans="1:10" s="17" customFormat="1" x14ac:dyDescent="0.2">
      <c r="A3">
        <f t="shared" si="0"/>
        <v>2</v>
      </c>
      <c r="B3" s="30">
        <v>10</v>
      </c>
      <c r="C3" s="30">
        <v>187.586206896552</v>
      </c>
      <c r="D3" s="26">
        <v>41.531992420147802</v>
      </c>
      <c r="E3" s="8">
        <f>E2</f>
        <v>68.204342781363067</v>
      </c>
      <c r="F3" s="54">
        <f t="shared" ref="F3:F22" si="1">E3-D3</f>
        <v>26.672350361215265</v>
      </c>
      <c r="G3">
        <f t="shared" ref="G3:G22" si="2">POWER(F3,2)</f>
        <v>711.4142737914201</v>
      </c>
      <c r="H3"/>
      <c r="I3"/>
    </row>
    <row r="4" spans="1:10" s="17" customFormat="1" x14ac:dyDescent="0.2">
      <c r="A4">
        <f t="shared" si="0"/>
        <v>3</v>
      </c>
      <c r="B4" s="30">
        <v>11.6551724137931</v>
      </c>
      <c r="C4" s="30">
        <v>20</v>
      </c>
      <c r="D4" s="26">
        <v>27.982504900060299</v>
      </c>
      <c r="E4" s="8">
        <f t="shared" ref="E4:E22" si="3">E3</f>
        <v>68.204342781363067</v>
      </c>
      <c r="F4" s="54">
        <f t="shared" si="1"/>
        <v>40.221837881302768</v>
      </c>
      <c r="G4">
        <f t="shared" si="2"/>
        <v>1617.7962425498024</v>
      </c>
      <c r="H4"/>
      <c r="I4"/>
    </row>
    <row r="5" spans="1:10" s="17" customFormat="1" x14ac:dyDescent="0.2">
      <c r="A5">
        <f t="shared" si="0"/>
        <v>4</v>
      </c>
      <c r="B5" s="30">
        <v>12.0689655172414</v>
      </c>
      <c r="C5" s="30">
        <v>100.68965517241401</v>
      </c>
      <c r="D5" s="26">
        <v>34.678727152087397</v>
      </c>
      <c r="E5" s="8">
        <f t="shared" si="3"/>
        <v>68.204342781363067</v>
      </c>
      <c r="F5" s="54">
        <f t="shared" si="1"/>
        <v>33.52561562927567</v>
      </c>
      <c r="G5">
        <f t="shared" si="2"/>
        <v>1123.9669033219332</v>
      </c>
      <c r="H5"/>
      <c r="I5"/>
    </row>
    <row r="6" spans="1:10" s="17" customFormat="1" x14ac:dyDescent="0.2">
      <c r="A6">
        <f t="shared" si="0"/>
        <v>5</v>
      </c>
      <c r="B6" s="30">
        <v>13.7241379310345</v>
      </c>
      <c r="C6" s="30">
        <v>51.034482758620697</v>
      </c>
      <c r="D6" s="26">
        <v>31.913807937129501</v>
      </c>
      <c r="E6" s="8">
        <f t="shared" si="3"/>
        <v>68.204342781363067</v>
      </c>
      <c r="F6" s="54">
        <f t="shared" si="1"/>
        <v>36.290534844233562</v>
      </c>
      <c r="G6">
        <f t="shared" si="2"/>
        <v>1317.0029192805303</v>
      </c>
      <c r="H6"/>
      <c r="I6"/>
    </row>
    <row r="7" spans="1:10" s="17" customFormat="1" x14ac:dyDescent="0.2">
      <c r="A7">
        <f t="shared" si="0"/>
        <v>6</v>
      </c>
      <c r="B7" s="30">
        <v>14.137931034482801</v>
      </c>
      <c r="C7" s="30">
        <v>20</v>
      </c>
      <c r="D7" s="26">
        <v>28.8163007592387</v>
      </c>
      <c r="E7" s="8">
        <f t="shared" si="3"/>
        <v>68.204342781363067</v>
      </c>
      <c r="F7" s="54">
        <f t="shared" si="1"/>
        <v>39.388042022124367</v>
      </c>
      <c r="G7">
        <f t="shared" si="2"/>
        <v>1551.4178543366349</v>
      </c>
      <c r="H7"/>
      <c r="I7"/>
    </row>
    <row r="8" spans="1:10" s="34" customFormat="1" x14ac:dyDescent="0.2">
      <c r="A8">
        <f t="shared" si="0"/>
        <v>7</v>
      </c>
      <c r="B8" s="30">
        <v>16.620689655172399</v>
      </c>
      <c r="C8" s="30">
        <v>94.482758620689694</v>
      </c>
      <c r="D8" s="26">
        <v>66.601792415136998</v>
      </c>
      <c r="E8" s="8">
        <f t="shared" si="3"/>
        <v>68.204342781363067</v>
      </c>
      <c r="F8" s="54">
        <f t="shared" si="1"/>
        <v>1.6025503662260689</v>
      </c>
      <c r="G8">
        <f t="shared" si="2"/>
        <v>2.5681676762913077</v>
      </c>
      <c r="H8"/>
      <c r="I8"/>
    </row>
    <row r="9" spans="1:10" s="5" customFormat="1" x14ac:dyDescent="0.2">
      <c r="A9">
        <f t="shared" si="0"/>
        <v>8</v>
      </c>
      <c r="B9" s="30">
        <v>16.620689655172399</v>
      </c>
      <c r="C9" s="30">
        <v>44.827586206896598</v>
      </c>
      <c r="D9" s="26">
        <v>57.681694257360498</v>
      </c>
      <c r="E9" s="8">
        <f t="shared" si="3"/>
        <v>68.204342781363067</v>
      </c>
      <c r="F9" s="54">
        <f t="shared" si="1"/>
        <v>10.52264852400257</v>
      </c>
      <c r="G9">
        <f t="shared" si="2"/>
        <v>110.72613195969346</v>
      </c>
      <c r="H9"/>
      <c r="I9"/>
    </row>
    <row r="10" spans="1:10" s="5" customFormat="1" x14ac:dyDescent="0.2">
      <c r="A10">
        <f t="shared" si="0"/>
        <v>9</v>
      </c>
      <c r="B10" s="30">
        <v>16.620689655172399</v>
      </c>
      <c r="C10" s="30">
        <v>175.172413793103</v>
      </c>
      <c r="D10" s="26">
        <v>70.105096042445695</v>
      </c>
      <c r="E10" s="8">
        <f t="shared" si="3"/>
        <v>68.204342781363067</v>
      </c>
      <c r="F10" s="54">
        <f t="shared" si="1"/>
        <v>-1.9007532610826274</v>
      </c>
      <c r="G10">
        <f t="shared" si="2"/>
        <v>3.6128629595162427</v>
      </c>
      <c r="H10"/>
      <c r="I10"/>
    </row>
    <row r="11" spans="1:10" s="5" customFormat="1" x14ac:dyDescent="0.2">
      <c r="A11">
        <f t="shared" si="0"/>
        <v>10</v>
      </c>
      <c r="B11" s="30">
        <v>17.034482758620701</v>
      </c>
      <c r="C11" s="30">
        <v>187.586206896552</v>
      </c>
      <c r="D11" s="26">
        <v>78.702806235369493</v>
      </c>
      <c r="E11" s="8">
        <f t="shared" si="3"/>
        <v>68.204342781363067</v>
      </c>
      <c r="F11" s="54">
        <f t="shared" si="1"/>
        <v>-10.498463454006426</v>
      </c>
      <c r="G11">
        <f t="shared" si="2"/>
        <v>110.21773489510855</v>
      </c>
      <c r="H11"/>
      <c r="I11"/>
    </row>
    <row r="12" spans="1:10" s="5" customFormat="1" x14ac:dyDescent="0.2">
      <c r="A12">
        <f t="shared" si="0"/>
        <v>11</v>
      </c>
      <c r="B12" s="30">
        <v>18.275862068965498</v>
      </c>
      <c r="C12" s="30">
        <v>119.31034482758599</v>
      </c>
      <c r="D12" s="26">
        <v>92.579134855529006</v>
      </c>
      <c r="E12" s="8">
        <f t="shared" si="3"/>
        <v>68.204342781363067</v>
      </c>
      <c r="F12" s="54">
        <f t="shared" si="1"/>
        <v>-24.374792074165939</v>
      </c>
      <c r="G12">
        <f t="shared" si="2"/>
        <v>594.13048865882263</v>
      </c>
      <c r="H12"/>
      <c r="I12"/>
    </row>
    <row r="13" spans="1:10" s="5" customFormat="1" x14ac:dyDescent="0.2">
      <c r="A13">
        <f t="shared" si="0"/>
        <v>12</v>
      </c>
      <c r="B13" s="30">
        <v>18.275862068965498</v>
      </c>
      <c r="C13" s="30">
        <v>26.2068965517241</v>
      </c>
      <c r="D13" s="26">
        <v>71.504485381431806</v>
      </c>
      <c r="E13" s="8">
        <f t="shared" si="3"/>
        <v>68.204342781363067</v>
      </c>
      <c r="F13" s="54">
        <f t="shared" si="1"/>
        <v>-3.3001426000687388</v>
      </c>
      <c r="G13">
        <f t="shared" si="2"/>
        <v>10.890941180788456</v>
      </c>
      <c r="H13"/>
      <c r="I13"/>
    </row>
    <row r="14" spans="1:10" s="5" customFormat="1" x14ac:dyDescent="0.2">
      <c r="A14" s="5">
        <f t="shared" si="0"/>
        <v>13</v>
      </c>
      <c r="B14" s="31">
        <v>18.275862068965498</v>
      </c>
      <c r="C14" s="31">
        <v>100.68965517241401</v>
      </c>
      <c r="D14" s="27">
        <v>74.704699197689095</v>
      </c>
      <c r="E14" s="8">
        <f t="shared" si="3"/>
        <v>68.204342781363067</v>
      </c>
      <c r="F14" s="54">
        <f t="shared" si="1"/>
        <v>-6.5003564163260279</v>
      </c>
      <c r="G14">
        <f t="shared" si="2"/>
        <v>42.254633539270962</v>
      </c>
      <c r="H14"/>
      <c r="I14"/>
    </row>
    <row r="15" spans="1:10" s="5" customFormat="1" x14ac:dyDescent="0.2">
      <c r="A15">
        <f t="shared" si="0"/>
        <v>14</v>
      </c>
      <c r="B15" s="30">
        <v>18.689655172413801</v>
      </c>
      <c r="C15" s="30">
        <v>144.13793103448299</v>
      </c>
      <c r="D15" s="26">
        <v>96.282996802286902</v>
      </c>
      <c r="E15" s="8">
        <f t="shared" si="3"/>
        <v>68.204342781363067</v>
      </c>
      <c r="F15" s="54">
        <f t="shared" si="1"/>
        <v>-28.078654020923835</v>
      </c>
      <c r="G15">
        <f t="shared" si="2"/>
        <v>788.41081162674232</v>
      </c>
      <c r="H15"/>
      <c r="I15"/>
    </row>
    <row r="16" spans="1:10" s="5" customFormat="1" x14ac:dyDescent="0.2">
      <c r="A16">
        <f t="shared" si="0"/>
        <v>15</v>
      </c>
      <c r="B16" s="30">
        <v>19.931034482758601</v>
      </c>
      <c r="C16" s="30">
        <v>20</v>
      </c>
      <c r="D16" s="26">
        <v>68.009921647155096</v>
      </c>
      <c r="E16" s="8">
        <f t="shared" si="3"/>
        <v>68.204342781363067</v>
      </c>
      <c r="F16" s="54">
        <f t="shared" si="1"/>
        <v>0.19442113420797114</v>
      </c>
      <c r="G16">
        <f t="shared" si="2"/>
        <v>3.7799577426713922E-2</v>
      </c>
      <c r="H16"/>
      <c r="I16"/>
    </row>
    <row r="17" spans="1:12" s="5" customFormat="1" x14ac:dyDescent="0.2">
      <c r="A17">
        <f t="shared" si="0"/>
        <v>16</v>
      </c>
      <c r="B17" s="30">
        <v>19.931034482758601</v>
      </c>
      <c r="C17" s="30">
        <v>150.344827586207</v>
      </c>
      <c r="D17" s="26">
        <v>87.970466993911501</v>
      </c>
      <c r="E17" s="8">
        <f t="shared" si="3"/>
        <v>68.204342781363067</v>
      </c>
      <c r="F17" s="54">
        <f t="shared" si="1"/>
        <v>-19.766124212548434</v>
      </c>
      <c r="G17">
        <f t="shared" si="2"/>
        <v>390.69966638589341</v>
      </c>
      <c r="H17"/>
      <c r="I17"/>
    </row>
    <row r="18" spans="1:12" s="5" customFormat="1" x14ac:dyDescent="0.2">
      <c r="A18">
        <f t="shared" si="0"/>
        <v>17</v>
      </c>
      <c r="B18" s="30">
        <v>20.3448275862069</v>
      </c>
      <c r="C18" s="30">
        <v>88.275862068965495</v>
      </c>
      <c r="D18" s="26">
        <v>90.006327108579995</v>
      </c>
      <c r="E18" s="8">
        <f t="shared" si="3"/>
        <v>68.204342781363067</v>
      </c>
      <c r="F18" s="54">
        <f t="shared" si="1"/>
        <v>-21.801984327216928</v>
      </c>
      <c r="G18">
        <f t="shared" si="2"/>
        <v>475.32652060421259</v>
      </c>
      <c r="H18"/>
      <c r="I18"/>
    </row>
    <row r="19" spans="1:12" s="5" customFormat="1" x14ac:dyDescent="0.2">
      <c r="A19">
        <f t="shared" si="0"/>
        <v>18</v>
      </c>
      <c r="B19" s="30">
        <v>20.3448275862069</v>
      </c>
      <c r="C19" s="30">
        <v>94.482758620689694</v>
      </c>
      <c r="D19" s="26">
        <v>89.00070081522</v>
      </c>
      <c r="E19" s="8">
        <f t="shared" si="3"/>
        <v>68.204342781363067</v>
      </c>
      <c r="F19" s="54">
        <f t="shared" si="1"/>
        <v>-20.796358033856933</v>
      </c>
      <c r="G19">
        <f t="shared" si="2"/>
        <v>432.48850747236582</v>
      </c>
      <c r="H19"/>
      <c r="I19"/>
    </row>
    <row r="20" spans="1:12" s="5" customFormat="1" x14ac:dyDescent="0.2">
      <c r="A20">
        <f t="shared" si="0"/>
        <v>19</v>
      </c>
      <c r="B20" s="30">
        <v>20.3448275862069</v>
      </c>
      <c r="C20" s="30">
        <v>187.586206896552</v>
      </c>
      <c r="D20" s="26">
        <v>98.834011543544705</v>
      </c>
      <c r="E20" s="8">
        <f t="shared" si="3"/>
        <v>68.204342781363067</v>
      </c>
      <c r="F20" s="54">
        <f t="shared" si="1"/>
        <v>-30.629668762181637</v>
      </c>
      <c r="G20">
        <f t="shared" si="2"/>
        <v>938.17660848096557</v>
      </c>
      <c r="H20"/>
      <c r="I20"/>
    </row>
    <row r="21" spans="1:12" s="5" customFormat="1" x14ac:dyDescent="0.2">
      <c r="A21">
        <f t="shared" si="0"/>
        <v>20</v>
      </c>
      <c r="B21" s="30">
        <v>21.172413793103399</v>
      </c>
      <c r="C21" s="30">
        <v>82.068965517241395</v>
      </c>
      <c r="D21" s="26">
        <v>79.811029833125502</v>
      </c>
      <c r="E21" s="8">
        <f t="shared" si="3"/>
        <v>68.204342781363067</v>
      </c>
      <c r="F21" s="54">
        <f t="shared" si="1"/>
        <v>-11.606687051762435</v>
      </c>
      <c r="G21">
        <f t="shared" si="2"/>
        <v>134.71518431754976</v>
      </c>
      <c r="H21"/>
      <c r="I21"/>
    </row>
    <row r="22" spans="1:12" s="5" customFormat="1" x14ac:dyDescent="0.2">
      <c r="A22">
        <v>0</v>
      </c>
      <c r="B22" s="30">
        <v>21.586206896551701</v>
      </c>
      <c r="C22" s="30">
        <v>113.10344827586199</v>
      </c>
      <c r="D22" s="26">
        <v>99.917172611438104</v>
      </c>
      <c r="E22" s="8">
        <f t="shared" si="3"/>
        <v>68.204342781363067</v>
      </c>
      <c r="F22" s="54">
        <f t="shared" si="1"/>
        <v>-31.712829830075037</v>
      </c>
      <c r="G22">
        <f t="shared" si="2"/>
        <v>1005.7035758312971</v>
      </c>
      <c r="H22"/>
      <c r="I22"/>
    </row>
    <row r="23" spans="1:12" s="5" customFormat="1" x14ac:dyDescent="0.2">
      <c r="D23" s="8"/>
      <c r="F23" s="35"/>
      <c r="G23"/>
      <c r="H23"/>
      <c r="I23"/>
    </row>
    <row r="24" spans="1:12" s="5" customFormat="1" x14ac:dyDescent="0.2">
      <c r="A24" s="6" t="s">
        <v>23</v>
      </c>
      <c r="B24" s="6" t="s">
        <v>0</v>
      </c>
      <c r="C24" s="6" t="s">
        <v>1</v>
      </c>
      <c r="D24" s="6" t="s">
        <v>2</v>
      </c>
      <c r="E24" s="6" t="s">
        <v>25</v>
      </c>
      <c r="F24" s="60"/>
      <c r="G24" s="3" t="s">
        <v>30</v>
      </c>
      <c r="H24" s="3"/>
      <c r="I24" s="3"/>
      <c r="J24" s="6"/>
      <c r="K24" s="6"/>
      <c r="L24" s="6"/>
    </row>
    <row r="25" spans="1:12" s="5" customFormat="1" x14ac:dyDescent="0.2">
      <c r="B25" s="30">
        <v>10</v>
      </c>
      <c r="C25" s="30">
        <v>113.10344827586199</v>
      </c>
      <c r="D25" s="26">
        <v>45.655529499736403</v>
      </c>
      <c r="E25" s="9">
        <f>AVERAGE(D25:D26)</f>
        <v>43.593760959942102</v>
      </c>
      <c r="F25" s="10"/>
      <c r="G25">
        <f>POWER(E25-D25,2)</f>
        <v>4.2508895116855223</v>
      </c>
      <c r="H25">
        <f>AVERAGE(G25:G26)</f>
        <v>4.2508895116855223</v>
      </c>
      <c r="I25" s="64">
        <f>H25+H27</f>
        <v>558.0736169025073</v>
      </c>
    </row>
    <row r="26" spans="1:12" s="55" customFormat="1" x14ac:dyDescent="0.2">
      <c r="B26" s="56">
        <v>10</v>
      </c>
      <c r="C26" s="56">
        <v>187.586206896552</v>
      </c>
      <c r="D26" s="57">
        <v>41.531992420147802</v>
      </c>
      <c r="E26" s="58">
        <f>E25</f>
        <v>43.593760959942102</v>
      </c>
      <c r="F26" s="59"/>
      <c r="G26">
        <f>POWER(E26-D26,2)</f>
        <v>4.2508895116855223</v>
      </c>
    </row>
    <row r="27" spans="1:12" x14ac:dyDescent="0.2">
      <c r="A27" s="37"/>
      <c r="B27" s="30">
        <v>11.6551724137931</v>
      </c>
      <c r="C27" s="30">
        <v>20</v>
      </c>
      <c r="D27" s="26">
        <v>27.982504900060299</v>
      </c>
      <c r="E27" s="54">
        <f>AVERAGE(D27:D45)</f>
        <v>70.794930341512654</v>
      </c>
      <c r="G27">
        <f>POWER(E27-D27,2)</f>
        <v>1832.9037721799168</v>
      </c>
      <c r="H27" s="11">
        <f>AVERAGE(G27:G45)</f>
        <v>553.8227273908218</v>
      </c>
      <c r="I27"/>
      <c r="J27" s="37"/>
    </row>
    <row r="28" spans="1:12" x14ac:dyDescent="0.2">
      <c r="B28" s="30">
        <v>12.0689655172414</v>
      </c>
      <c r="C28" s="30">
        <v>100.68965517241401</v>
      </c>
      <c r="D28" s="26">
        <v>34.678727152087397</v>
      </c>
      <c r="E28" s="54">
        <f>E27</f>
        <v>70.794930341512654</v>
      </c>
      <c r="G28">
        <f t="shared" ref="G28:G45" si="4">POWER(E28-D28,2)</f>
        <v>1304.380132819851</v>
      </c>
      <c r="H28" s="11"/>
      <c r="I28"/>
      <c r="J28" s="37"/>
    </row>
    <row r="29" spans="1:12" x14ac:dyDescent="0.2">
      <c r="B29" s="30">
        <v>13.7241379310345</v>
      </c>
      <c r="C29" s="30">
        <v>51.034482758620697</v>
      </c>
      <c r="D29" s="26">
        <v>31.913807937129501</v>
      </c>
      <c r="E29" s="54">
        <f t="shared" ref="E29:E45" si="5">E28</f>
        <v>70.794930341512654</v>
      </c>
      <c r="G29">
        <f t="shared" si="4"/>
        <v>1511.7416794246253</v>
      </c>
      <c r="H29" s="11"/>
      <c r="I29"/>
    </row>
    <row r="30" spans="1:12" x14ac:dyDescent="0.2">
      <c r="B30" s="30">
        <v>14.137931034482801</v>
      </c>
      <c r="C30" s="30">
        <v>20</v>
      </c>
      <c r="D30" s="26">
        <v>28.8163007592387</v>
      </c>
      <c r="E30" s="54">
        <f t="shared" si="5"/>
        <v>70.794930341512654</v>
      </c>
      <c r="G30">
        <f t="shared" si="4"/>
        <v>1762.2053416057659</v>
      </c>
      <c r="H30" s="11"/>
      <c r="I30"/>
    </row>
    <row r="31" spans="1:12" x14ac:dyDescent="0.2">
      <c r="A31" s="37"/>
      <c r="B31" s="30">
        <v>16.620689655172399</v>
      </c>
      <c r="C31" s="30">
        <v>94.482758620689694</v>
      </c>
      <c r="D31" s="26">
        <v>66.601792415136998</v>
      </c>
      <c r="E31" s="54">
        <f t="shared" si="5"/>
        <v>70.794930341512654</v>
      </c>
      <c r="G31">
        <f t="shared" si="4"/>
        <v>17.58240566960993</v>
      </c>
      <c r="H31" s="11"/>
      <c r="I31"/>
      <c r="J31" s="37"/>
    </row>
    <row r="32" spans="1:12" x14ac:dyDescent="0.2">
      <c r="A32" s="37"/>
      <c r="B32" s="30">
        <v>16.620689655172399</v>
      </c>
      <c r="C32" s="30">
        <v>44.827586206896598</v>
      </c>
      <c r="D32" s="26">
        <v>57.681694257360498</v>
      </c>
      <c r="E32" s="54">
        <f t="shared" si="5"/>
        <v>70.794930341512654</v>
      </c>
      <c r="G32">
        <f t="shared" si="4"/>
        <v>171.95696059871017</v>
      </c>
      <c r="H32" s="11"/>
      <c r="I32"/>
      <c r="J32" s="37"/>
    </row>
    <row r="33" spans="1:11" x14ac:dyDescent="0.2">
      <c r="A33" s="37"/>
      <c r="B33" s="30">
        <v>16.620689655172399</v>
      </c>
      <c r="C33" s="30">
        <v>175.172413793103</v>
      </c>
      <c r="D33" s="26">
        <v>70.105096042445695</v>
      </c>
      <c r="E33" s="54">
        <f t="shared" si="5"/>
        <v>70.794930341512654</v>
      </c>
      <c r="G33">
        <f t="shared" si="4"/>
        <v>0.47587136016920267</v>
      </c>
      <c r="H33" s="11"/>
      <c r="I33"/>
      <c r="J33" s="37"/>
    </row>
    <row r="34" spans="1:11" x14ac:dyDescent="0.2">
      <c r="A34" s="43"/>
      <c r="B34" s="30">
        <v>17.034482758620701</v>
      </c>
      <c r="C34" s="30">
        <v>187.586206896552</v>
      </c>
      <c r="D34" s="26">
        <v>78.702806235369493</v>
      </c>
      <c r="E34" s="54">
        <f t="shared" si="5"/>
        <v>70.794930341512654</v>
      </c>
      <c r="G34">
        <f t="shared" si="4"/>
        <v>62.534501152642115</v>
      </c>
      <c r="H34" s="11"/>
      <c r="I34"/>
      <c r="J34" s="37"/>
    </row>
    <row r="35" spans="1:11" x14ac:dyDescent="0.2">
      <c r="A35" s="37"/>
      <c r="B35" s="30">
        <v>18.275862068965498</v>
      </c>
      <c r="C35" s="30">
        <v>119.31034482758599</v>
      </c>
      <c r="D35" s="26">
        <v>92.579134855529006</v>
      </c>
      <c r="E35" s="54">
        <f t="shared" si="5"/>
        <v>70.794930341512654</v>
      </c>
      <c r="G35">
        <f t="shared" si="4"/>
        <v>474.55156630849041</v>
      </c>
      <c r="H35" s="11"/>
      <c r="I35"/>
      <c r="J35" s="37"/>
    </row>
    <row r="36" spans="1:11" x14ac:dyDescent="0.2">
      <c r="A36" s="37"/>
      <c r="B36" s="30">
        <v>18.275862068965498</v>
      </c>
      <c r="C36" s="30">
        <v>26.2068965517241</v>
      </c>
      <c r="D36" s="26">
        <v>71.504485381431806</v>
      </c>
      <c r="E36" s="54">
        <f t="shared" si="5"/>
        <v>70.794930341512654</v>
      </c>
      <c r="G36">
        <f t="shared" si="4"/>
        <v>0.50346835467466988</v>
      </c>
      <c r="H36" s="11"/>
      <c r="I36"/>
      <c r="J36" s="37"/>
    </row>
    <row r="37" spans="1:11" x14ac:dyDescent="0.2">
      <c r="A37" s="37"/>
      <c r="B37" s="31">
        <v>18.275862068965498</v>
      </c>
      <c r="C37" s="31">
        <v>100.68965517241401</v>
      </c>
      <c r="D37" s="27">
        <v>74.704699197689095</v>
      </c>
      <c r="E37" s="54">
        <f t="shared" si="5"/>
        <v>70.794930341512654</v>
      </c>
      <c r="G37">
        <f t="shared" si="4"/>
        <v>15.286292508727239</v>
      </c>
      <c r="H37" s="11"/>
      <c r="I37"/>
      <c r="J37" s="37"/>
    </row>
    <row r="38" spans="1:11" x14ac:dyDescent="0.2">
      <c r="A38" s="37"/>
      <c r="B38" s="30">
        <v>18.689655172413801</v>
      </c>
      <c r="C38" s="30">
        <v>144.13793103448299</v>
      </c>
      <c r="D38" s="26">
        <v>96.282996802286902</v>
      </c>
      <c r="E38" s="54">
        <f t="shared" si="5"/>
        <v>70.794930341512654</v>
      </c>
      <c r="G38">
        <f t="shared" si="4"/>
        <v>649.6415319088452</v>
      </c>
      <c r="H38" s="11"/>
      <c r="I38"/>
      <c r="J38" s="37"/>
    </row>
    <row r="39" spans="1:11" x14ac:dyDescent="0.2">
      <c r="A39" s="37"/>
      <c r="B39" s="30">
        <v>19.931034482758601</v>
      </c>
      <c r="C39" s="30">
        <v>20</v>
      </c>
      <c r="D39" s="26">
        <v>68.009921647155096</v>
      </c>
      <c r="E39" s="54">
        <f t="shared" si="5"/>
        <v>70.794930341512654</v>
      </c>
      <c r="G39">
        <f t="shared" si="4"/>
        <v>7.7562734276471881</v>
      </c>
      <c r="H39" s="11"/>
      <c r="I39"/>
      <c r="J39" s="37"/>
    </row>
    <row r="40" spans="1:11" x14ac:dyDescent="0.2">
      <c r="B40" s="30">
        <v>19.931034482758601</v>
      </c>
      <c r="C40" s="30">
        <v>150.344827586207</v>
      </c>
      <c r="D40" s="26">
        <v>87.970466993911501</v>
      </c>
      <c r="E40" s="54">
        <f t="shared" si="5"/>
        <v>70.794930341512654</v>
      </c>
      <c r="G40">
        <f t="shared" si="4"/>
        <v>294.99905929789617</v>
      </c>
      <c r="H40" s="11"/>
      <c r="I40"/>
    </row>
    <row r="41" spans="1:11" x14ac:dyDescent="0.2">
      <c r="B41" s="30">
        <v>20.3448275862069</v>
      </c>
      <c r="C41" s="30">
        <v>88.275862068965495</v>
      </c>
      <c r="D41" s="26">
        <v>90.006327108579995</v>
      </c>
      <c r="E41" s="54">
        <f t="shared" si="5"/>
        <v>70.794930341512654</v>
      </c>
      <c r="G41">
        <f t="shared" si="4"/>
        <v>369.07776574168554</v>
      </c>
      <c r="H41" s="11"/>
      <c r="I41"/>
    </row>
    <row r="42" spans="1:11" x14ac:dyDescent="0.2">
      <c r="B42" s="30">
        <v>20.3448275862069</v>
      </c>
      <c r="C42" s="30">
        <v>94.482758620689694</v>
      </c>
      <c r="D42" s="26">
        <v>89.00070081522</v>
      </c>
      <c r="E42" s="54">
        <f t="shared" si="5"/>
        <v>70.794930341512654</v>
      </c>
      <c r="G42">
        <f t="shared" si="4"/>
        <v>331.45007854131421</v>
      </c>
      <c r="H42" s="11"/>
      <c r="I42"/>
    </row>
    <row r="43" spans="1:11" x14ac:dyDescent="0.2">
      <c r="B43" s="30">
        <v>20.3448275862069</v>
      </c>
      <c r="C43" s="30">
        <v>187.586206896552</v>
      </c>
      <c r="D43" s="26">
        <v>98.834011543544705</v>
      </c>
      <c r="E43" s="54">
        <f t="shared" si="5"/>
        <v>70.794930341512654</v>
      </c>
      <c r="G43">
        <f t="shared" si="4"/>
        <v>786.19007465414711</v>
      </c>
      <c r="H43" s="11"/>
      <c r="I43"/>
    </row>
    <row r="44" spans="1:11" x14ac:dyDescent="0.2">
      <c r="B44" s="30">
        <v>21.172413793103399</v>
      </c>
      <c r="C44" s="30">
        <v>82.068965517241395</v>
      </c>
      <c r="D44" s="26">
        <v>79.811029833125502</v>
      </c>
      <c r="E44" s="54">
        <f t="shared" si="5"/>
        <v>70.794930341512654</v>
      </c>
      <c r="G44">
        <f t="shared" si="4"/>
        <v>81.290050042661463</v>
      </c>
      <c r="H44" s="11"/>
      <c r="I44"/>
    </row>
    <row r="45" spans="1:11" x14ac:dyDescent="0.2">
      <c r="B45" s="30">
        <v>21.586206896551701</v>
      </c>
      <c r="C45" s="30">
        <v>113.10344827586199</v>
      </c>
      <c r="D45" s="26">
        <v>99.917172611438104</v>
      </c>
      <c r="E45" s="54">
        <f t="shared" si="5"/>
        <v>70.794930341512654</v>
      </c>
      <c r="G45">
        <f t="shared" si="4"/>
        <v>848.10499482823263</v>
      </c>
      <c r="H45" s="11"/>
      <c r="I45"/>
    </row>
    <row r="46" spans="1:11" x14ac:dyDescent="0.2">
      <c r="B46" s="5"/>
      <c r="C46" s="5"/>
      <c r="D46" s="8"/>
      <c r="H46" s="11"/>
      <c r="I46"/>
    </row>
    <row r="48" spans="1:11" x14ac:dyDescent="0.2">
      <c r="A48" s="6" t="s">
        <v>27</v>
      </c>
      <c r="B48" s="6" t="s">
        <v>0</v>
      </c>
      <c r="C48" s="6" t="s">
        <v>1</v>
      </c>
      <c r="D48" s="6" t="s">
        <v>2</v>
      </c>
      <c r="E48" s="3" t="s">
        <v>28</v>
      </c>
      <c r="F48" s="3"/>
      <c r="G48" s="3" t="s">
        <v>29</v>
      </c>
      <c r="H48" s="3"/>
      <c r="I48" s="63"/>
      <c r="J48" s="3"/>
      <c r="K48" s="3"/>
    </row>
    <row r="49" spans="1:10" x14ac:dyDescent="0.2">
      <c r="A49" s="5"/>
      <c r="B49" s="30">
        <v>10</v>
      </c>
      <c r="C49" s="30">
        <v>113.10344827586199</v>
      </c>
      <c r="D49" s="26">
        <v>45.655529499736403</v>
      </c>
      <c r="E49" s="54">
        <f>AVERAGE(D49:D51)</f>
        <v>38.390008939981499</v>
      </c>
      <c r="G49">
        <f>POWER(E49-D49,2)</f>
        <v>52.787789004221217</v>
      </c>
      <c r="H49">
        <f>AVERAGE(G49:G51)</f>
        <v>56.991996511611752</v>
      </c>
      <c r="I49" s="11">
        <f>H49+H52</f>
        <v>534.09755545063229</v>
      </c>
    </row>
    <row r="50" spans="1:10" x14ac:dyDescent="0.2">
      <c r="A50" s="37"/>
      <c r="B50" s="62">
        <v>10</v>
      </c>
      <c r="C50" s="62">
        <v>187.586206896552</v>
      </c>
      <c r="D50" s="61">
        <v>41.531992420147802</v>
      </c>
      <c r="E50" s="54">
        <f>E49</f>
        <v>38.390008939981499</v>
      </c>
      <c r="G50">
        <f t="shared" ref="G50:G69" si="6">POWER(E50-D50,2)</f>
        <v>9.8720601896379527</v>
      </c>
    </row>
    <row r="51" spans="1:10" x14ac:dyDescent="0.2">
      <c r="A51" s="55"/>
      <c r="B51" s="56">
        <v>11.6551724137931</v>
      </c>
      <c r="C51" s="56">
        <v>20</v>
      </c>
      <c r="D51" s="57">
        <v>27.982504900060299</v>
      </c>
      <c r="E51" s="58">
        <f>E49</f>
        <v>38.390008939981499</v>
      </c>
      <c r="F51" s="55"/>
      <c r="G51">
        <f t="shared" si="6"/>
        <v>108.3161403409761</v>
      </c>
      <c r="H51" s="55"/>
      <c r="I51" s="59"/>
      <c r="J51" s="55"/>
    </row>
    <row r="52" spans="1:10" x14ac:dyDescent="0.2">
      <c r="B52" s="30">
        <v>12.0689655172414</v>
      </c>
      <c r="C52" s="30">
        <v>100.68965517241401</v>
      </c>
      <c r="D52" s="61">
        <v>34.678727152087397</v>
      </c>
      <c r="E52" s="54">
        <f>AVERAGE(D52:D69)</f>
        <v>73.173398421593319</v>
      </c>
      <c r="G52">
        <f t="shared" si="6"/>
        <v>1481.8397161473247</v>
      </c>
      <c r="H52">
        <f>AVERAGE(G52:G69)</f>
        <v>477.10555893902051</v>
      </c>
    </row>
    <row r="53" spans="1:10" x14ac:dyDescent="0.2">
      <c r="B53" s="30">
        <v>13.7241379310345</v>
      </c>
      <c r="C53" s="30">
        <v>51.034482758620697</v>
      </c>
      <c r="D53" s="61">
        <v>31.913807937129501</v>
      </c>
      <c r="E53" s="54">
        <f>E52</f>
        <v>73.173398421593319</v>
      </c>
      <c r="G53">
        <f t="shared" si="6"/>
        <v>1702.353806945657</v>
      </c>
    </row>
    <row r="54" spans="1:10" x14ac:dyDescent="0.2">
      <c r="B54" s="30">
        <v>14.137931034482801</v>
      </c>
      <c r="C54" s="30">
        <v>20</v>
      </c>
      <c r="D54" s="61">
        <v>28.8163007592387</v>
      </c>
      <c r="E54" s="54">
        <f t="shared" ref="E54:E69" si="7">E53</f>
        <v>73.173398421593319</v>
      </c>
      <c r="G54">
        <f t="shared" si="6"/>
        <v>1967.5521130276657</v>
      </c>
    </row>
    <row r="55" spans="1:10" x14ac:dyDescent="0.2">
      <c r="A55" s="37"/>
      <c r="B55" s="30">
        <v>16.620689655172399</v>
      </c>
      <c r="C55" s="30">
        <v>94.482758620689694</v>
      </c>
      <c r="D55" s="61">
        <v>66.601792415136998</v>
      </c>
      <c r="E55" s="54">
        <f t="shared" si="7"/>
        <v>73.173398421593319</v>
      </c>
      <c r="G55">
        <f t="shared" si="6"/>
        <v>43.186005504092797</v>
      </c>
    </row>
    <row r="56" spans="1:10" x14ac:dyDescent="0.2">
      <c r="A56" s="37"/>
      <c r="B56" s="30">
        <v>16.620689655172399</v>
      </c>
      <c r="C56" s="30">
        <v>44.827586206896598</v>
      </c>
      <c r="D56" s="61">
        <v>57.681694257360498</v>
      </c>
      <c r="E56" s="54">
        <f t="shared" si="7"/>
        <v>73.173398421593319</v>
      </c>
      <c r="G56">
        <f t="shared" si="6"/>
        <v>239.99289791210853</v>
      </c>
    </row>
    <row r="57" spans="1:10" x14ac:dyDescent="0.2">
      <c r="A57" s="37"/>
      <c r="B57" s="30">
        <v>16.620689655172399</v>
      </c>
      <c r="C57" s="30">
        <v>175.172413793103</v>
      </c>
      <c r="D57" s="26">
        <v>70.105096042445695</v>
      </c>
      <c r="E57" s="54">
        <f t="shared" si="7"/>
        <v>73.173398421593319</v>
      </c>
      <c r="G57">
        <f t="shared" si="6"/>
        <v>9.4144794898829733</v>
      </c>
    </row>
    <row r="58" spans="1:10" x14ac:dyDescent="0.2">
      <c r="A58" s="43"/>
      <c r="B58" s="30">
        <v>17.034482758620701</v>
      </c>
      <c r="C58" s="30">
        <v>187.586206896552</v>
      </c>
      <c r="D58" s="26">
        <v>78.702806235369493</v>
      </c>
      <c r="E58" s="54">
        <f t="shared" si="7"/>
        <v>73.173398421593319</v>
      </c>
      <c r="G58">
        <f t="shared" si="6"/>
        <v>30.574350771049012</v>
      </c>
    </row>
    <row r="59" spans="1:10" x14ac:dyDescent="0.2">
      <c r="A59" s="37"/>
      <c r="B59" s="30">
        <v>18.275862068965498</v>
      </c>
      <c r="C59" s="30">
        <v>119.31034482758599</v>
      </c>
      <c r="D59" s="26">
        <v>92.579134855529006</v>
      </c>
      <c r="E59" s="54">
        <f t="shared" si="7"/>
        <v>73.173398421593319</v>
      </c>
      <c r="G59">
        <f t="shared" si="6"/>
        <v>376.58260654337892</v>
      </c>
    </row>
    <row r="60" spans="1:10" x14ac:dyDescent="0.2">
      <c r="A60" s="37"/>
      <c r="B60" s="30">
        <v>18.275862068965498</v>
      </c>
      <c r="C60" s="30">
        <v>26.2068965517241</v>
      </c>
      <c r="D60" s="26">
        <v>71.504485381431806</v>
      </c>
      <c r="E60" s="54">
        <f t="shared" si="7"/>
        <v>73.173398421593319</v>
      </c>
      <c r="G60">
        <f t="shared" si="6"/>
        <v>2.7852707356211441</v>
      </c>
    </row>
    <row r="61" spans="1:10" x14ac:dyDescent="0.2">
      <c r="A61" s="37"/>
      <c r="B61" s="31">
        <v>18.275862068965498</v>
      </c>
      <c r="C61" s="31">
        <v>100.68965517241401</v>
      </c>
      <c r="D61" s="27">
        <v>74.704699197689095</v>
      </c>
      <c r="E61" s="54">
        <f t="shared" si="7"/>
        <v>73.173398421593319</v>
      </c>
      <c r="G61">
        <f t="shared" si="6"/>
        <v>2.3448820668715258</v>
      </c>
    </row>
    <row r="62" spans="1:10" x14ac:dyDescent="0.2">
      <c r="A62" s="37"/>
      <c r="B62" s="30">
        <v>18.689655172413801</v>
      </c>
      <c r="C62" s="30">
        <v>144.13793103448299</v>
      </c>
      <c r="D62" s="26">
        <v>96.282996802286902</v>
      </c>
      <c r="E62" s="54">
        <f t="shared" si="7"/>
        <v>73.173398421593319</v>
      </c>
      <c r="G62">
        <f t="shared" si="6"/>
        <v>534.0535373169555</v>
      </c>
    </row>
    <row r="63" spans="1:10" x14ac:dyDescent="0.2">
      <c r="A63" s="37"/>
      <c r="B63" s="30">
        <v>19.931034482758601</v>
      </c>
      <c r="C63" s="30">
        <v>20</v>
      </c>
      <c r="D63" s="26">
        <v>68.009921647155096</v>
      </c>
      <c r="E63" s="54">
        <f t="shared" si="7"/>
        <v>73.173398421593319</v>
      </c>
      <c r="G63">
        <f t="shared" si="6"/>
        <v>26.661492400162956</v>
      </c>
    </row>
    <row r="64" spans="1:10" x14ac:dyDescent="0.2">
      <c r="B64" s="30">
        <v>19.931034482758601</v>
      </c>
      <c r="C64" s="30">
        <v>150.344827586207</v>
      </c>
      <c r="D64" s="26">
        <v>87.970466993911501</v>
      </c>
      <c r="E64" s="54">
        <f t="shared" si="7"/>
        <v>73.173398421593319</v>
      </c>
      <c r="G64">
        <f t="shared" si="6"/>
        <v>218.95323833388642</v>
      </c>
    </row>
    <row r="65" spans="1:43" x14ac:dyDescent="0.2">
      <c r="B65" s="30">
        <v>20.3448275862069</v>
      </c>
      <c r="C65" s="30">
        <v>88.275862068965495</v>
      </c>
      <c r="D65" s="26">
        <v>90.006327108579995</v>
      </c>
      <c r="E65" s="54">
        <f t="shared" si="7"/>
        <v>73.173398421593319</v>
      </c>
      <c r="G65">
        <f t="shared" si="6"/>
        <v>283.34748818117902</v>
      </c>
    </row>
    <row r="66" spans="1:43" x14ac:dyDescent="0.2">
      <c r="B66" s="30">
        <v>20.3448275862069</v>
      </c>
      <c r="C66" s="30">
        <v>94.482758620689694</v>
      </c>
      <c r="D66" s="26">
        <v>89.00070081522</v>
      </c>
      <c r="E66" s="54">
        <f t="shared" si="7"/>
        <v>73.173398421593319</v>
      </c>
      <c r="G66">
        <f t="shared" si="6"/>
        <v>250.50350105930087</v>
      </c>
      <c r="AG66" s="37"/>
      <c r="AH66" s="37"/>
      <c r="AI66" s="37"/>
      <c r="AJ66" s="37"/>
      <c r="AK66" s="37"/>
      <c r="AL66" s="37"/>
      <c r="AM66" s="37"/>
      <c r="AN66" s="37"/>
      <c r="AO66" s="42"/>
      <c r="AP66" s="37"/>
      <c r="AQ66" s="37"/>
    </row>
    <row r="67" spans="1:43" ht="17" thickBot="1" x14ac:dyDescent="0.25">
      <c r="B67" s="30">
        <v>20.3448275862069</v>
      </c>
      <c r="C67" s="30">
        <v>187.586206896552</v>
      </c>
      <c r="D67" s="26">
        <v>98.834011543544705</v>
      </c>
      <c r="E67" s="54">
        <f t="shared" si="7"/>
        <v>73.173398421593319</v>
      </c>
      <c r="G67">
        <f t="shared" si="6"/>
        <v>658.46706579446368</v>
      </c>
      <c r="AG67" s="37"/>
      <c r="AH67" s="37"/>
      <c r="AI67" s="37"/>
      <c r="AJ67" s="37"/>
      <c r="AK67" s="36" t="s">
        <v>10</v>
      </c>
      <c r="AL67" s="37"/>
      <c r="AM67" s="37"/>
      <c r="AN67" s="37"/>
      <c r="AO67" s="42"/>
      <c r="AP67" s="37"/>
      <c r="AQ67" s="37"/>
    </row>
    <row r="68" spans="1:43" x14ac:dyDescent="0.2">
      <c r="B68" s="30">
        <v>21.172413793103399</v>
      </c>
      <c r="C68" s="30">
        <v>82.068965517241395</v>
      </c>
      <c r="D68" s="26">
        <v>79.811029833125502</v>
      </c>
      <c r="E68" s="54">
        <f t="shared" si="7"/>
        <v>73.173398421593319</v>
      </c>
      <c r="G68">
        <f t="shared" si="6"/>
        <v>44.058150755358724</v>
      </c>
      <c r="AG68" s="37"/>
      <c r="AH68" s="37"/>
      <c r="AI68" s="37"/>
      <c r="AJ68" s="37"/>
      <c r="AK68" s="48" t="s">
        <v>16</v>
      </c>
      <c r="AL68" s="24" t="s">
        <v>74</v>
      </c>
      <c r="AM68" s="37"/>
      <c r="AN68" s="37"/>
      <c r="AO68" s="42"/>
      <c r="AP68" s="37"/>
      <c r="AQ68" s="37"/>
    </row>
    <row r="69" spans="1:43" x14ac:dyDescent="0.2">
      <c r="B69" s="30">
        <v>21.586206896551701</v>
      </c>
      <c r="C69" s="30">
        <v>113.10344827586199</v>
      </c>
      <c r="D69" s="26">
        <v>99.917172611438104</v>
      </c>
      <c r="E69" s="54">
        <f t="shared" si="7"/>
        <v>73.173398421593319</v>
      </c>
      <c r="G69">
        <f t="shared" si="6"/>
        <v>715.22945791740813</v>
      </c>
      <c r="AG69" s="37"/>
      <c r="AH69" s="37"/>
      <c r="AI69" s="19"/>
      <c r="AJ69" s="40"/>
      <c r="AK69" s="49" t="s">
        <v>6</v>
      </c>
      <c r="AL69" s="41">
        <v>21</v>
      </c>
      <c r="AM69" s="39"/>
      <c r="AN69" s="21"/>
      <c r="AO69" s="42"/>
      <c r="AP69" s="37"/>
      <c r="AQ69" s="37"/>
    </row>
    <row r="70" spans="1:43" x14ac:dyDescent="0.2">
      <c r="B70" s="5"/>
      <c r="C70" s="5"/>
      <c r="D70" s="8"/>
      <c r="AG70" s="37"/>
      <c r="AH70" s="37"/>
      <c r="AI70" s="20"/>
      <c r="AJ70" s="15"/>
      <c r="AK70" s="49" t="s">
        <v>5</v>
      </c>
      <c r="AL70" s="41">
        <v>68.2</v>
      </c>
      <c r="AM70" s="14"/>
      <c r="AN70" s="22"/>
      <c r="AO70" s="42"/>
      <c r="AP70" s="37"/>
      <c r="AQ70" s="37"/>
    </row>
    <row r="71" spans="1:43" ht="17" thickBot="1" x14ac:dyDescent="0.25">
      <c r="AG71" s="37"/>
      <c r="AH71" s="36" t="s">
        <v>11</v>
      </c>
      <c r="AI71" s="20"/>
      <c r="AJ71" s="15"/>
      <c r="AK71" s="50" t="s">
        <v>7</v>
      </c>
      <c r="AL71" s="45">
        <v>565.20000000000005</v>
      </c>
      <c r="AM71" s="14"/>
      <c r="AN71" s="38" t="s">
        <v>11</v>
      </c>
      <c r="AO71" s="42"/>
      <c r="AP71" s="37"/>
      <c r="AQ71" s="37"/>
    </row>
    <row r="72" spans="1:43" x14ac:dyDescent="0.2">
      <c r="A72" s="6" t="s">
        <v>31</v>
      </c>
      <c r="B72" s="6" t="s">
        <v>0</v>
      </c>
      <c r="C72" s="6" t="s">
        <v>1</v>
      </c>
      <c r="D72" s="6" t="s">
        <v>2</v>
      </c>
      <c r="E72" s="3" t="s">
        <v>32</v>
      </c>
      <c r="F72" s="3"/>
      <c r="G72" s="3" t="s">
        <v>33</v>
      </c>
      <c r="H72" s="3" t="s">
        <v>33</v>
      </c>
      <c r="I72" s="63"/>
      <c r="J72" s="3"/>
      <c r="AG72" s="37"/>
      <c r="AH72" s="48" t="s">
        <v>16</v>
      </c>
      <c r="AI72" s="24" t="s">
        <v>79</v>
      </c>
      <c r="AJ72" s="37"/>
      <c r="AK72" s="37"/>
      <c r="AL72" s="37"/>
      <c r="AM72" s="37"/>
      <c r="AN72" s="48" t="s">
        <v>16</v>
      </c>
      <c r="AO72" s="24" t="s">
        <v>87</v>
      </c>
      <c r="AP72" s="37"/>
      <c r="AQ72" s="37"/>
    </row>
    <row r="73" spans="1:43" x14ac:dyDescent="0.2">
      <c r="A73" s="5"/>
      <c r="B73" s="30">
        <v>10</v>
      </c>
      <c r="C73" s="30">
        <v>113.10344827586199</v>
      </c>
      <c r="D73" s="26">
        <v>45.655529499736403</v>
      </c>
      <c r="E73" s="54">
        <f>AVERAGE(D73:D76)</f>
        <v>37.462188493007972</v>
      </c>
      <c r="G73">
        <f>POWER(E73-D73,2)</f>
        <v>67.130836852537669</v>
      </c>
      <c r="H73">
        <f>AVERAGE(G73:G76)</f>
        <v>45.326549729175277</v>
      </c>
      <c r="I73" s="11">
        <f>H73+H77</f>
        <v>458.20262635439462</v>
      </c>
      <c r="AG73" s="37"/>
      <c r="AH73" s="49" t="s">
        <v>6</v>
      </c>
      <c r="AI73" s="44">
        <v>6</v>
      </c>
      <c r="AJ73" s="36"/>
      <c r="AK73" s="37"/>
      <c r="AL73" s="37"/>
      <c r="AM73" s="37"/>
      <c r="AN73" s="49" t="s">
        <v>6</v>
      </c>
      <c r="AO73" s="44">
        <v>15</v>
      </c>
      <c r="AP73" s="37"/>
      <c r="AQ73" s="37"/>
    </row>
    <row r="74" spans="1:43" x14ac:dyDescent="0.2">
      <c r="A74" s="37"/>
      <c r="B74" s="62">
        <v>10</v>
      </c>
      <c r="C74" s="62">
        <v>187.586206896552</v>
      </c>
      <c r="D74" s="61">
        <v>41.531992420147802</v>
      </c>
      <c r="E74" s="54">
        <f>E73</f>
        <v>37.462188493007972</v>
      </c>
      <c r="G74">
        <f t="shared" ref="G74:G93" si="8">POWER(E74-D74,2)</f>
        <v>16.563304005362784</v>
      </c>
      <c r="AG74" s="37"/>
      <c r="AH74" s="49" t="s">
        <v>5</v>
      </c>
      <c r="AI74" s="41">
        <v>35.095999999999997</v>
      </c>
      <c r="AJ74" s="21"/>
      <c r="AK74" s="37"/>
      <c r="AL74" s="37"/>
      <c r="AM74" s="36"/>
      <c r="AN74" s="49" t="s">
        <v>5</v>
      </c>
      <c r="AO74" s="41">
        <v>81.447500000000005</v>
      </c>
      <c r="AP74" s="21"/>
      <c r="AQ74" s="37"/>
    </row>
    <row r="75" spans="1:43" ht="17" thickBot="1" x14ac:dyDescent="0.25">
      <c r="A75" s="37"/>
      <c r="B75" s="62">
        <v>11.6551724137931</v>
      </c>
      <c r="C75" s="62">
        <v>20</v>
      </c>
      <c r="D75" s="61">
        <v>27.982504900060299</v>
      </c>
      <c r="E75" s="54">
        <f>E74</f>
        <v>37.462188493007972</v>
      </c>
      <c r="G75">
        <f t="shared" si="8"/>
        <v>89.864401022401296</v>
      </c>
      <c r="AG75" s="37"/>
      <c r="AH75" s="50" t="s">
        <v>7</v>
      </c>
      <c r="AI75" s="109">
        <v>42.21</v>
      </c>
      <c r="AJ75" s="22"/>
      <c r="AK75" s="37"/>
      <c r="AL75" s="37"/>
      <c r="AM75" s="37"/>
      <c r="AN75" s="50" t="s">
        <v>7</v>
      </c>
      <c r="AO75" s="45">
        <v>160.61000000000001</v>
      </c>
      <c r="AP75" s="22"/>
      <c r="AQ75" s="37"/>
    </row>
    <row r="76" spans="1:43" ht="17" thickBot="1" x14ac:dyDescent="0.25">
      <c r="A76" s="55"/>
      <c r="B76" s="56">
        <v>12.0689655172414</v>
      </c>
      <c r="C76" s="56">
        <v>100.68965517241401</v>
      </c>
      <c r="D76" s="57">
        <v>34.678727152087397</v>
      </c>
      <c r="E76" s="54">
        <f>E75</f>
        <v>37.462188493007972</v>
      </c>
      <c r="F76" s="55"/>
      <c r="G76">
        <f t="shared" si="8"/>
        <v>7.747657036399362</v>
      </c>
      <c r="H76" s="55"/>
      <c r="I76" s="59"/>
      <c r="J76" s="55"/>
      <c r="AG76" s="36" t="s">
        <v>12</v>
      </c>
      <c r="AH76" s="46"/>
      <c r="AI76" s="37"/>
      <c r="AJ76" s="47" t="s">
        <v>13</v>
      </c>
      <c r="AK76" s="37"/>
      <c r="AL76" s="37"/>
      <c r="AM76" s="36" t="s">
        <v>14</v>
      </c>
      <c r="AN76" s="46"/>
      <c r="AO76" s="37"/>
      <c r="AP76" s="47" t="s">
        <v>15</v>
      </c>
      <c r="AQ76" s="37"/>
    </row>
    <row r="77" spans="1:43" x14ac:dyDescent="0.2">
      <c r="B77" s="30">
        <v>13.7241379310345</v>
      </c>
      <c r="C77" s="30">
        <v>51.034482758620697</v>
      </c>
      <c r="D77" s="61">
        <v>31.913807937129501</v>
      </c>
      <c r="E77" s="54">
        <f>AVERAGE(D77:D93)</f>
        <v>75.437790849211339</v>
      </c>
      <c r="G77">
        <f t="shared" si="8"/>
        <v>1894.3370885311915</v>
      </c>
      <c r="H77">
        <f>AVERAGE(G77:G93)</f>
        <v>412.87607662521935</v>
      </c>
      <c r="AG77" s="51"/>
      <c r="AH77" s="13"/>
      <c r="AI77" s="37"/>
      <c r="AJ77" s="12"/>
      <c r="AK77" s="13"/>
      <c r="AL77" s="37"/>
      <c r="AM77" s="12"/>
      <c r="AN77" s="13"/>
      <c r="AO77" s="42"/>
      <c r="AP77" s="12"/>
      <c r="AQ77" s="13"/>
    </row>
    <row r="78" spans="1:43" x14ac:dyDescent="0.2">
      <c r="B78" s="30">
        <v>14.137931034482801</v>
      </c>
      <c r="C78" s="30">
        <v>20</v>
      </c>
      <c r="D78" s="61">
        <v>28.8163007592387</v>
      </c>
      <c r="E78" s="54">
        <f>E77</f>
        <v>75.437790849211339</v>
      </c>
      <c r="G78">
        <f t="shared" si="8"/>
        <v>2173.563338209417</v>
      </c>
      <c r="AG78" s="52" t="s">
        <v>6</v>
      </c>
      <c r="AH78" s="25">
        <v>2</v>
      </c>
      <c r="AI78" s="37"/>
      <c r="AJ78" s="52" t="s">
        <v>6</v>
      </c>
      <c r="AK78" s="25">
        <v>4</v>
      </c>
      <c r="AL78" s="37"/>
      <c r="AM78" s="52" t="s">
        <v>6</v>
      </c>
      <c r="AN78" s="25">
        <v>3</v>
      </c>
      <c r="AO78" s="37"/>
      <c r="AP78" s="52" t="s">
        <v>6</v>
      </c>
      <c r="AQ78" s="25">
        <v>12</v>
      </c>
    </row>
    <row r="79" spans="1:43" x14ac:dyDescent="0.2">
      <c r="A79" s="37"/>
      <c r="B79" s="30">
        <v>16.620689655172399</v>
      </c>
      <c r="C79" s="30">
        <v>94.482758620689694</v>
      </c>
      <c r="D79" s="61">
        <v>66.601792415136998</v>
      </c>
      <c r="E79" s="54">
        <f t="shared" ref="E79:E93" si="9">E78</f>
        <v>75.437790849211339</v>
      </c>
      <c r="G79">
        <f t="shared" si="8"/>
        <v>78.074868326964207</v>
      </c>
      <c r="AG79" s="52" t="s">
        <v>5</v>
      </c>
      <c r="AH79" s="15">
        <v>43.59</v>
      </c>
      <c r="AI79" s="37"/>
      <c r="AJ79" s="52" t="s">
        <v>5</v>
      </c>
      <c r="AK79" s="15">
        <v>30.84</v>
      </c>
      <c r="AL79" s="36"/>
      <c r="AM79" s="52" t="s">
        <v>5</v>
      </c>
      <c r="AN79" s="15">
        <v>27.35</v>
      </c>
      <c r="AO79" s="37"/>
      <c r="AP79" s="52" t="s">
        <v>5</v>
      </c>
      <c r="AQ79" s="15">
        <v>85.61</v>
      </c>
    </row>
    <row r="80" spans="1:43" ht="17" thickBot="1" x14ac:dyDescent="0.25">
      <c r="A80" s="37"/>
      <c r="B80" s="30">
        <v>16.620689655172399</v>
      </c>
      <c r="C80" s="30">
        <v>44.827586206896598</v>
      </c>
      <c r="D80" s="61">
        <v>57.681694257360498</v>
      </c>
      <c r="E80" s="54">
        <f t="shared" si="9"/>
        <v>75.437790849211339</v>
      </c>
      <c r="G80">
        <f t="shared" si="8"/>
        <v>315.27896617913706</v>
      </c>
      <c r="AG80" s="53" t="s">
        <v>7</v>
      </c>
      <c r="AH80" s="16">
        <v>4.25</v>
      </c>
      <c r="AI80" s="37"/>
      <c r="AJ80" s="53" t="s">
        <v>7</v>
      </c>
      <c r="AK80" s="16">
        <v>7.03</v>
      </c>
      <c r="AL80" s="37"/>
      <c r="AM80" s="53" t="s">
        <v>7</v>
      </c>
      <c r="AN80" s="16">
        <v>65.790000000000006</v>
      </c>
      <c r="AO80" s="37"/>
      <c r="AP80" s="53" t="s">
        <v>7</v>
      </c>
      <c r="AQ80" s="16">
        <v>107.28</v>
      </c>
    </row>
    <row r="81" spans="1:43" x14ac:dyDescent="0.2">
      <c r="A81" s="37"/>
      <c r="B81" s="30">
        <v>16.620689655172399</v>
      </c>
      <c r="C81" s="30">
        <v>175.172413793103</v>
      </c>
      <c r="D81" s="26">
        <v>70.105096042445695</v>
      </c>
      <c r="E81" s="54">
        <f t="shared" si="9"/>
        <v>75.437790849211339</v>
      </c>
      <c r="G81">
        <f t="shared" si="8"/>
        <v>28.437633902105276</v>
      </c>
      <c r="AG81" s="37"/>
      <c r="AH81" s="37"/>
      <c r="AI81" s="37"/>
      <c r="AJ81" s="37"/>
      <c r="AK81" s="37"/>
      <c r="AL81" s="37"/>
      <c r="AM81" s="42"/>
      <c r="AN81" s="37"/>
      <c r="AO81" s="37"/>
      <c r="AP81" s="42"/>
      <c r="AQ81" s="37"/>
    </row>
    <row r="82" spans="1:43" x14ac:dyDescent="0.2">
      <c r="A82" s="43"/>
      <c r="B82" s="30">
        <v>17.034482758620701</v>
      </c>
      <c r="C82" s="30">
        <v>187.586206896552</v>
      </c>
      <c r="D82" s="26">
        <v>78.702806235369493</v>
      </c>
      <c r="E82" s="54">
        <f t="shared" si="9"/>
        <v>75.437790849211339</v>
      </c>
      <c r="G82">
        <f t="shared" si="8"/>
        <v>10.660325471849482</v>
      </c>
      <c r="AO82" s="11"/>
    </row>
    <row r="83" spans="1:43" x14ac:dyDescent="0.2">
      <c r="A83" s="37"/>
      <c r="B83" s="30">
        <v>18.275862068965498</v>
      </c>
      <c r="C83" s="30">
        <v>119.31034482758599</v>
      </c>
      <c r="D83" s="26">
        <v>92.579134855529006</v>
      </c>
      <c r="E83" s="54">
        <f t="shared" si="9"/>
        <v>75.437790849211339</v>
      </c>
      <c r="G83">
        <f t="shared" si="8"/>
        <v>293.82567434292258</v>
      </c>
      <c r="AO83" s="11"/>
    </row>
    <row r="84" spans="1:43" x14ac:dyDescent="0.2">
      <c r="A84" s="37"/>
      <c r="B84" s="30">
        <v>18.275862068965498</v>
      </c>
      <c r="C84" s="30">
        <v>26.2068965517241</v>
      </c>
      <c r="D84" s="26">
        <v>71.504485381431806</v>
      </c>
      <c r="E84" s="54">
        <f t="shared" si="9"/>
        <v>75.437790849211339</v>
      </c>
      <c r="G84">
        <f t="shared" si="8"/>
        <v>15.470891902864372</v>
      </c>
      <c r="AO84" s="11"/>
    </row>
    <row r="85" spans="1:43" x14ac:dyDescent="0.2">
      <c r="A85" s="37"/>
      <c r="B85" s="31">
        <v>18.275862068965498</v>
      </c>
      <c r="C85" s="31">
        <v>100.68965517241401</v>
      </c>
      <c r="D85" s="27">
        <v>74.704699197689095</v>
      </c>
      <c r="E85" s="54">
        <f t="shared" si="9"/>
        <v>75.437790849211339</v>
      </c>
      <c r="G85">
        <f t="shared" si="8"/>
        <v>0.53742336953161141</v>
      </c>
      <c r="AL85" s="37"/>
      <c r="AM85" s="37"/>
      <c r="AN85" s="37"/>
      <c r="AO85" s="37"/>
      <c r="AP85" s="42"/>
      <c r="AQ85" s="37"/>
    </row>
    <row r="86" spans="1:43" x14ac:dyDescent="0.2">
      <c r="A86" s="37"/>
      <c r="B86" s="30">
        <v>18.689655172413801</v>
      </c>
      <c r="C86" s="30">
        <v>144.13793103448299</v>
      </c>
      <c r="D86" s="26">
        <v>96.282996802286902</v>
      </c>
      <c r="E86" s="54">
        <f t="shared" si="9"/>
        <v>75.437790849211339</v>
      </c>
      <c r="G86">
        <f t="shared" si="8"/>
        <v>434.52261122613692</v>
      </c>
      <c r="AL86" s="37"/>
      <c r="AM86" s="37"/>
      <c r="AN86" s="37"/>
      <c r="AO86" s="37"/>
      <c r="AP86" s="42"/>
      <c r="AQ86" s="37"/>
    </row>
    <row r="87" spans="1:43" x14ac:dyDescent="0.2">
      <c r="A87" s="37"/>
      <c r="B87" s="30">
        <v>19.931034482758601</v>
      </c>
      <c r="C87" s="30">
        <v>20</v>
      </c>
      <c r="D87" s="26">
        <v>68.009921647155096</v>
      </c>
      <c r="E87" s="54">
        <f t="shared" si="9"/>
        <v>75.437790849211339</v>
      </c>
      <c r="G87">
        <f t="shared" si="8"/>
        <v>55.173240882855652</v>
      </c>
      <c r="AL87" s="37"/>
      <c r="AM87" s="37"/>
      <c r="AN87" s="37"/>
      <c r="AO87" s="42"/>
      <c r="AP87" s="37"/>
      <c r="AQ87" s="37"/>
    </row>
    <row r="88" spans="1:43" x14ac:dyDescent="0.2">
      <c r="B88" s="30">
        <v>19.931034482758601</v>
      </c>
      <c r="C88" s="30">
        <v>150.344827586207</v>
      </c>
      <c r="D88" s="26">
        <v>87.970466993911501</v>
      </c>
      <c r="E88" s="54">
        <f t="shared" si="9"/>
        <v>75.437790849211339</v>
      </c>
      <c r="G88">
        <f t="shared" si="8"/>
        <v>157.06797134793649</v>
      </c>
      <c r="AL88" s="37"/>
      <c r="AM88" s="37"/>
      <c r="AN88" s="37"/>
      <c r="AO88" s="42"/>
      <c r="AP88" s="37"/>
      <c r="AQ88" s="37"/>
    </row>
    <row r="89" spans="1:43" x14ac:dyDescent="0.2">
      <c r="B89" s="30">
        <v>20.3448275862069</v>
      </c>
      <c r="C89" s="30">
        <v>88.275862068965495</v>
      </c>
      <c r="D89" s="26">
        <v>90.006327108579995</v>
      </c>
      <c r="E89" s="54">
        <f t="shared" si="9"/>
        <v>75.437790849211339</v>
      </c>
      <c r="G89">
        <f t="shared" si="8"/>
        <v>212.24224874053928</v>
      </c>
    </row>
    <row r="90" spans="1:43" x14ac:dyDescent="0.2">
      <c r="B90" s="30">
        <v>20.3448275862069</v>
      </c>
      <c r="C90" s="30">
        <v>94.482758620689694</v>
      </c>
      <c r="D90" s="26">
        <v>89.00070081522</v>
      </c>
      <c r="E90" s="54">
        <f t="shared" si="9"/>
        <v>75.437790849211339</v>
      </c>
      <c r="G90">
        <f t="shared" si="8"/>
        <v>183.95252674605706</v>
      </c>
    </row>
    <row r="91" spans="1:43" x14ac:dyDescent="0.2">
      <c r="B91" s="30">
        <v>20.3448275862069</v>
      </c>
      <c r="C91" s="30">
        <v>187.586206896552</v>
      </c>
      <c r="D91" s="26">
        <v>98.834011543544705</v>
      </c>
      <c r="E91" s="54">
        <f t="shared" si="9"/>
        <v>75.437790849211339</v>
      </c>
      <c r="G91">
        <f t="shared" si="8"/>
        <v>547.3831427779528</v>
      </c>
    </row>
    <row r="92" spans="1:43" x14ac:dyDescent="0.2">
      <c r="B92" s="30">
        <v>21.172413793103399</v>
      </c>
      <c r="C92" s="30">
        <v>82.068965517241395</v>
      </c>
      <c r="D92" s="26">
        <v>79.811029833125502</v>
      </c>
      <c r="E92" s="54">
        <f t="shared" si="9"/>
        <v>75.437790849211339</v>
      </c>
      <c r="G92">
        <f t="shared" si="8"/>
        <v>19.125219210426582</v>
      </c>
    </row>
    <row r="93" spans="1:43" x14ac:dyDescent="0.2">
      <c r="B93" s="30">
        <v>21.586206896551701</v>
      </c>
      <c r="C93" s="30">
        <v>113.10344827586199</v>
      </c>
      <c r="D93" s="26">
        <v>99.917172611438104</v>
      </c>
      <c r="E93" s="54">
        <f t="shared" si="9"/>
        <v>75.437790849211339</v>
      </c>
      <c r="G93">
        <f t="shared" si="8"/>
        <v>599.24013146084042</v>
      </c>
    </row>
    <row r="97" spans="1:10" x14ac:dyDescent="0.2">
      <c r="A97" s="6" t="s">
        <v>31</v>
      </c>
      <c r="B97" s="6" t="s">
        <v>0</v>
      </c>
      <c r="C97" s="6" t="s">
        <v>1</v>
      </c>
      <c r="D97" s="6" t="s">
        <v>2</v>
      </c>
      <c r="E97" s="3" t="s">
        <v>37</v>
      </c>
      <c r="F97" s="3"/>
      <c r="G97" s="3" t="s">
        <v>38</v>
      </c>
      <c r="H97" s="3" t="s">
        <v>39</v>
      </c>
      <c r="I97" s="63"/>
      <c r="J97" s="3"/>
    </row>
    <row r="98" spans="1:10" x14ac:dyDescent="0.2">
      <c r="A98" s="5"/>
      <c r="B98" s="30">
        <v>10</v>
      </c>
      <c r="C98" s="30">
        <v>113.10344827586199</v>
      </c>
      <c r="D98" s="26">
        <v>45.655529499736403</v>
      </c>
      <c r="E98" s="54">
        <f>AVERAGE(D98:D102)</f>
        <v>36.352512381832277</v>
      </c>
      <c r="G98">
        <f>POWER(E98-D98,2)</f>
        <v>86.546127496017192</v>
      </c>
      <c r="H98">
        <f>AVERAGE(G98:G102)</f>
        <v>41.186764070196276</v>
      </c>
      <c r="I98" s="11">
        <f>H98+H103</f>
        <v>354.07177319921738</v>
      </c>
    </row>
    <row r="99" spans="1:10" x14ac:dyDescent="0.2">
      <c r="A99" s="37"/>
      <c r="B99" s="62">
        <v>10</v>
      </c>
      <c r="C99" s="62">
        <v>187.586206896552</v>
      </c>
      <c r="D99" s="61">
        <v>41.531992420147802</v>
      </c>
      <c r="E99" s="54">
        <f>E98</f>
        <v>36.352512381832277</v>
      </c>
      <c r="G99">
        <f t="shared" ref="G99:G118" si="10">POWER(E99-D99,2)</f>
        <v>26.827013467308991</v>
      </c>
    </row>
    <row r="100" spans="1:10" x14ac:dyDescent="0.2">
      <c r="A100" s="37"/>
      <c r="B100" s="62">
        <v>11.6551724137931</v>
      </c>
      <c r="C100" s="62">
        <v>20</v>
      </c>
      <c r="D100" s="61">
        <v>27.982504900060299</v>
      </c>
      <c r="E100" s="54">
        <f t="shared" ref="E100:E102" si="11">E99</f>
        <v>36.352512381832277</v>
      </c>
      <c r="G100">
        <f t="shared" si="10"/>
        <v>70.05702524491889</v>
      </c>
    </row>
    <row r="101" spans="1:10" x14ac:dyDescent="0.2">
      <c r="A101" s="37"/>
      <c r="B101" s="62">
        <v>12.0689655172414</v>
      </c>
      <c r="C101" s="62">
        <v>100.68965517241401</v>
      </c>
      <c r="D101" s="61">
        <v>34.678727152087397</v>
      </c>
      <c r="E101" s="54">
        <f t="shared" si="11"/>
        <v>36.352512381832277</v>
      </c>
      <c r="G101">
        <f t="shared" si="10"/>
        <v>2.8015569953121195</v>
      </c>
    </row>
    <row r="102" spans="1:10" x14ac:dyDescent="0.2">
      <c r="A102" s="55"/>
      <c r="B102" s="56">
        <v>13.7241379310345</v>
      </c>
      <c r="C102" s="56">
        <v>51.034482758620697</v>
      </c>
      <c r="D102" s="57">
        <v>31.913807937129501</v>
      </c>
      <c r="E102" s="54">
        <f t="shared" si="11"/>
        <v>36.352512381832277</v>
      </c>
      <c r="F102" s="55"/>
      <c r="G102">
        <f t="shared" si="10"/>
        <v>19.702097147424173</v>
      </c>
      <c r="H102" s="55"/>
      <c r="I102" s="59"/>
      <c r="J102" s="55"/>
    </row>
    <row r="103" spans="1:10" x14ac:dyDescent="0.2">
      <c r="B103" s="30">
        <v>14.137931034482801</v>
      </c>
      <c r="C103" s="30">
        <v>20</v>
      </c>
      <c r="D103" s="61">
        <v>28.8163007592387</v>
      </c>
      <c r="E103" s="54">
        <f>AVERAGE(D103:D118)</f>
        <v>78.158039781216445</v>
      </c>
      <c r="G103">
        <f t="shared" si="10"/>
        <v>2434.6072097129613</v>
      </c>
      <c r="H103">
        <f>AVERAGE(G103:G118)</f>
        <v>312.88500912902111</v>
      </c>
    </row>
    <row r="104" spans="1:10" x14ac:dyDescent="0.2">
      <c r="A104" s="37"/>
      <c r="B104" s="30">
        <v>16.620689655172399</v>
      </c>
      <c r="C104" s="30">
        <v>94.482758620689694</v>
      </c>
      <c r="D104" s="61">
        <v>66.601792415136998</v>
      </c>
      <c r="E104" s="54">
        <f>E103</f>
        <v>78.158039781216445</v>
      </c>
      <c r="G104">
        <f t="shared" si="10"/>
        <v>133.54685318601815</v>
      </c>
    </row>
    <row r="105" spans="1:10" x14ac:dyDescent="0.2">
      <c r="A105" s="37"/>
      <c r="B105" s="30">
        <v>16.620689655172399</v>
      </c>
      <c r="C105" s="30">
        <v>44.827586206896598</v>
      </c>
      <c r="D105" s="61">
        <v>57.681694257360498</v>
      </c>
      <c r="E105" s="54">
        <f t="shared" ref="E105:E118" si="12">E104</f>
        <v>78.158039781216445</v>
      </c>
      <c r="G105">
        <f t="shared" si="10"/>
        <v>419.28072601233549</v>
      </c>
    </row>
    <row r="106" spans="1:10" x14ac:dyDescent="0.2">
      <c r="A106" s="37"/>
      <c r="B106" s="30">
        <v>16.620689655172399</v>
      </c>
      <c r="C106" s="30">
        <v>175.172413793103</v>
      </c>
      <c r="D106" s="26">
        <v>70.105096042445695</v>
      </c>
      <c r="E106" s="54">
        <f t="shared" si="12"/>
        <v>78.158039781216445</v>
      </c>
      <c r="G106">
        <f t="shared" si="10"/>
        <v>64.849902859807031</v>
      </c>
    </row>
    <row r="107" spans="1:10" x14ac:dyDescent="0.2">
      <c r="A107" s="43"/>
      <c r="B107" s="30">
        <v>17.034482758620701</v>
      </c>
      <c r="C107" s="30">
        <v>187.586206896552</v>
      </c>
      <c r="D107" s="26">
        <v>78.702806235369493</v>
      </c>
      <c r="E107" s="54">
        <f t="shared" si="12"/>
        <v>78.158039781216445</v>
      </c>
      <c r="G107">
        <f t="shared" si="10"/>
        <v>0.29677048957048557</v>
      </c>
    </row>
    <row r="108" spans="1:10" x14ac:dyDescent="0.2">
      <c r="A108" s="37"/>
      <c r="B108" s="30">
        <v>18.275862068965498</v>
      </c>
      <c r="C108" s="30">
        <v>119.31034482758599</v>
      </c>
      <c r="D108" s="26">
        <v>92.579134855529006</v>
      </c>
      <c r="E108" s="54">
        <f t="shared" si="12"/>
        <v>78.158039781216445</v>
      </c>
      <c r="G108">
        <f t="shared" si="10"/>
        <v>207.96798314236202</v>
      </c>
    </row>
    <row r="109" spans="1:10" x14ac:dyDescent="0.2">
      <c r="A109" s="37"/>
      <c r="B109" s="30">
        <v>18.275862068965498</v>
      </c>
      <c r="C109" s="30">
        <v>26.2068965517241</v>
      </c>
      <c r="D109" s="26">
        <v>71.504485381431806</v>
      </c>
      <c r="E109" s="54">
        <f t="shared" si="12"/>
        <v>78.158039781216445</v>
      </c>
      <c r="G109">
        <f t="shared" si="10"/>
        <v>44.269786150893523</v>
      </c>
    </row>
    <row r="110" spans="1:10" x14ac:dyDescent="0.2">
      <c r="A110" s="37"/>
      <c r="B110" s="31">
        <v>18.275862068965498</v>
      </c>
      <c r="C110" s="31">
        <v>100.68965517241401</v>
      </c>
      <c r="D110" s="27">
        <v>74.704699197689095</v>
      </c>
      <c r="E110" s="54">
        <f t="shared" si="12"/>
        <v>78.158039781216445</v>
      </c>
      <c r="G110">
        <f t="shared" si="10"/>
        <v>11.925561185837017</v>
      </c>
    </row>
    <row r="111" spans="1:10" x14ac:dyDescent="0.2">
      <c r="A111" s="37"/>
      <c r="B111" s="30">
        <v>18.689655172413801</v>
      </c>
      <c r="C111" s="30">
        <v>144.13793103448299</v>
      </c>
      <c r="D111" s="26">
        <v>96.282996802286902</v>
      </c>
      <c r="E111" s="54">
        <f t="shared" si="12"/>
        <v>78.158039781216445</v>
      </c>
      <c r="G111">
        <f t="shared" si="10"/>
        <v>328.51406701565128</v>
      </c>
    </row>
    <row r="112" spans="1:10" x14ac:dyDescent="0.2">
      <c r="A112" s="37"/>
      <c r="B112" s="30">
        <v>19.931034482758601</v>
      </c>
      <c r="C112" s="30">
        <v>20</v>
      </c>
      <c r="D112" s="26">
        <v>68.009921647155096</v>
      </c>
      <c r="E112" s="54">
        <f t="shared" si="12"/>
        <v>78.158039781216445</v>
      </c>
      <c r="G112">
        <f t="shared" si="10"/>
        <v>102.98430166286479</v>
      </c>
    </row>
    <row r="113" spans="1:10" x14ac:dyDescent="0.2">
      <c r="B113" s="30">
        <v>19.931034482758601</v>
      </c>
      <c r="C113" s="30">
        <v>150.344827586207</v>
      </c>
      <c r="D113" s="26">
        <v>87.970466993911501</v>
      </c>
      <c r="E113" s="54">
        <f t="shared" si="12"/>
        <v>78.158039781216445</v>
      </c>
      <c r="G113">
        <f t="shared" si="10"/>
        <v>96.283727804438456</v>
      </c>
    </row>
    <row r="114" spans="1:10" x14ac:dyDescent="0.2">
      <c r="B114" s="30">
        <v>20.3448275862069</v>
      </c>
      <c r="C114" s="30">
        <v>88.275862068965495</v>
      </c>
      <c r="D114" s="26">
        <v>90.006327108579995</v>
      </c>
      <c r="E114" s="54">
        <f t="shared" si="12"/>
        <v>78.158039781216445</v>
      </c>
      <c r="G114">
        <f t="shared" si="10"/>
        <v>140.38191259176369</v>
      </c>
    </row>
    <row r="115" spans="1:10" x14ac:dyDescent="0.2">
      <c r="B115" s="30">
        <v>20.3448275862069</v>
      </c>
      <c r="C115" s="30">
        <v>94.482758620689694</v>
      </c>
      <c r="D115" s="26">
        <v>89.00070081522</v>
      </c>
      <c r="E115" s="54">
        <f t="shared" si="12"/>
        <v>78.158039781216445</v>
      </c>
      <c r="G115">
        <f t="shared" si="10"/>
        <v>117.56329829829905</v>
      </c>
    </row>
    <row r="116" spans="1:10" x14ac:dyDescent="0.2">
      <c r="B116" s="30">
        <v>20.3448275862069</v>
      </c>
      <c r="C116" s="30">
        <v>187.586206896552</v>
      </c>
      <c r="D116" s="26">
        <v>98.834011543544705</v>
      </c>
      <c r="E116" s="54">
        <f t="shared" si="12"/>
        <v>78.158039781216445</v>
      </c>
      <c r="G116">
        <f t="shared" si="10"/>
        <v>427.49580831659557</v>
      </c>
    </row>
    <row r="117" spans="1:10" x14ac:dyDescent="0.2">
      <c r="B117" s="30">
        <v>21.172413793103399</v>
      </c>
      <c r="C117" s="30">
        <v>82.068965517241395</v>
      </c>
      <c r="D117" s="26">
        <v>79.811029833125502</v>
      </c>
      <c r="E117" s="54">
        <f t="shared" si="12"/>
        <v>78.158039781216445</v>
      </c>
      <c r="G117">
        <f t="shared" si="10"/>
        <v>2.7323761117103085</v>
      </c>
    </row>
    <row r="118" spans="1:10" x14ac:dyDescent="0.2">
      <c r="B118" s="30">
        <v>21.586206896551701</v>
      </c>
      <c r="C118" s="30">
        <v>113.10344827586199</v>
      </c>
      <c r="D118" s="26">
        <v>99.917172611438104</v>
      </c>
      <c r="E118" s="54">
        <f t="shared" si="12"/>
        <v>78.158039781216445</v>
      </c>
      <c r="G118">
        <f t="shared" si="10"/>
        <v>473.45986152323007</v>
      </c>
    </row>
    <row r="122" spans="1:10" x14ac:dyDescent="0.2">
      <c r="A122" s="83" t="s">
        <v>40</v>
      </c>
      <c r="B122" s="83" t="s">
        <v>0</v>
      </c>
      <c r="C122" s="83" t="s">
        <v>1</v>
      </c>
      <c r="D122" s="83" t="s">
        <v>2</v>
      </c>
      <c r="E122" s="83" t="s">
        <v>41</v>
      </c>
      <c r="F122" s="83"/>
      <c r="G122" s="83" t="s">
        <v>42</v>
      </c>
      <c r="H122" s="83" t="s">
        <v>43</v>
      </c>
      <c r="I122" s="101"/>
      <c r="J122" s="83"/>
    </row>
    <row r="123" spans="1:10" x14ac:dyDescent="0.2">
      <c r="A123" s="83"/>
      <c r="B123" s="84">
        <v>10</v>
      </c>
      <c r="C123" s="84">
        <v>113.10344827586199</v>
      </c>
      <c r="D123" s="85">
        <v>45.655529499736403</v>
      </c>
      <c r="E123" s="85">
        <f>AVERAGE(D123:D128)</f>
        <v>35.096477111400013</v>
      </c>
      <c r="F123" s="83"/>
      <c r="G123" s="83">
        <f>POWER(E123-D123,2)</f>
        <v>111.49358733963243</v>
      </c>
      <c r="H123" s="83">
        <f>AVERAGE(G123:G128)</f>
        <v>42.210426394679466</v>
      </c>
      <c r="I123" s="101">
        <f>H123+H129</f>
        <v>202.82681233049144</v>
      </c>
      <c r="J123" s="83"/>
    </row>
    <row r="124" spans="1:10" x14ac:dyDescent="0.2">
      <c r="A124" s="86"/>
      <c r="B124" s="87">
        <v>10</v>
      </c>
      <c r="C124" s="87">
        <v>187.586206896552</v>
      </c>
      <c r="D124" s="88">
        <v>41.531992420147802</v>
      </c>
      <c r="E124" s="85">
        <f>E123</f>
        <v>35.096477111400013</v>
      </c>
      <c r="F124" s="83"/>
      <c r="G124" s="83">
        <f t="shared" ref="G124:G143" si="13">POWER(E124-D124,2)</f>
        <v>41.415857289127146</v>
      </c>
      <c r="H124" s="83"/>
      <c r="I124" s="101"/>
      <c r="J124" s="83"/>
    </row>
    <row r="125" spans="1:10" x14ac:dyDescent="0.2">
      <c r="A125" s="86"/>
      <c r="B125" s="87">
        <v>11.6551724137931</v>
      </c>
      <c r="C125" s="87">
        <v>20</v>
      </c>
      <c r="D125" s="88">
        <v>27.982504900060299</v>
      </c>
      <c r="E125" s="85">
        <f t="shared" ref="E125:E128" si="14">E124</f>
        <v>35.096477111400013</v>
      </c>
      <c r="F125" s="83"/>
      <c r="G125" s="83">
        <f t="shared" si="13"/>
        <v>50.608600623713663</v>
      </c>
      <c r="H125" s="83"/>
      <c r="I125" s="101"/>
      <c r="J125" s="83"/>
    </row>
    <row r="126" spans="1:10" x14ac:dyDescent="0.2">
      <c r="A126" s="86"/>
      <c r="B126" s="87">
        <v>12.0689655172414</v>
      </c>
      <c r="C126" s="87">
        <v>100.68965517241401</v>
      </c>
      <c r="D126" s="88">
        <v>34.678727152087397</v>
      </c>
      <c r="E126" s="85">
        <f t="shared" si="14"/>
        <v>35.096477111400013</v>
      </c>
      <c r="F126" s="83"/>
      <c r="G126" s="83">
        <f t="shared" si="13"/>
        <v>0.17451502850569209</v>
      </c>
      <c r="H126" s="83"/>
      <c r="I126" s="101"/>
      <c r="J126" s="83"/>
    </row>
    <row r="127" spans="1:10" x14ac:dyDescent="0.2">
      <c r="A127" s="86"/>
      <c r="B127" s="87">
        <v>13.7241379310345</v>
      </c>
      <c r="C127" s="87">
        <v>51.034482758620697</v>
      </c>
      <c r="D127" s="88">
        <v>31.913807937129501</v>
      </c>
      <c r="E127" s="85">
        <f t="shared" si="14"/>
        <v>35.096477111400013</v>
      </c>
      <c r="F127" s="83"/>
      <c r="G127" s="83">
        <f t="shared" si="13"/>
        <v>10.12938307285174</v>
      </c>
      <c r="H127" s="83"/>
      <c r="I127" s="101"/>
      <c r="J127" s="83"/>
    </row>
    <row r="128" spans="1:10" x14ac:dyDescent="0.2">
      <c r="A128" s="89"/>
      <c r="B128" s="90">
        <v>14.137931034482801</v>
      </c>
      <c r="C128" s="90">
        <v>20</v>
      </c>
      <c r="D128" s="91">
        <v>28.8163007592387</v>
      </c>
      <c r="E128" s="85">
        <f t="shared" si="14"/>
        <v>35.096477111400013</v>
      </c>
      <c r="F128" s="89"/>
      <c r="G128" s="83">
        <f t="shared" si="13"/>
        <v>39.44061501424617</v>
      </c>
      <c r="H128" s="89"/>
      <c r="I128" s="102"/>
      <c r="J128" s="89"/>
    </row>
    <row r="129" spans="1:10" x14ac:dyDescent="0.2">
      <c r="A129" s="86"/>
      <c r="B129" s="84">
        <v>16.620689655172399</v>
      </c>
      <c r="C129" s="84">
        <v>94.482758620689694</v>
      </c>
      <c r="D129" s="88">
        <v>66.601792415136998</v>
      </c>
      <c r="E129" s="85">
        <f>AVERAGE(D129:D143)</f>
        <v>81.447489049348277</v>
      </c>
      <c r="F129" s="83"/>
      <c r="G129" s="83">
        <f t="shared" si="13"/>
        <v>220.39470855503211</v>
      </c>
      <c r="H129" s="83">
        <f>AVERAGE(G129:G143)</f>
        <v>160.61638593581196</v>
      </c>
      <c r="I129" s="101"/>
      <c r="J129" s="83"/>
    </row>
    <row r="130" spans="1:10" x14ac:dyDescent="0.2">
      <c r="A130" s="86"/>
      <c r="B130" s="84">
        <v>16.620689655172399</v>
      </c>
      <c r="C130" s="84">
        <v>44.827586206896598</v>
      </c>
      <c r="D130" s="88">
        <v>57.681694257360498</v>
      </c>
      <c r="E130" s="85">
        <f>E129</f>
        <v>81.447489049348277</v>
      </c>
      <c r="F130" s="83"/>
      <c r="G130" s="83">
        <f t="shared" si="13"/>
        <v>564.81300209487347</v>
      </c>
      <c r="H130" s="83"/>
      <c r="I130" s="101"/>
      <c r="J130" s="83"/>
    </row>
    <row r="131" spans="1:10" x14ac:dyDescent="0.2">
      <c r="A131" s="86"/>
      <c r="B131" s="84">
        <v>16.620689655172399</v>
      </c>
      <c r="C131" s="84">
        <v>175.172413793103</v>
      </c>
      <c r="D131" s="85">
        <v>70.105096042445695</v>
      </c>
      <c r="E131" s="85">
        <f t="shared" ref="E131:E143" si="15">E130</f>
        <v>81.447489049348277</v>
      </c>
      <c r="F131" s="83"/>
      <c r="G131" s="83">
        <f t="shared" si="13"/>
        <v>128.6498791230326</v>
      </c>
      <c r="H131" s="83"/>
      <c r="I131" s="101"/>
      <c r="J131" s="83"/>
    </row>
    <row r="132" spans="1:10" x14ac:dyDescent="0.2">
      <c r="A132" s="103"/>
      <c r="B132" s="84">
        <v>17.034482758620701</v>
      </c>
      <c r="C132" s="84">
        <v>187.586206896552</v>
      </c>
      <c r="D132" s="85">
        <v>78.702806235369493</v>
      </c>
      <c r="E132" s="85">
        <f t="shared" si="15"/>
        <v>81.447489049348277</v>
      </c>
      <c r="F132" s="83"/>
      <c r="G132" s="83">
        <f t="shared" si="13"/>
        <v>7.5332837493504963</v>
      </c>
      <c r="H132" s="83"/>
      <c r="I132" s="101"/>
      <c r="J132" s="83"/>
    </row>
    <row r="133" spans="1:10" x14ac:dyDescent="0.2">
      <c r="A133" s="86"/>
      <c r="B133" s="84">
        <v>18.275862068965498</v>
      </c>
      <c r="C133" s="84">
        <v>119.31034482758599</v>
      </c>
      <c r="D133" s="85">
        <v>92.579134855529006</v>
      </c>
      <c r="E133" s="85">
        <f t="shared" si="15"/>
        <v>81.447489049348277</v>
      </c>
      <c r="F133" s="83"/>
      <c r="G133" s="83">
        <f t="shared" si="13"/>
        <v>123.91353835426099</v>
      </c>
      <c r="H133" s="83"/>
      <c r="I133" s="101"/>
      <c r="J133" s="83"/>
    </row>
    <row r="134" spans="1:10" x14ac:dyDescent="0.2">
      <c r="A134" s="86"/>
      <c r="B134" s="84">
        <v>18.275862068965498</v>
      </c>
      <c r="C134" s="84">
        <v>26.2068965517241</v>
      </c>
      <c r="D134" s="85">
        <v>71.504485381431806</v>
      </c>
      <c r="E134" s="85">
        <f t="shared" si="15"/>
        <v>81.447489049348277</v>
      </c>
      <c r="F134" s="83"/>
      <c r="G134" s="83">
        <f t="shared" si="13"/>
        <v>98.863321940200407</v>
      </c>
      <c r="H134" s="83"/>
      <c r="I134" s="101"/>
      <c r="J134" s="83"/>
    </row>
    <row r="135" spans="1:10" x14ac:dyDescent="0.2">
      <c r="A135" s="86"/>
      <c r="B135" s="84">
        <v>18.275862068965498</v>
      </c>
      <c r="C135" s="84">
        <v>100.68965517241401</v>
      </c>
      <c r="D135" s="85">
        <v>74.704699197689095</v>
      </c>
      <c r="E135" s="85">
        <f t="shared" si="15"/>
        <v>81.447489049348277</v>
      </c>
      <c r="F135" s="83"/>
      <c r="G135" s="83">
        <f t="shared" si="13"/>
        <v>45.465214983638056</v>
      </c>
      <c r="H135" s="83"/>
      <c r="I135" s="101"/>
      <c r="J135" s="83"/>
    </row>
    <row r="136" spans="1:10" x14ac:dyDescent="0.2">
      <c r="A136" s="86"/>
      <c r="B136" s="84">
        <v>18.689655172413801</v>
      </c>
      <c r="C136" s="84">
        <v>144.13793103448299</v>
      </c>
      <c r="D136" s="85">
        <v>96.282996802286902</v>
      </c>
      <c r="E136" s="85">
        <f t="shared" si="15"/>
        <v>81.447489049348277</v>
      </c>
      <c r="F136" s="83"/>
      <c r="G136" s="83">
        <f t="shared" si="13"/>
        <v>220.09229028750204</v>
      </c>
      <c r="H136" s="83"/>
      <c r="I136" s="101"/>
      <c r="J136" s="83"/>
    </row>
    <row r="137" spans="1:10" x14ac:dyDescent="0.2">
      <c r="A137" s="86"/>
      <c r="B137" s="84">
        <v>19.931034482758601</v>
      </c>
      <c r="C137" s="84">
        <v>20</v>
      </c>
      <c r="D137" s="85">
        <v>68.009921647155096</v>
      </c>
      <c r="E137" s="85">
        <f t="shared" si="15"/>
        <v>81.447489049348277</v>
      </c>
      <c r="F137" s="83"/>
      <c r="G137" s="83">
        <f t="shared" si="13"/>
        <v>180.56821768848479</v>
      </c>
      <c r="H137" s="83"/>
      <c r="I137" s="101"/>
      <c r="J137" s="83"/>
    </row>
    <row r="138" spans="1:10" x14ac:dyDescent="0.2">
      <c r="A138" s="83"/>
      <c r="B138" s="84">
        <v>19.931034482758601</v>
      </c>
      <c r="C138" s="84">
        <v>150.344827586207</v>
      </c>
      <c r="D138" s="85">
        <v>87.970466993911501</v>
      </c>
      <c r="E138" s="85">
        <f t="shared" si="15"/>
        <v>81.447489049348277</v>
      </c>
      <c r="F138" s="83"/>
      <c r="G138" s="83">
        <f t="shared" si="13"/>
        <v>42.549241265258253</v>
      </c>
      <c r="H138" s="83"/>
      <c r="I138" s="101"/>
      <c r="J138" s="83"/>
    </row>
    <row r="139" spans="1:10" x14ac:dyDescent="0.2">
      <c r="A139" s="83"/>
      <c r="B139" s="84">
        <v>20.3448275862069</v>
      </c>
      <c r="C139" s="84">
        <v>88.275862068965495</v>
      </c>
      <c r="D139" s="85">
        <v>90.006327108579995</v>
      </c>
      <c r="E139" s="85">
        <f t="shared" si="15"/>
        <v>81.447489049348277</v>
      </c>
      <c r="F139" s="83"/>
      <c r="G139" s="83">
        <f t="shared" si="13"/>
        <v>73.253708924153358</v>
      </c>
      <c r="H139" s="83"/>
      <c r="I139" s="101"/>
      <c r="J139" s="83"/>
    </row>
    <row r="140" spans="1:10" x14ac:dyDescent="0.2">
      <c r="A140" s="83"/>
      <c r="B140" s="84">
        <v>20.3448275862069</v>
      </c>
      <c r="C140" s="84">
        <v>94.482758620689694</v>
      </c>
      <c r="D140" s="85">
        <v>89.00070081522</v>
      </c>
      <c r="E140" s="85">
        <f t="shared" si="15"/>
        <v>81.447489049348277</v>
      </c>
      <c r="F140" s="83"/>
      <c r="G140" s="83">
        <f t="shared" si="13"/>
        <v>57.051007980103023</v>
      </c>
      <c r="H140" s="83"/>
      <c r="I140" s="101"/>
      <c r="J140" s="83"/>
    </row>
    <row r="141" spans="1:10" x14ac:dyDescent="0.2">
      <c r="A141" s="83"/>
      <c r="B141" s="84">
        <v>20.3448275862069</v>
      </c>
      <c r="C141" s="84">
        <v>187.586206896552</v>
      </c>
      <c r="D141" s="85">
        <v>98.834011543544705</v>
      </c>
      <c r="E141" s="85">
        <f t="shared" si="15"/>
        <v>81.447489049348277</v>
      </c>
      <c r="F141" s="83"/>
      <c r="G141" s="83">
        <f t="shared" si="13"/>
        <v>302.29116444119836</v>
      </c>
      <c r="H141" s="83"/>
      <c r="I141" s="101"/>
      <c r="J141" s="83"/>
    </row>
    <row r="142" spans="1:10" x14ac:dyDescent="0.2">
      <c r="A142" s="83"/>
      <c r="B142" s="84">
        <v>21.172413793103399</v>
      </c>
      <c r="C142" s="84">
        <v>82.068965517241395</v>
      </c>
      <c r="D142" s="85">
        <v>79.811029833125502</v>
      </c>
      <c r="E142" s="85">
        <f t="shared" si="15"/>
        <v>81.447489049348277</v>
      </c>
      <c r="F142" s="83"/>
      <c r="G142" s="83">
        <f t="shared" si="13"/>
        <v>2.6779987663604596</v>
      </c>
      <c r="H142" s="83"/>
      <c r="I142" s="101"/>
      <c r="J142" s="83"/>
    </row>
    <row r="143" spans="1:10" x14ac:dyDescent="0.2">
      <c r="A143" s="83"/>
      <c r="B143" s="84">
        <v>21.586206896551701</v>
      </c>
      <c r="C143" s="84">
        <v>113.10344827586199</v>
      </c>
      <c r="D143" s="85">
        <v>99.917172611438104</v>
      </c>
      <c r="E143" s="85">
        <f t="shared" si="15"/>
        <v>81.447489049348277</v>
      </c>
      <c r="F143" s="83"/>
      <c r="G143" s="83">
        <f t="shared" si="13"/>
        <v>341.12921088373116</v>
      </c>
      <c r="H143" s="83"/>
      <c r="I143" s="101"/>
      <c r="J143" s="83"/>
    </row>
    <row r="144" spans="1:10" x14ac:dyDescent="0.2">
      <c r="A144" s="104" t="s">
        <v>59</v>
      </c>
      <c r="B144" s="104"/>
      <c r="C144" s="104"/>
      <c r="D144" s="104"/>
      <c r="E144" s="104"/>
      <c r="F144" s="104"/>
      <c r="G144" s="104"/>
      <c r="H144" s="104"/>
      <c r="I144" s="105"/>
      <c r="J144" s="104"/>
    </row>
    <row r="145" spans="1:10" x14ac:dyDescent="0.2">
      <c r="A145" s="104"/>
      <c r="B145" s="104"/>
      <c r="C145" s="104"/>
      <c r="D145" s="104"/>
      <c r="E145" s="104"/>
      <c r="F145" s="104"/>
      <c r="G145" s="104"/>
      <c r="H145" s="104"/>
      <c r="I145" s="105"/>
      <c r="J145" s="104"/>
    </row>
    <row r="146" spans="1:10" x14ac:dyDescent="0.2">
      <c r="A146" s="74" t="s">
        <v>44</v>
      </c>
      <c r="B146" s="74" t="s">
        <v>0</v>
      </c>
      <c r="C146" s="74" t="s">
        <v>1</v>
      </c>
      <c r="D146" s="74" t="s">
        <v>2</v>
      </c>
      <c r="E146" s="74" t="s">
        <v>45</v>
      </c>
      <c r="F146" s="74"/>
      <c r="G146" s="74" t="s">
        <v>47</v>
      </c>
      <c r="H146" s="74" t="s">
        <v>46</v>
      </c>
      <c r="I146" s="99"/>
      <c r="J146" s="74"/>
    </row>
    <row r="147" spans="1:10" x14ac:dyDescent="0.2">
      <c r="A147" s="74"/>
      <c r="B147" s="75">
        <v>10</v>
      </c>
      <c r="C147" s="75">
        <v>113.10344827586199</v>
      </c>
      <c r="D147" s="76">
        <v>45.655529499736403</v>
      </c>
      <c r="E147" s="76">
        <f>AVERAGE(D147:D153)</f>
        <v>39.597236440505299</v>
      </c>
      <c r="F147" s="74"/>
      <c r="G147" s="74">
        <f>POWER(E147-D147,2)</f>
        <v>36.702914791527775</v>
      </c>
      <c r="H147" s="74">
        <f>AVERAGE(G147:G153)</f>
        <v>157.72137271232324</v>
      </c>
      <c r="I147" s="99">
        <f>H147+H154</f>
        <v>312.94341566229787</v>
      </c>
      <c r="J147" s="74"/>
    </row>
    <row r="148" spans="1:10" x14ac:dyDescent="0.2">
      <c r="A148" s="74"/>
      <c r="B148" s="78">
        <v>10</v>
      </c>
      <c r="C148" s="78">
        <v>187.586206896552</v>
      </c>
      <c r="D148" s="79">
        <v>41.531992420147802</v>
      </c>
      <c r="E148" s="76">
        <f>E147</f>
        <v>39.597236440505299</v>
      </c>
      <c r="F148" s="74"/>
      <c r="G148" s="74">
        <f t="shared" ref="G148:G167" si="16">POWER(E148-D148,2)</f>
        <v>3.7432807007624218</v>
      </c>
      <c r="H148" s="74"/>
      <c r="I148" s="99" t="s">
        <v>48</v>
      </c>
      <c r="J148" s="74"/>
    </row>
    <row r="149" spans="1:10" x14ac:dyDescent="0.2">
      <c r="A149" s="74"/>
      <c r="B149" s="78">
        <v>11.6551724137931</v>
      </c>
      <c r="C149" s="78">
        <v>20</v>
      </c>
      <c r="D149" s="79">
        <v>27.982504900060299</v>
      </c>
      <c r="E149" s="76">
        <f t="shared" ref="E149:E153" si="17">E148</f>
        <v>39.597236440505299</v>
      </c>
      <c r="F149" s="74"/>
      <c r="G149" s="74">
        <f t="shared" si="16"/>
        <v>134.90198875660786</v>
      </c>
      <c r="H149" s="74"/>
      <c r="I149" s="99"/>
      <c r="J149" s="74"/>
    </row>
    <row r="150" spans="1:10" x14ac:dyDescent="0.2">
      <c r="A150" s="74"/>
      <c r="B150" s="78">
        <v>12.0689655172414</v>
      </c>
      <c r="C150" s="78">
        <v>100.68965517241401</v>
      </c>
      <c r="D150" s="79">
        <v>34.678727152087397</v>
      </c>
      <c r="E150" s="76">
        <f t="shared" si="17"/>
        <v>39.597236440505299</v>
      </c>
      <c r="F150" s="74"/>
      <c r="G150" s="74">
        <f t="shared" si="16"/>
        <v>24.191733620253171</v>
      </c>
      <c r="H150" s="74"/>
      <c r="I150" s="99"/>
      <c r="J150" s="74"/>
    </row>
    <row r="151" spans="1:10" x14ac:dyDescent="0.2">
      <c r="A151" s="74"/>
      <c r="B151" s="78">
        <v>13.7241379310345</v>
      </c>
      <c r="C151" s="78">
        <v>51.034482758620697</v>
      </c>
      <c r="D151" s="79">
        <v>31.913807937129501</v>
      </c>
      <c r="E151" s="76">
        <f t="shared" si="17"/>
        <v>39.597236440505299</v>
      </c>
      <c r="F151" s="74"/>
      <c r="G151" s="74">
        <f t="shared" si="16"/>
        <v>59.03507356648764</v>
      </c>
      <c r="H151" s="74"/>
      <c r="I151" s="99"/>
      <c r="J151" s="74"/>
    </row>
    <row r="152" spans="1:10" x14ac:dyDescent="0.2">
      <c r="A152" s="77"/>
      <c r="B152" s="78">
        <v>14.137931034482801</v>
      </c>
      <c r="C152" s="78">
        <v>20</v>
      </c>
      <c r="D152" s="79">
        <v>28.8163007592387</v>
      </c>
      <c r="E152" s="76">
        <f t="shared" si="17"/>
        <v>39.597236440505299</v>
      </c>
      <c r="F152" s="74"/>
      <c r="G152" s="74">
        <f t="shared" si="16"/>
        <v>116.22857416360729</v>
      </c>
      <c r="H152" s="74"/>
      <c r="I152" s="99"/>
      <c r="J152" s="74"/>
    </row>
    <row r="153" spans="1:10" x14ac:dyDescent="0.2">
      <c r="A153" s="80"/>
      <c r="B153" s="81">
        <v>16.620689655172399</v>
      </c>
      <c r="C153" s="81">
        <v>94.482758620689694</v>
      </c>
      <c r="D153" s="82">
        <v>66.601792415136998</v>
      </c>
      <c r="E153" s="76">
        <f t="shared" si="17"/>
        <v>39.597236440505299</v>
      </c>
      <c r="F153" s="80"/>
      <c r="G153" s="74">
        <f t="shared" si="16"/>
        <v>729.24604338701658</v>
      </c>
      <c r="H153" s="80"/>
      <c r="I153" s="100"/>
      <c r="J153" s="80"/>
    </row>
    <row r="154" spans="1:10" x14ac:dyDescent="0.2">
      <c r="A154" s="74"/>
      <c r="B154" s="75">
        <v>16.620689655172399</v>
      </c>
      <c r="C154" s="75">
        <v>44.827586206896598</v>
      </c>
      <c r="D154" s="79">
        <v>57.681694257360498</v>
      </c>
      <c r="E154" s="76">
        <f>AVERAGE(D154:D167)</f>
        <v>82.507895951791951</v>
      </c>
      <c r="F154" s="74"/>
      <c r="G154" s="74">
        <f t="shared" si="16"/>
        <v>616.34029057259124</v>
      </c>
      <c r="H154" s="74">
        <f>AVERAGE(G154:G167)</f>
        <v>155.22204294997462</v>
      </c>
      <c r="I154" s="99"/>
      <c r="J154" s="74"/>
    </row>
    <row r="155" spans="1:10" x14ac:dyDescent="0.2">
      <c r="A155" s="74"/>
      <c r="B155" s="75">
        <v>16.620689655172399</v>
      </c>
      <c r="C155" s="75">
        <v>175.172413793103</v>
      </c>
      <c r="D155" s="76">
        <v>70.105096042445695</v>
      </c>
      <c r="E155" s="76">
        <f>E154</f>
        <v>82.507895951791951</v>
      </c>
      <c r="F155" s="74"/>
      <c r="G155" s="74">
        <f t="shared" si="16"/>
        <v>153.82944559127952</v>
      </c>
      <c r="H155" s="74"/>
      <c r="I155" s="99"/>
      <c r="J155" s="74"/>
    </row>
    <row r="156" spans="1:10" x14ac:dyDescent="0.2">
      <c r="A156" s="74"/>
      <c r="B156" s="75">
        <v>17.034482758620701</v>
      </c>
      <c r="C156" s="75">
        <v>187.586206896552</v>
      </c>
      <c r="D156" s="76">
        <v>78.702806235369493</v>
      </c>
      <c r="E156" s="76">
        <f t="shared" ref="E156:E167" si="18">E155</f>
        <v>82.507895951791951</v>
      </c>
      <c r="F156" s="74"/>
      <c r="G156" s="74">
        <f t="shared" si="16"/>
        <v>14.478707750023942</v>
      </c>
      <c r="H156" s="74"/>
      <c r="I156" s="99"/>
      <c r="J156" s="74"/>
    </row>
    <row r="157" spans="1:10" x14ac:dyDescent="0.2">
      <c r="A157" s="74"/>
      <c r="B157" s="75">
        <v>18.275862068965498</v>
      </c>
      <c r="C157" s="75">
        <v>119.31034482758599</v>
      </c>
      <c r="D157" s="76">
        <v>92.579134855529006</v>
      </c>
      <c r="E157" s="76">
        <f t="shared" si="18"/>
        <v>82.507895951791951</v>
      </c>
      <c r="F157" s="74"/>
      <c r="G157" s="74">
        <f t="shared" si="16"/>
        <v>101.42985305614674</v>
      </c>
      <c r="H157" s="74"/>
      <c r="I157" s="99"/>
      <c r="J157" s="74"/>
    </row>
    <row r="158" spans="1:10" x14ac:dyDescent="0.2">
      <c r="A158" s="74"/>
      <c r="B158" s="75">
        <v>18.275862068965498</v>
      </c>
      <c r="C158" s="75">
        <v>26.2068965517241</v>
      </c>
      <c r="D158" s="76">
        <v>71.504485381431806</v>
      </c>
      <c r="E158" s="76">
        <f t="shared" si="18"/>
        <v>82.507895951791951</v>
      </c>
      <c r="F158" s="74"/>
      <c r="G158" s="74">
        <f t="shared" si="16"/>
        <v>121.07504417991338</v>
      </c>
      <c r="H158" s="74"/>
      <c r="I158" s="99"/>
      <c r="J158" s="74"/>
    </row>
    <row r="159" spans="1:10" x14ac:dyDescent="0.2">
      <c r="A159" s="74"/>
      <c r="B159" s="75">
        <v>18.275862068965498</v>
      </c>
      <c r="C159" s="75">
        <v>100.68965517241401</v>
      </c>
      <c r="D159" s="76">
        <v>74.704699197689095</v>
      </c>
      <c r="E159" s="76">
        <f t="shared" si="18"/>
        <v>82.507895951791951</v>
      </c>
      <c r="F159" s="74"/>
      <c r="G159" s="74">
        <f t="shared" si="16"/>
        <v>60.889879583241353</v>
      </c>
      <c r="H159" s="74"/>
      <c r="I159" s="99"/>
      <c r="J159" s="74"/>
    </row>
    <row r="160" spans="1:10" x14ac:dyDescent="0.2">
      <c r="A160" s="74"/>
      <c r="B160" s="75">
        <v>18.689655172413801</v>
      </c>
      <c r="C160" s="75">
        <v>144.13793103448299</v>
      </c>
      <c r="D160" s="76">
        <v>96.282996802286902</v>
      </c>
      <c r="E160" s="76">
        <f t="shared" si="18"/>
        <v>82.507895951791951</v>
      </c>
      <c r="F160" s="74"/>
      <c r="G160" s="74">
        <f t="shared" si="16"/>
        <v>189.75340344130672</v>
      </c>
      <c r="H160" s="74"/>
      <c r="I160" s="99"/>
      <c r="J160" s="74"/>
    </row>
    <row r="161" spans="1:10" x14ac:dyDescent="0.2">
      <c r="A161" s="74"/>
      <c r="B161" s="75">
        <v>19.931034482758601</v>
      </c>
      <c r="C161" s="75">
        <v>20</v>
      </c>
      <c r="D161" s="76">
        <v>68.009921647155096</v>
      </c>
      <c r="E161" s="76">
        <f t="shared" si="18"/>
        <v>82.507895951791951</v>
      </c>
      <c r="F161" s="74"/>
      <c r="G161" s="74">
        <f t="shared" si="16"/>
        <v>210.1912589379105</v>
      </c>
      <c r="H161" s="74"/>
      <c r="I161" s="99"/>
      <c r="J161" s="74"/>
    </row>
    <row r="162" spans="1:10" x14ac:dyDescent="0.2">
      <c r="A162" s="74"/>
      <c r="B162" s="75">
        <v>19.931034482758601</v>
      </c>
      <c r="C162" s="75">
        <v>150.344827586207</v>
      </c>
      <c r="D162" s="76">
        <v>87.970466993911501</v>
      </c>
      <c r="E162" s="76">
        <f t="shared" si="18"/>
        <v>82.507895951791951</v>
      </c>
      <c r="F162" s="74"/>
      <c r="G162" s="74">
        <f t="shared" si="16"/>
        <v>29.839682390203059</v>
      </c>
      <c r="H162" s="74"/>
      <c r="I162" s="99"/>
      <c r="J162" s="74"/>
    </row>
    <row r="163" spans="1:10" x14ac:dyDescent="0.2">
      <c r="A163" s="74"/>
      <c r="B163" s="75">
        <v>20.3448275862069</v>
      </c>
      <c r="C163" s="75">
        <v>88.275862068965495</v>
      </c>
      <c r="D163" s="76">
        <v>90.006327108579995</v>
      </c>
      <c r="E163" s="76">
        <f t="shared" si="18"/>
        <v>82.507895951791951</v>
      </c>
      <c r="F163" s="74"/>
      <c r="G163" s="74">
        <f t="shared" si="16"/>
        <v>56.226469813089686</v>
      </c>
      <c r="H163" s="74"/>
      <c r="I163" s="99"/>
      <c r="J163" s="74"/>
    </row>
    <row r="164" spans="1:10" x14ac:dyDescent="0.2">
      <c r="A164" s="74"/>
      <c r="B164" s="75">
        <v>20.3448275862069</v>
      </c>
      <c r="C164" s="75">
        <v>94.482758620689694</v>
      </c>
      <c r="D164" s="76">
        <v>89.00070081522</v>
      </c>
      <c r="E164" s="76">
        <f t="shared" si="18"/>
        <v>82.507895951791951</v>
      </c>
      <c r="F164" s="74"/>
      <c r="G164" s="74">
        <f t="shared" si="16"/>
        <v>42.156514994554918</v>
      </c>
      <c r="H164" s="74"/>
      <c r="I164" s="99"/>
      <c r="J164" s="74"/>
    </row>
    <row r="165" spans="1:10" x14ac:dyDescent="0.2">
      <c r="A165" s="74"/>
      <c r="B165" s="75">
        <v>20.3448275862069</v>
      </c>
      <c r="C165" s="75">
        <v>187.586206896552</v>
      </c>
      <c r="D165" s="76">
        <v>98.834011543544705</v>
      </c>
      <c r="E165" s="76">
        <f t="shared" si="18"/>
        <v>82.507895951791951</v>
      </c>
      <c r="F165" s="74"/>
      <c r="G165" s="74">
        <f t="shared" si="16"/>
        <v>266.54205031527238</v>
      </c>
      <c r="H165" s="74"/>
      <c r="I165" s="99"/>
      <c r="J165" s="74"/>
    </row>
    <row r="166" spans="1:10" x14ac:dyDescent="0.2">
      <c r="A166" s="74"/>
      <c r="B166" s="75">
        <v>21.172413793103399</v>
      </c>
      <c r="C166" s="75">
        <v>82.068965517241395</v>
      </c>
      <c r="D166" s="76">
        <v>79.811029833125502</v>
      </c>
      <c r="E166" s="76">
        <f t="shared" si="18"/>
        <v>82.507895951791951</v>
      </c>
      <c r="F166" s="74"/>
      <c r="G166" s="74">
        <f t="shared" si="16"/>
        <v>7.2730868620110378</v>
      </c>
      <c r="H166" s="74"/>
      <c r="I166" s="99"/>
      <c r="J166" s="74"/>
    </row>
    <row r="167" spans="1:10" ht="17" thickBot="1" x14ac:dyDescent="0.25">
      <c r="A167" s="74"/>
      <c r="B167" s="75">
        <v>21.586206896551701</v>
      </c>
      <c r="C167" s="75">
        <v>113.10344827586199</v>
      </c>
      <c r="D167" s="76">
        <v>99.917172611438104</v>
      </c>
      <c r="E167" s="76">
        <f t="shared" si="18"/>
        <v>82.507895951791951</v>
      </c>
      <c r="F167" s="74"/>
      <c r="G167" s="74">
        <f t="shared" si="16"/>
        <v>303.08291381210029</v>
      </c>
      <c r="H167" s="74"/>
      <c r="I167" s="99"/>
      <c r="J167" s="74"/>
    </row>
    <row r="168" spans="1:10" x14ac:dyDescent="0.2">
      <c r="A168" s="12"/>
      <c r="B168" s="71"/>
      <c r="C168" s="71"/>
      <c r="D168" s="71"/>
      <c r="E168" s="71"/>
      <c r="F168" s="71"/>
      <c r="G168" s="71"/>
      <c r="H168" s="71"/>
      <c r="I168" s="106"/>
      <c r="J168" s="13"/>
    </row>
    <row r="169" spans="1:10" ht="17" thickBot="1" x14ac:dyDescent="0.25">
      <c r="A169" s="72"/>
      <c r="B169" s="73"/>
      <c r="C169" s="73"/>
      <c r="D169" s="73"/>
      <c r="E169" s="73"/>
      <c r="F169" s="73"/>
      <c r="G169" s="73"/>
      <c r="H169" s="73"/>
      <c r="I169" s="107"/>
      <c r="J169" s="16"/>
    </row>
    <row r="170" spans="1:10" x14ac:dyDescent="0.2">
      <c r="A170" s="114" t="s">
        <v>78</v>
      </c>
      <c r="B170" s="114"/>
      <c r="C170" s="114"/>
      <c r="D170" s="114"/>
      <c r="E170" s="114"/>
      <c r="F170" s="114"/>
      <c r="G170" s="114"/>
      <c r="H170" s="114"/>
      <c r="I170" s="115"/>
      <c r="J170" s="114"/>
    </row>
    <row r="171" spans="1:10" x14ac:dyDescent="0.2">
      <c r="A171" s="114"/>
      <c r="B171" s="114"/>
      <c r="C171" s="114"/>
      <c r="D171" s="114"/>
      <c r="E171" s="114"/>
      <c r="F171" s="114"/>
      <c r="G171" s="114"/>
      <c r="H171" s="114"/>
      <c r="I171" s="115"/>
      <c r="J171" s="114"/>
    </row>
    <row r="172" spans="1:10" x14ac:dyDescent="0.2">
      <c r="A172" t="s">
        <v>58</v>
      </c>
      <c r="B172" t="s">
        <v>0</v>
      </c>
      <c r="C172" t="s">
        <v>1</v>
      </c>
      <c r="D172" t="s">
        <v>2</v>
      </c>
      <c r="E172" t="s">
        <v>75</v>
      </c>
      <c r="G172" t="s">
        <v>61</v>
      </c>
      <c r="H172" t="s">
        <v>36</v>
      </c>
      <c r="I172" s="11" t="s">
        <v>26</v>
      </c>
    </row>
    <row r="173" spans="1:10" x14ac:dyDescent="0.2">
      <c r="A173" s="55"/>
      <c r="B173" s="55">
        <v>10</v>
      </c>
      <c r="C173" s="55">
        <v>113.10344827586199</v>
      </c>
      <c r="D173" s="55">
        <v>45.655529499736403</v>
      </c>
      <c r="E173" s="55">
        <f>AVERAGE(D173:D179)</f>
        <v>35.096477111400013</v>
      </c>
      <c r="F173" s="55"/>
      <c r="G173" s="55">
        <f>POWER(E173-D173,2)</f>
        <v>111.49358733963243</v>
      </c>
      <c r="H173" s="55">
        <f>AVERAGE(G173:G178)</f>
        <v>42.210426394679466</v>
      </c>
      <c r="I173" s="59">
        <f>H173</f>
        <v>42.210426394679466</v>
      </c>
      <c r="J173" s="55"/>
    </row>
    <row r="174" spans="1:10" x14ac:dyDescent="0.2">
      <c r="B174">
        <v>10</v>
      </c>
      <c r="C174">
        <v>187.586206896552</v>
      </c>
      <c r="D174">
        <v>41.531992420147802</v>
      </c>
      <c r="E174">
        <f>E173</f>
        <v>35.096477111400013</v>
      </c>
      <c r="G174" s="37">
        <f t="shared" ref="G174:G178" si="19">POWER(E174-D174,2)</f>
        <v>41.415857289127146</v>
      </c>
    </row>
    <row r="175" spans="1:10" x14ac:dyDescent="0.2">
      <c r="B175">
        <v>11.6551724137931</v>
      </c>
      <c r="C175">
        <v>20</v>
      </c>
      <c r="D175">
        <v>27.982504900060299</v>
      </c>
      <c r="E175">
        <f>E173</f>
        <v>35.096477111400013</v>
      </c>
      <c r="G175" s="37">
        <f t="shared" si="19"/>
        <v>50.608600623713663</v>
      </c>
    </row>
    <row r="176" spans="1:10" x14ac:dyDescent="0.2">
      <c r="B176">
        <v>12.0689655172414</v>
      </c>
      <c r="C176">
        <v>100.68965517241401</v>
      </c>
      <c r="D176">
        <v>34.678727152087397</v>
      </c>
      <c r="E176">
        <f>E173</f>
        <v>35.096477111400013</v>
      </c>
      <c r="G176" s="37">
        <f t="shared" si="19"/>
        <v>0.17451502850569209</v>
      </c>
    </row>
    <row r="177" spans="1:10" x14ac:dyDescent="0.2">
      <c r="B177">
        <v>13.7241379310345</v>
      </c>
      <c r="C177">
        <v>51.034482758620697</v>
      </c>
      <c r="D177">
        <v>31.913807937129501</v>
      </c>
      <c r="E177">
        <f>E173</f>
        <v>35.096477111400013</v>
      </c>
      <c r="G177" s="37">
        <f t="shared" si="19"/>
        <v>10.12938307285174</v>
      </c>
    </row>
    <row r="178" spans="1:10" x14ac:dyDescent="0.2">
      <c r="B178">
        <v>14.137931034482801</v>
      </c>
      <c r="C178">
        <v>20</v>
      </c>
      <c r="D178">
        <v>28.8163007592387</v>
      </c>
      <c r="E178">
        <f>E173</f>
        <v>35.096477111400013</v>
      </c>
      <c r="G178" s="37">
        <f t="shared" si="19"/>
        <v>39.44061501424617</v>
      </c>
    </row>
    <row r="179" spans="1:10" x14ac:dyDescent="0.2">
      <c r="G179" s="37"/>
    </row>
    <row r="180" spans="1:10" x14ac:dyDescent="0.2">
      <c r="G180" s="37"/>
    </row>
    <row r="181" spans="1:10" x14ac:dyDescent="0.2">
      <c r="A181" s="83" t="s">
        <v>23</v>
      </c>
      <c r="B181" s="83" t="s">
        <v>0</v>
      </c>
      <c r="C181" s="83" t="s">
        <v>1</v>
      </c>
      <c r="D181" s="83" t="s">
        <v>2</v>
      </c>
      <c r="E181" s="83" t="s">
        <v>76</v>
      </c>
      <c r="F181" s="83"/>
      <c r="G181" s="83" t="s">
        <v>64</v>
      </c>
      <c r="H181" s="83" t="s">
        <v>65</v>
      </c>
      <c r="I181" s="101"/>
    </row>
    <row r="182" spans="1:10" x14ac:dyDescent="0.2">
      <c r="A182" s="86"/>
      <c r="B182" s="86">
        <v>10</v>
      </c>
      <c r="C182" s="86">
        <v>113.10344827586199</v>
      </c>
      <c r="D182" s="86">
        <v>45.655529499736403</v>
      </c>
      <c r="E182" s="86">
        <f>AVERAGE(D182:D183)</f>
        <v>43.593760959942102</v>
      </c>
      <c r="F182" s="86"/>
      <c r="G182" s="83">
        <f>POWER(E182-D182,2)</f>
        <v>4.2508895116855223</v>
      </c>
      <c r="H182" s="83">
        <f>AVERAGE(G182:G183)</f>
        <v>4.2508895116855223</v>
      </c>
      <c r="I182" s="101">
        <f>H182+H184</f>
        <v>11.288209745841325</v>
      </c>
    </row>
    <row r="183" spans="1:10" x14ac:dyDescent="0.2">
      <c r="A183" s="89"/>
      <c r="B183" s="89">
        <v>10</v>
      </c>
      <c r="C183" s="89">
        <v>187.586206896552</v>
      </c>
      <c r="D183" s="89">
        <v>41.531992420147802</v>
      </c>
      <c r="E183" s="89">
        <f>E182</f>
        <v>43.593760959942102</v>
      </c>
      <c r="F183" s="89"/>
      <c r="G183" s="83">
        <f t="shared" ref="G183:G187" si="20">POWER(E183-D183,2)</f>
        <v>4.2508895116855223</v>
      </c>
      <c r="H183" s="89"/>
      <c r="I183" s="102"/>
      <c r="J183" s="108"/>
    </row>
    <row r="184" spans="1:10" x14ac:dyDescent="0.2">
      <c r="A184" s="83"/>
      <c r="B184" s="83">
        <v>11.6551724137931</v>
      </c>
      <c r="C184" s="83">
        <v>20</v>
      </c>
      <c r="D184" s="83">
        <v>27.982504900060299</v>
      </c>
      <c r="E184" s="86">
        <f>AVERAGE(D184:D187)</f>
        <v>30.847835187128975</v>
      </c>
      <c r="F184" s="83"/>
      <c r="G184" s="83">
        <f t="shared" si="20"/>
        <v>8.2101176539930645</v>
      </c>
      <c r="H184" s="83">
        <f>AVERAGE(G184:G187)</f>
        <v>7.0373202341558034</v>
      </c>
      <c r="I184" s="101"/>
    </row>
    <row r="185" spans="1:10" x14ac:dyDescent="0.2">
      <c r="A185" s="83"/>
      <c r="B185" s="83">
        <v>12.0689655172414</v>
      </c>
      <c r="C185" s="83">
        <v>100.68965517241401</v>
      </c>
      <c r="D185" s="83">
        <v>34.678727152087397</v>
      </c>
      <c r="E185" s="83">
        <f>E184</f>
        <v>30.847835187128975</v>
      </c>
      <c r="F185" s="83"/>
      <c r="G185" s="83">
        <f t="shared" si="20"/>
        <v>14.675733247182999</v>
      </c>
      <c r="H185" s="83"/>
      <c r="I185" s="101"/>
    </row>
    <row r="186" spans="1:10" x14ac:dyDescent="0.2">
      <c r="A186" s="83"/>
      <c r="B186" s="83">
        <v>13.7241379310345</v>
      </c>
      <c r="C186" s="83">
        <v>51.034482758620697</v>
      </c>
      <c r="D186" s="83">
        <v>31.913807937129501</v>
      </c>
      <c r="E186" s="83">
        <f>E184</f>
        <v>30.847835187128975</v>
      </c>
      <c r="F186" s="83"/>
      <c r="G186" s="83">
        <f t="shared" si="20"/>
        <v>1.136297903743684</v>
      </c>
      <c r="H186" s="83"/>
      <c r="I186" s="101"/>
    </row>
    <row r="187" spans="1:10" x14ac:dyDescent="0.2">
      <c r="A187" s="83"/>
      <c r="B187" s="83">
        <v>14.137931034482801</v>
      </c>
      <c r="C187" s="83">
        <v>20</v>
      </c>
      <c r="D187" s="83">
        <v>28.8163007592387</v>
      </c>
      <c r="E187" s="83">
        <f>E184</f>
        <v>30.847835187128975</v>
      </c>
      <c r="F187" s="83"/>
      <c r="G187" s="83">
        <f t="shared" si="20"/>
        <v>4.1271321317034664</v>
      </c>
      <c r="H187" s="83"/>
      <c r="I187" s="101"/>
    </row>
    <row r="188" spans="1:10" x14ac:dyDescent="0.2">
      <c r="A188" s="104" t="s">
        <v>59</v>
      </c>
      <c r="B188" s="104"/>
      <c r="C188" s="104"/>
      <c r="D188" s="104"/>
      <c r="E188" s="104"/>
      <c r="F188" s="104"/>
      <c r="G188" s="104"/>
      <c r="H188" s="104"/>
      <c r="I188" s="105"/>
      <c r="J188" s="104"/>
    </row>
    <row r="189" spans="1:10" x14ac:dyDescent="0.2">
      <c r="A189" s="104"/>
      <c r="B189" s="104"/>
      <c r="C189" s="104"/>
      <c r="D189" s="104"/>
      <c r="E189" s="104"/>
      <c r="F189" s="104"/>
      <c r="G189" s="104"/>
      <c r="H189" s="104"/>
      <c r="I189" s="105"/>
      <c r="J189" s="104"/>
    </row>
    <row r="190" spans="1:10" x14ac:dyDescent="0.2">
      <c r="A190" s="74" t="s">
        <v>27</v>
      </c>
      <c r="B190" s="74" t="s">
        <v>0</v>
      </c>
      <c r="C190" s="74" t="s">
        <v>1</v>
      </c>
      <c r="D190" s="74" t="s">
        <v>2</v>
      </c>
      <c r="E190" s="74" t="s">
        <v>77</v>
      </c>
      <c r="F190" s="74"/>
      <c r="G190" s="74" t="s">
        <v>50</v>
      </c>
      <c r="H190" s="74" t="s">
        <v>71</v>
      </c>
      <c r="I190" s="99"/>
    </row>
    <row r="191" spans="1:10" x14ac:dyDescent="0.2">
      <c r="A191" s="77"/>
      <c r="B191" s="77">
        <v>10</v>
      </c>
      <c r="C191" s="77">
        <v>113.10344827586199</v>
      </c>
      <c r="D191" s="77">
        <v>45.655529499736403</v>
      </c>
      <c r="E191" s="74">
        <f>AVERAGE(D191:D193)</f>
        <v>38.390008939981499</v>
      </c>
      <c r="F191" s="74"/>
      <c r="G191" s="74">
        <f>POWER(E191-D191,2)</f>
        <v>52.787789004221217</v>
      </c>
      <c r="H191" s="74">
        <f>AVERAGE(G191:G193)</f>
        <v>56.991996511611752</v>
      </c>
      <c r="I191" s="99">
        <f>H191+H194</f>
        <v>62.726148977600353</v>
      </c>
    </row>
    <row r="192" spans="1:10" x14ac:dyDescent="0.2">
      <c r="A192" s="77"/>
      <c r="B192" s="77">
        <v>10</v>
      </c>
      <c r="C192" s="77">
        <v>187.586206896552</v>
      </c>
      <c r="D192" s="77">
        <v>41.531992420147802</v>
      </c>
      <c r="E192" s="74">
        <f>E191</f>
        <v>38.390008939981499</v>
      </c>
      <c r="F192" s="74"/>
      <c r="G192" s="74">
        <f t="shared" ref="G192:G196" si="21">POWER(E192-D192,2)</f>
        <v>9.8720601896379527</v>
      </c>
      <c r="H192" s="74"/>
      <c r="I192" s="99"/>
    </row>
    <row r="193" spans="1:10" x14ac:dyDescent="0.2">
      <c r="A193" s="80"/>
      <c r="B193" s="80">
        <v>11.6551724137931</v>
      </c>
      <c r="C193" s="80">
        <v>20</v>
      </c>
      <c r="D193" s="80">
        <v>27.982504900060299</v>
      </c>
      <c r="E193" s="80">
        <f>E191</f>
        <v>38.390008939981499</v>
      </c>
      <c r="F193" s="80"/>
      <c r="G193" s="74">
        <f t="shared" si="21"/>
        <v>108.3161403409761</v>
      </c>
      <c r="H193" s="80"/>
      <c r="I193" s="100"/>
    </row>
    <row r="194" spans="1:10" x14ac:dyDescent="0.2">
      <c r="A194" s="74"/>
      <c r="B194" s="74">
        <v>12.0689655172414</v>
      </c>
      <c r="C194" s="74">
        <v>100.68965517241401</v>
      </c>
      <c r="D194" s="74">
        <v>34.678727152087397</v>
      </c>
      <c r="E194" s="74">
        <f>AVERAGE(D194:D196)</f>
        <v>31.802945282818531</v>
      </c>
      <c r="F194" s="74"/>
      <c r="G194" s="74">
        <f t="shared" si="21"/>
        <v>8.270121359615537</v>
      </c>
      <c r="H194" s="74">
        <f>AVERAGE(G194:G196)</f>
        <v>5.7341524659886005</v>
      </c>
      <c r="I194" s="99"/>
    </row>
    <row r="195" spans="1:10" x14ac:dyDescent="0.2">
      <c r="A195" s="74"/>
      <c r="B195" s="74">
        <v>13.7241379310345</v>
      </c>
      <c r="C195" s="74">
        <v>51.034482758620697</v>
      </c>
      <c r="D195" s="74">
        <v>31.913807937129501</v>
      </c>
      <c r="E195" s="74">
        <f>E194</f>
        <v>31.802945282818531</v>
      </c>
      <c r="F195" s="74"/>
      <c r="G195" s="74">
        <f t="shared" si="21"/>
        <v>1.2290528120873803E-2</v>
      </c>
      <c r="H195" s="74"/>
      <c r="I195" s="99"/>
    </row>
    <row r="196" spans="1:10" x14ac:dyDescent="0.2">
      <c r="A196" s="74"/>
      <c r="B196" s="74">
        <v>14.137931034482801</v>
      </c>
      <c r="C196" s="74">
        <v>20</v>
      </c>
      <c r="D196" s="74">
        <v>28.8163007592387</v>
      </c>
      <c r="E196" s="74">
        <f>E194</f>
        <v>31.802945282818531</v>
      </c>
      <c r="F196" s="74"/>
      <c r="G196" s="74">
        <f t="shared" si="21"/>
        <v>8.9200455102293912</v>
      </c>
      <c r="H196" s="74"/>
      <c r="I196" s="99"/>
    </row>
    <row r="200" spans="1:10" x14ac:dyDescent="0.2">
      <c r="A200" s="114" t="s">
        <v>63</v>
      </c>
      <c r="B200" s="114"/>
      <c r="C200" s="114"/>
      <c r="D200" s="114" t="s">
        <v>12</v>
      </c>
      <c r="E200" s="114"/>
      <c r="F200" s="114"/>
      <c r="G200" s="114"/>
      <c r="H200" s="114"/>
      <c r="I200" s="115"/>
      <c r="J200" s="114"/>
    </row>
    <row r="201" spans="1:10" x14ac:dyDescent="0.2">
      <c r="A201" s="114"/>
      <c r="B201" s="114"/>
      <c r="C201" s="114"/>
      <c r="D201" s="114"/>
      <c r="E201" s="114"/>
      <c r="F201" s="114"/>
      <c r="G201" s="114"/>
      <c r="H201" s="114"/>
      <c r="I201" s="115"/>
      <c r="J201" s="114"/>
    </row>
    <row r="202" spans="1:10" x14ac:dyDescent="0.2">
      <c r="A202" s="83" t="s">
        <v>58</v>
      </c>
      <c r="B202" s="83" t="s">
        <v>0</v>
      </c>
      <c r="C202" s="83" t="s">
        <v>1</v>
      </c>
      <c r="D202" s="83" t="s">
        <v>2</v>
      </c>
      <c r="E202" s="83" t="s">
        <v>80</v>
      </c>
      <c r="F202" s="83"/>
      <c r="G202" s="83" t="s">
        <v>61</v>
      </c>
      <c r="H202" s="83" t="s">
        <v>36</v>
      </c>
      <c r="I202" s="101" t="s">
        <v>26</v>
      </c>
    </row>
    <row r="203" spans="1:10" x14ac:dyDescent="0.2">
      <c r="A203" s="83"/>
      <c r="B203" s="83">
        <v>10</v>
      </c>
      <c r="C203" s="83">
        <v>113.10344827586199</v>
      </c>
      <c r="D203" s="83">
        <v>45.655529499736403</v>
      </c>
      <c r="E203" s="83">
        <f>AVERAGE(D203:D204)</f>
        <v>43.593760959942102</v>
      </c>
      <c r="F203" s="83"/>
      <c r="G203" s="83">
        <f>POWER(E203-D203,2)</f>
        <v>4.2508895116855223</v>
      </c>
      <c r="H203" s="83">
        <f>AVERAGE(G203:G204)</f>
        <v>4.2508895116855223</v>
      </c>
      <c r="I203" s="101">
        <f>H203</f>
        <v>4.2508895116855223</v>
      </c>
    </row>
    <row r="204" spans="1:10" x14ac:dyDescent="0.2">
      <c r="A204" s="83"/>
      <c r="B204" s="83">
        <v>10</v>
      </c>
      <c r="C204" s="83">
        <v>187.586206896552</v>
      </c>
      <c r="D204" s="83">
        <v>41.531992420147802</v>
      </c>
      <c r="E204" s="83">
        <f>E203</f>
        <v>43.593760959942102</v>
      </c>
      <c r="F204" s="83"/>
      <c r="G204" s="83">
        <f>POWER(E204-D204,2)</f>
        <v>4.2508895116855223</v>
      </c>
      <c r="H204" s="83"/>
      <c r="I204" s="101"/>
    </row>
    <row r="205" spans="1:10" x14ac:dyDescent="0.2">
      <c r="A205" s="104" t="s">
        <v>59</v>
      </c>
      <c r="B205" s="104"/>
      <c r="C205" s="104"/>
      <c r="D205" s="104"/>
      <c r="E205" s="104"/>
      <c r="F205" s="104"/>
      <c r="G205" s="104"/>
      <c r="H205" s="104"/>
      <c r="I205" s="105"/>
      <c r="J205" s="104"/>
    </row>
    <row r="206" spans="1:10" x14ac:dyDescent="0.2">
      <c r="A206" s="104"/>
      <c r="B206" s="104"/>
      <c r="C206" s="104"/>
      <c r="D206" s="104"/>
      <c r="E206" s="104"/>
      <c r="F206" s="104"/>
      <c r="G206" s="104"/>
      <c r="H206" s="104"/>
      <c r="I206" s="105"/>
      <c r="J206" s="104"/>
    </row>
    <row r="208" spans="1:10" x14ac:dyDescent="0.2">
      <c r="A208" s="114" t="s">
        <v>81</v>
      </c>
      <c r="B208" s="114"/>
      <c r="C208" s="114"/>
      <c r="D208" s="114" t="s">
        <v>13</v>
      </c>
      <c r="E208" s="114"/>
      <c r="F208" s="114"/>
      <c r="G208" s="114"/>
      <c r="H208" s="114"/>
      <c r="I208" s="115"/>
      <c r="J208" s="114"/>
    </row>
    <row r="209" spans="1:10" x14ac:dyDescent="0.2">
      <c r="A209" s="114"/>
      <c r="B209" s="114"/>
      <c r="C209" s="114"/>
      <c r="D209" s="114"/>
      <c r="E209" s="114"/>
      <c r="F209" s="114"/>
      <c r="G209" s="114"/>
      <c r="H209" s="114"/>
      <c r="I209" s="115"/>
      <c r="J209" s="114"/>
    </row>
    <row r="210" spans="1:10" x14ac:dyDescent="0.2">
      <c r="A210" t="s">
        <v>82</v>
      </c>
      <c r="B210" t="s">
        <v>34</v>
      </c>
      <c r="C210" t="s">
        <v>1</v>
      </c>
      <c r="D210" t="s">
        <v>2</v>
      </c>
      <c r="E210" t="s">
        <v>83</v>
      </c>
      <c r="G210" t="s">
        <v>61</v>
      </c>
      <c r="H210" t="s">
        <v>36</v>
      </c>
      <c r="I210" t="s">
        <v>26</v>
      </c>
    </row>
    <row r="211" spans="1:10" x14ac:dyDescent="0.2">
      <c r="B211">
        <v>11.6551724</v>
      </c>
      <c r="C211">
        <v>20</v>
      </c>
      <c r="D211">
        <v>27.982504899999999</v>
      </c>
      <c r="E211">
        <f>AVERAGE(D211:D214)</f>
        <v>30.847835187499999</v>
      </c>
      <c r="G211">
        <f>POWER(E211-D211,2)</f>
        <v>8.2101176564648384</v>
      </c>
      <c r="H211">
        <f>AVERAGE(G211:G214)</f>
        <v>7.0373202310005309</v>
      </c>
      <c r="I211">
        <f>H211+H213</f>
        <v>7.0373202310005309</v>
      </c>
    </row>
    <row r="212" spans="1:10" x14ac:dyDescent="0.2">
      <c r="B212">
        <v>12.068965499999999</v>
      </c>
      <c r="C212">
        <v>100.689655</v>
      </c>
      <c r="D212">
        <v>34.67872715</v>
      </c>
      <c r="E212">
        <f>E211</f>
        <v>30.847835187499999</v>
      </c>
      <c r="G212">
        <f t="shared" ref="G212:G214" si="22">POWER(E212-D212,2)</f>
        <v>14.675733228347108</v>
      </c>
      <c r="I212"/>
    </row>
    <row r="213" spans="1:10" x14ac:dyDescent="0.2">
      <c r="B213">
        <v>13.724137900000001</v>
      </c>
      <c r="C213">
        <v>51.034482799999999</v>
      </c>
      <c r="D213">
        <v>31.913807940000002</v>
      </c>
      <c r="E213">
        <f>E211</f>
        <v>30.847835187499999</v>
      </c>
      <c r="G213">
        <f t="shared" si="22"/>
        <v>1.136297909072431</v>
      </c>
      <c r="I213"/>
    </row>
    <row r="214" spans="1:10" x14ac:dyDescent="0.2">
      <c r="B214">
        <v>14.137931</v>
      </c>
      <c r="C214">
        <v>20</v>
      </c>
      <c r="D214">
        <v>28.816300760000001</v>
      </c>
      <c r="E214">
        <f>E211</f>
        <v>30.847835187499999</v>
      </c>
      <c r="G214">
        <f t="shared" si="22"/>
        <v>4.1271321301177473</v>
      </c>
      <c r="I214"/>
    </row>
    <row r="215" spans="1:10" x14ac:dyDescent="0.2">
      <c r="I215"/>
    </row>
    <row r="216" spans="1:10" x14ac:dyDescent="0.2">
      <c r="A216" s="83" t="s">
        <v>23</v>
      </c>
      <c r="B216" s="83" t="s">
        <v>34</v>
      </c>
      <c r="C216" s="83" t="s">
        <v>1</v>
      </c>
      <c r="D216" s="83" t="s">
        <v>2</v>
      </c>
      <c r="E216" s="83" t="s">
        <v>84</v>
      </c>
      <c r="F216" s="83"/>
      <c r="G216" s="83" t="s">
        <v>64</v>
      </c>
      <c r="H216" s="83" t="s">
        <v>64</v>
      </c>
      <c r="I216" s="83"/>
    </row>
    <row r="217" spans="1:10" x14ac:dyDescent="0.2">
      <c r="A217" s="86"/>
      <c r="B217" s="86">
        <v>11.6551724</v>
      </c>
      <c r="C217" s="86">
        <v>20</v>
      </c>
      <c r="D217" s="86">
        <v>27.982504899999999</v>
      </c>
      <c r="E217" s="86">
        <f>AVERAGE(D217:D218)</f>
        <v>31.330616024999998</v>
      </c>
      <c r="F217" s="86"/>
      <c r="G217" s="86">
        <f>POWER(E217-D217,2)</f>
        <v>11.20984810534876</v>
      </c>
      <c r="H217" s="86">
        <f>AVERAGE(G217:G218)</f>
        <v>11.209848105348772</v>
      </c>
      <c r="I217" s="86">
        <f>H217+H219</f>
        <v>13.608485787886663</v>
      </c>
    </row>
    <row r="218" spans="1:10" x14ac:dyDescent="0.2">
      <c r="A218" s="89"/>
      <c r="B218" s="89">
        <v>12.068965499999999</v>
      </c>
      <c r="C218" s="89">
        <v>100.689655</v>
      </c>
      <c r="D218" s="89">
        <v>34.67872715</v>
      </c>
      <c r="E218" s="89">
        <f>E217</f>
        <v>31.330616024999998</v>
      </c>
      <c r="F218" s="89"/>
      <c r="G218" s="86">
        <f t="shared" ref="G218:G220" si="23">POWER(E218-D218,2)</f>
        <v>11.209848105348783</v>
      </c>
      <c r="H218" s="89"/>
      <c r="I218" s="89"/>
    </row>
    <row r="219" spans="1:10" x14ac:dyDescent="0.2">
      <c r="A219" s="83"/>
      <c r="B219" s="83">
        <v>13.724137900000001</v>
      </c>
      <c r="C219" s="83">
        <v>51.034482799999999</v>
      </c>
      <c r="D219" s="83">
        <v>31.913807940000002</v>
      </c>
      <c r="E219" s="83">
        <f>AVERAGE(D219:D220)</f>
        <v>30.365054350000001</v>
      </c>
      <c r="F219" s="83"/>
      <c r="G219" s="86">
        <f t="shared" si="23"/>
        <v>2.3986376825378897</v>
      </c>
      <c r="H219" s="83">
        <f>AVERAGE(G219:G220)</f>
        <v>2.3986376825378897</v>
      </c>
      <c r="I219" s="83"/>
    </row>
    <row r="220" spans="1:10" x14ac:dyDescent="0.2">
      <c r="A220" s="83"/>
      <c r="B220" s="83">
        <v>14.137931</v>
      </c>
      <c r="C220" s="83">
        <v>20</v>
      </c>
      <c r="D220" s="83">
        <v>28.816300760000001</v>
      </c>
      <c r="E220" s="83">
        <f>E219</f>
        <v>30.365054350000001</v>
      </c>
      <c r="F220" s="83"/>
      <c r="G220" s="86">
        <f t="shared" si="23"/>
        <v>2.3986376825378897</v>
      </c>
      <c r="H220" s="83"/>
      <c r="I220" s="83"/>
    </row>
    <row r="221" spans="1:10" x14ac:dyDescent="0.2">
      <c r="A221" s="104" t="s">
        <v>59</v>
      </c>
      <c r="B221" s="104"/>
      <c r="C221" s="104"/>
      <c r="D221" s="104"/>
      <c r="E221" s="104"/>
      <c r="F221" s="104"/>
      <c r="G221" s="104"/>
      <c r="H221" s="104"/>
      <c r="I221" s="105"/>
    </row>
    <row r="222" spans="1:10" x14ac:dyDescent="0.2">
      <c r="A222" s="104"/>
      <c r="B222" s="104"/>
      <c r="C222" s="104"/>
      <c r="D222" s="104"/>
      <c r="E222" s="104"/>
      <c r="F222" s="104"/>
      <c r="G222" s="104"/>
      <c r="H222" s="104"/>
      <c r="I222" s="105"/>
    </row>
    <row r="225" spans="1:10" x14ac:dyDescent="0.2">
      <c r="A225" s="114" t="s">
        <v>85</v>
      </c>
      <c r="B225" s="114" t="s">
        <v>11</v>
      </c>
      <c r="C225" s="114"/>
      <c r="D225" s="114"/>
      <c r="E225" s="114"/>
      <c r="F225" s="114"/>
      <c r="G225" s="114"/>
      <c r="H225" s="114"/>
      <c r="I225" s="115"/>
      <c r="J225" s="114"/>
    </row>
    <row r="226" spans="1:10" x14ac:dyDescent="0.2">
      <c r="A226" s="114"/>
      <c r="B226" s="114"/>
      <c r="C226" s="114"/>
      <c r="D226" s="114"/>
      <c r="E226" s="114"/>
      <c r="F226" s="114"/>
      <c r="G226" s="114"/>
      <c r="H226" s="114"/>
      <c r="I226" s="115"/>
      <c r="J226" s="114"/>
    </row>
    <row r="227" spans="1:10" x14ac:dyDescent="0.2">
      <c r="A227" t="s">
        <v>86</v>
      </c>
      <c r="B227" t="s">
        <v>0</v>
      </c>
      <c r="C227" t="s">
        <v>70</v>
      </c>
      <c r="D227" t="s">
        <v>2</v>
      </c>
      <c r="E227" t="s">
        <v>22</v>
      </c>
      <c r="G227" t="s">
        <v>61</v>
      </c>
      <c r="H227" t="s">
        <v>36</v>
      </c>
      <c r="I227" s="11" t="s">
        <v>26</v>
      </c>
    </row>
    <row r="228" spans="1:10" x14ac:dyDescent="0.2">
      <c r="A228" s="55"/>
      <c r="B228" s="55">
        <v>16.620999999999999</v>
      </c>
      <c r="C228" s="55">
        <v>94.483000000000004</v>
      </c>
      <c r="D228" s="55">
        <v>66.601792415136998</v>
      </c>
      <c r="E228" s="55">
        <f>AVERAGE(D228:D242)</f>
        <v>81.447489049348277</v>
      </c>
      <c r="F228" s="55"/>
      <c r="G228" s="55">
        <f>POWER(E228-D228,2)</f>
        <v>220.39470855503211</v>
      </c>
      <c r="H228" s="55">
        <f>AVERAGE(G228:G242)</f>
        <v>160.61638593581196</v>
      </c>
      <c r="I228" s="59">
        <f>H228</f>
        <v>160.61638593581196</v>
      </c>
      <c r="J228" s="55"/>
    </row>
    <row r="229" spans="1:10" x14ac:dyDescent="0.2">
      <c r="B229">
        <v>16.620999999999999</v>
      </c>
      <c r="C229">
        <v>44.828000000000003</v>
      </c>
      <c r="D229">
        <v>57.681694257360498</v>
      </c>
      <c r="E229">
        <f>E228</f>
        <v>81.447489049348277</v>
      </c>
      <c r="G229" s="37">
        <f t="shared" ref="G229:G242" si="24">POWER(E229-D229,2)</f>
        <v>564.81300209487347</v>
      </c>
    </row>
    <row r="230" spans="1:10" x14ac:dyDescent="0.2">
      <c r="B230">
        <v>16.620999999999999</v>
      </c>
      <c r="C230">
        <v>175.172</v>
      </c>
      <c r="D230">
        <v>70.105096042445695</v>
      </c>
      <c r="E230">
        <f t="shared" ref="E230:E242" si="25">E229</f>
        <v>81.447489049348277</v>
      </c>
      <c r="G230" s="37">
        <f t="shared" si="24"/>
        <v>128.6498791230326</v>
      </c>
    </row>
    <row r="231" spans="1:10" x14ac:dyDescent="0.2">
      <c r="B231">
        <v>17.033999999999999</v>
      </c>
      <c r="C231">
        <v>187.58600000000001</v>
      </c>
      <c r="D231">
        <v>78.702806235369493</v>
      </c>
      <c r="E231">
        <f t="shared" si="25"/>
        <v>81.447489049348277</v>
      </c>
      <c r="G231" s="37">
        <f t="shared" si="24"/>
        <v>7.5332837493504963</v>
      </c>
    </row>
    <row r="232" spans="1:10" x14ac:dyDescent="0.2">
      <c r="B232">
        <v>18.276</v>
      </c>
      <c r="C232">
        <v>119.31</v>
      </c>
      <c r="D232">
        <v>92.579134855529006</v>
      </c>
      <c r="E232">
        <f t="shared" si="25"/>
        <v>81.447489049348277</v>
      </c>
      <c r="G232" s="37">
        <f t="shared" si="24"/>
        <v>123.91353835426099</v>
      </c>
    </row>
    <row r="233" spans="1:10" x14ac:dyDescent="0.2">
      <c r="B233">
        <v>18.276</v>
      </c>
      <c r="C233">
        <v>26.207000000000001</v>
      </c>
      <c r="D233">
        <v>71.504485381431806</v>
      </c>
      <c r="E233">
        <f t="shared" si="25"/>
        <v>81.447489049348277</v>
      </c>
      <c r="G233" s="37">
        <f t="shared" si="24"/>
        <v>98.863321940200407</v>
      </c>
    </row>
    <row r="234" spans="1:10" x14ac:dyDescent="0.2">
      <c r="B234">
        <v>18.276</v>
      </c>
      <c r="C234">
        <v>100.69</v>
      </c>
      <c r="D234">
        <v>74.704699197689095</v>
      </c>
      <c r="E234">
        <f t="shared" si="25"/>
        <v>81.447489049348277</v>
      </c>
      <c r="G234" s="37">
        <f t="shared" si="24"/>
        <v>45.465214983638056</v>
      </c>
    </row>
    <row r="235" spans="1:10" x14ac:dyDescent="0.2">
      <c r="B235">
        <v>18.690000000000001</v>
      </c>
      <c r="C235">
        <v>144.13800000000001</v>
      </c>
      <c r="D235">
        <v>96.282996802286902</v>
      </c>
      <c r="E235">
        <f t="shared" si="25"/>
        <v>81.447489049348277</v>
      </c>
      <c r="G235" s="37">
        <f t="shared" si="24"/>
        <v>220.09229028750204</v>
      </c>
    </row>
    <row r="236" spans="1:10" x14ac:dyDescent="0.2">
      <c r="B236">
        <v>19.931000000000001</v>
      </c>
      <c r="C236">
        <v>20</v>
      </c>
      <c r="D236">
        <v>68.009921647155096</v>
      </c>
      <c r="E236">
        <f t="shared" si="25"/>
        <v>81.447489049348277</v>
      </c>
      <c r="G236" s="37">
        <f t="shared" si="24"/>
        <v>180.56821768848479</v>
      </c>
    </row>
    <row r="237" spans="1:10" x14ac:dyDescent="0.2">
      <c r="B237">
        <v>19.931000000000001</v>
      </c>
      <c r="C237">
        <v>150.345</v>
      </c>
      <c r="D237">
        <v>87.970466993911501</v>
      </c>
      <c r="E237">
        <f t="shared" si="25"/>
        <v>81.447489049348277</v>
      </c>
      <c r="G237" s="37">
        <f t="shared" si="24"/>
        <v>42.549241265258253</v>
      </c>
    </row>
    <row r="238" spans="1:10" x14ac:dyDescent="0.2">
      <c r="B238">
        <v>20.344999999999999</v>
      </c>
      <c r="C238">
        <v>88.275999999999996</v>
      </c>
      <c r="D238">
        <v>90.006327108579995</v>
      </c>
      <c r="E238">
        <f t="shared" si="25"/>
        <v>81.447489049348277</v>
      </c>
      <c r="G238" s="37">
        <f t="shared" si="24"/>
        <v>73.253708924153358</v>
      </c>
    </row>
    <row r="239" spans="1:10" x14ac:dyDescent="0.2">
      <c r="B239">
        <v>20.344999999999999</v>
      </c>
      <c r="C239">
        <v>94.483000000000004</v>
      </c>
      <c r="D239">
        <v>89.00070081522</v>
      </c>
      <c r="E239">
        <f t="shared" si="25"/>
        <v>81.447489049348277</v>
      </c>
      <c r="G239" s="37">
        <f t="shared" si="24"/>
        <v>57.051007980103023</v>
      </c>
    </row>
    <row r="240" spans="1:10" x14ac:dyDescent="0.2">
      <c r="B240">
        <v>20.344999999999999</v>
      </c>
      <c r="C240">
        <v>187.58600000000001</v>
      </c>
      <c r="D240">
        <v>98.834011543544705</v>
      </c>
      <c r="E240">
        <f t="shared" si="25"/>
        <v>81.447489049348277</v>
      </c>
      <c r="G240" s="37">
        <f t="shared" si="24"/>
        <v>302.29116444119836</v>
      </c>
    </row>
    <row r="241" spans="1:10" x14ac:dyDescent="0.2">
      <c r="B241">
        <v>21.172000000000001</v>
      </c>
      <c r="C241">
        <v>82.069000000000003</v>
      </c>
      <c r="D241">
        <v>79.811029833125502</v>
      </c>
      <c r="E241">
        <f t="shared" si="25"/>
        <v>81.447489049348277</v>
      </c>
      <c r="G241" s="37">
        <f t="shared" si="24"/>
        <v>2.6779987663604596</v>
      </c>
    </row>
    <row r="242" spans="1:10" x14ac:dyDescent="0.2">
      <c r="B242">
        <v>21.585999999999999</v>
      </c>
      <c r="C242">
        <v>113.10299999999999</v>
      </c>
      <c r="D242">
        <v>99.917172611438104</v>
      </c>
      <c r="E242">
        <f t="shared" si="25"/>
        <v>81.447489049348277</v>
      </c>
      <c r="G242" s="37">
        <f t="shared" si="24"/>
        <v>341.12921088373116</v>
      </c>
    </row>
    <row r="243" spans="1:10" x14ac:dyDescent="0.2">
      <c r="G243" s="37"/>
    </row>
    <row r="244" spans="1:10" x14ac:dyDescent="0.2">
      <c r="A244" s="83" t="s">
        <v>23</v>
      </c>
      <c r="B244" s="83" t="s">
        <v>0</v>
      </c>
      <c r="C244" s="83" t="s">
        <v>70</v>
      </c>
      <c r="D244" s="83" t="s">
        <v>2</v>
      </c>
      <c r="E244" s="83" t="s">
        <v>88</v>
      </c>
      <c r="F244" s="83"/>
      <c r="G244" s="83" t="s">
        <v>64</v>
      </c>
      <c r="H244" s="83" t="s">
        <v>64</v>
      </c>
      <c r="I244" s="101" t="s">
        <v>26</v>
      </c>
      <c r="J244" s="83"/>
    </row>
    <row r="245" spans="1:10" x14ac:dyDescent="0.2">
      <c r="A245" s="86"/>
      <c r="B245" s="86">
        <v>16.620999999999999</v>
      </c>
      <c r="C245" s="86">
        <v>94.483000000000004</v>
      </c>
      <c r="D245" s="86">
        <v>66.601792415136998</v>
      </c>
      <c r="E245" s="83">
        <f>AVERAGE(D245:D247)</f>
        <v>64.796194238314399</v>
      </c>
      <c r="F245" s="83"/>
      <c r="G245" s="83">
        <f>POWER(E245-D245,2)</f>
        <v>3.2601847761450937</v>
      </c>
      <c r="H245" s="83">
        <f>AVERAGE(G245:G247)</f>
        <v>27.35357770701556</v>
      </c>
      <c r="I245" s="101">
        <f>H245+H248</f>
        <v>134.64015979878778</v>
      </c>
      <c r="J245" s="83"/>
    </row>
    <row r="246" spans="1:10" x14ac:dyDescent="0.2">
      <c r="A246" s="86"/>
      <c r="B246" s="86">
        <v>16.620999999999999</v>
      </c>
      <c r="C246" s="86">
        <v>44.828000000000003</v>
      </c>
      <c r="D246" s="86">
        <v>57.681694257360498</v>
      </c>
      <c r="E246" s="83">
        <f>E245</f>
        <v>64.796194238314399</v>
      </c>
      <c r="F246" s="83"/>
      <c r="G246" s="83">
        <f t="shared" ref="G246:G259" si="26">POWER(E246-D246,2)</f>
        <v>50.616109978993066</v>
      </c>
      <c r="H246" s="83"/>
      <c r="I246" s="101"/>
      <c r="J246" s="83"/>
    </row>
    <row r="247" spans="1:10" x14ac:dyDescent="0.2">
      <c r="A247" s="89"/>
      <c r="B247" s="89">
        <v>16.620999999999999</v>
      </c>
      <c r="C247" s="89">
        <v>175.172</v>
      </c>
      <c r="D247" s="89">
        <v>70.105096042445695</v>
      </c>
      <c r="E247" s="89">
        <f>E245</f>
        <v>64.796194238314399</v>
      </c>
      <c r="F247" s="89"/>
      <c r="G247" s="83">
        <f t="shared" si="26"/>
        <v>28.184438365908523</v>
      </c>
      <c r="H247" s="89"/>
      <c r="I247" s="102"/>
      <c r="J247" s="89"/>
    </row>
    <row r="248" spans="1:10" x14ac:dyDescent="0.2">
      <c r="A248" s="83"/>
      <c r="B248" s="83">
        <v>17.033999999999999</v>
      </c>
      <c r="C248" s="83">
        <v>187.58600000000001</v>
      </c>
      <c r="D248" s="83">
        <v>78.702806235369493</v>
      </c>
      <c r="E248" s="83">
        <f>AVERAGE(D248:D259)</f>
        <v>85.610312752106779</v>
      </c>
      <c r="F248" s="83"/>
      <c r="G248" s="83">
        <f t="shared" si="26"/>
        <v>47.713646278768067</v>
      </c>
      <c r="H248" s="83">
        <f>AVERAGE(G248:G259)</f>
        <v>107.28658209177222</v>
      </c>
      <c r="I248" s="101"/>
      <c r="J248" s="83"/>
    </row>
    <row r="249" spans="1:10" x14ac:dyDescent="0.2">
      <c r="A249" s="83"/>
      <c r="B249" s="83">
        <v>18.276</v>
      </c>
      <c r="C249" s="83">
        <v>119.31</v>
      </c>
      <c r="D249" s="83">
        <v>92.579134855529006</v>
      </c>
      <c r="E249" s="83">
        <f>E248</f>
        <v>85.610312752106779</v>
      </c>
      <c r="F249" s="83"/>
      <c r="G249" s="83">
        <f t="shared" si="26"/>
        <v>48.564481509146184</v>
      </c>
      <c r="H249" s="83"/>
      <c r="I249" s="101"/>
      <c r="J249" s="83"/>
    </row>
    <row r="250" spans="1:10" x14ac:dyDescent="0.2">
      <c r="A250" s="83"/>
      <c r="B250" s="83">
        <v>18.276</v>
      </c>
      <c r="C250" s="83">
        <v>26.207000000000001</v>
      </c>
      <c r="D250" s="83">
        <v>71.504485381431806</v>
      </c>
      <c r="E250" s="83">
        <f t="shared" ref="E250:E259" si="27">E249</f>
        <v>85.610312752106779</v>
      </c>
      <c r="F250" s="83"/>
      <c r="G250" s="83">
        <f t="shared" si="26"/>
        <v>198.97436581128323</v>
      </c>
      <c r="H250" s="83"/>
      <c r="I250" s="101"/>
      <c r="J250" s="83"/>
    </row>
    <row r="251" spans="1:10" x14ac:dyDescent="0.2">
      <c r="A251" s="83"/>
      <c r="B251" s="83">
        <v>18.276</v>
      </c>
      <c r="C251" s="83">
        <v>100.69</v>
      </c>
      <c r="D251" s="83">
        <v>74.704699197689095</v>
      </c>
      <c r="E251" s="83">
        <f t="shared" si="27"/>
        <v>85.610312752106779</v>
      </c>
      <c r="F251" s="83"/>
      <c r="G251" s="83">
        <f t="shared" si="26"/>
        <v>118.93240699829872</v>
      </c>
      <c r="H251" s="83"/>
      <c r="I251" s="101"/>
      <c r="J251" s="83"/>
    </row>
    <row r="252" spans="1:10" x14ac:dyDescent="0.2">
      <c r="A252" s="83"/>
      <c r="B252" s="83">
        <v>18.690000000000001</v>
      </c>
      <c r="C252" s="83">
        <v>144.13800000000001</v>
      </c>
      <c r="D252" s="83">
        <v>96.282996802286902</v>
      </c>
      <c r="E252" s="83">
        <f t="shared" si="27"/>
        <v>85.610312752106779</v>
      </c>
      <c r="F252" s="83"/>
      <c r="G252" s="83">
        <f t="shared" si="26"/>
        <v>113.90618483496921</v>
      </c>
      <c r="H252" s="83"/>
      <c r="I252" s="101"/>
      <c r="J252" s="83"/>
    </row>
    <row r="253" spans="1:10" x14ac:dyDescent="0.2">
      <c r="A253" s="83"/>
      <c r="B253" s="83">
        <v>19.931000000000001</v>
      </c>
      <c r="C253" s="83">
        <v>20</v>
      </c>
      <c r="D253" s="83">
        <v>68.009921647155096</v>
      </c>
      <c r="E253" s="83">
        <f t="shared" si="27"/>
        <v>85.610312752106779</v>
      </c>
      <c r="F253" s="83"/>
      <c r="G253" s="83">
        <f t="shared" si="26"/>
        <v>309.77376704726231</v>
      </c>
      <c r="H253" s="83"/>
      <c r="I253" s="101"/>
      <c r="J253" s="83"/>
    </row>
    <row r="254" spans="1:10" x14ac:dyDescent="0.2">
      <c r="A254" s="83"/>
      <c r="B254" s="83">
        <v>19.931000000000001</v>
      </c>
      <c r="C254" s="83">
        <v>150.345</v>
      </c>
      <c r="D254" s="83">
        <v>87.970466993911501</v>
      </c>
      <c r="E254" s="83">
        <f t="shared" si="27"/>
        <v>85.610312752106779</v>
      </c>
      <c r="F254" s="83"/>
      <c r="G254" s="83">
        <f t="shared" si="26"/>
        <v>5.5703280451088206</v>
      </c>
      <c r="H254" s="83"/>
      <c r="I254" s="101"/>
      <c r="J254" s="83"/>
    </row>
    <row r="255" spans="1:10" x14ac:dyDescent="0.2">
      <c r="A255" s="83"/>
      <c r="B255" s="83">
        <v>20.344999999999999</v>
      </c>
      <c r="C255" s="83">
        <v>88.275999999999996</v>
      </c>
      <c r="D255" s="83">
        <v>90.006327108579995</v>
      </c>
      <c r="E255" s="83">
        <f t="shared" si="27"/>
        <v>85.610312752106779</v>
      </c>
      <c r="F255" s="83"/>
      <c r="G255" s="83">
        <f t="shared" si="26"/>
        <v>19.324942222318626</v>
      </c>
      <c r="H255" s="83"/>
      <c r="I255" s="101"/>
      <c r="J255" s="83"/>
    </row>
    <row r="256" spans="1:10" x14ac:dyDescent="0.2">
      <c r="A256" s="83"/>
      <c r="B256" s="83">
        <v>20.344999999999999</v>
      </c>
      <c r="C256" s="83">
        <v>94.483000000000004</v>
      </c>
      <c r="D256" s="83">
        <v>89.00070081522</v>
      </c>
      <c r="E256" s="83">
        <f t="shared" si="27"/>
        <v>85.610312752106779</v>
      </c>
      <c r="F256" s="83"/>
      <c r="G256" s="83">
        <f t="shared" si="26"/>
        <v>11.494731218500618</v>
      </c>
      <c r="H256" s="83"/>
      <c r="I256" s="101"/>
      <c r="J256" s="83"/>
    </row>
    <row r="257" spans="1:10" x14ac:dyDescent="0.2">
      <c r="A257" s="83"/>
      <c r="B257" s="83">
        <v>20.344999999999999</v>
      </c>
      <c r="C257" s="83">
        <v>187.58600000000001</v>
      </c>
      <c r="D257" s="83">
        <v>98.834011543544705</v>
      </c>
      <c r="E257" s="83">
        <f t="shared" si="27"/>
        <v>85.610312752106779</v>
      </c>
      <c r="F257" s="83"/>
      <c r="G257" s="83">
        <f t="shared" si="26"/>
        <v>174.86620972667686</v>
      </c>
      <c r="H257" s="83"/>
      <c r="I257" s="101"/>
      <c r="J257" s="83"/>
    </row>
    <row r="258" spans="1:10" x14ac:dyDescent="0.2">
      <c r="A258" s="83"/>
      <c r="B258" s="83">
        <v>21.172000000000001</v>
      </c>
      <c r="C258" s="83">
        <v>82.069000000000003</v>
      </c>
      <c r="D258" s="83">
        <v>79.811029833125502</v>
      </c>
      <c r="E258" s="83">
        <f t="shared" si="27"/>
        <v>85.610312752106779</v>
      </c>
      <c r="F258" s="83"/>
      <c r="G258" s="83">
        <f t="shared" si="26"/>
        <v>33.631682374387999</v>
      </c>
      <c r="H258" s="83"/>
      <c r="I258" s="101"/>
      <c r="J258" s="83"/>
    </row>
    <row r="259" spans="1:10" x14ac:dyDescent="0.2">
      <c r="A259" s="83"/>
      <c r="B259" s="83">
        <v>21.585999999999999</v>
      </c>
      <c r="C259" s="83">
        <v>113.10299999999999</v>
      </c>
      <c r="D259" s="83">
        <v>99.917172611438104</v>
      </c>
      <c r="E259" s="83">
        <f t="shared" si="27"/>
        <v>85.610312752106779</v>
      </c>
      <c r="F259" s="83"/>
      <c r="G259" s="83">
        <f t="shared" si="26"/>
        <v>204.68623903454596</v>
      </c>
      <c r="H259" s="83"/>
      <c r="I259" s="101"/>
      <c r="J259" s="83"/>
    </row>
    <row r="260" spans="1:10" x14ac:dyDescent="0.2">
      <c r="A260" s="104" t="s">
        <v>59</v>
      </c>
      <c r="B260" s="104"/>
      <c r="C260" s="104"/>
      <c r="D260" s="104"/>
      <c r="E260" s="104"/>
      <c r="F260" s="104"/>
      <c r="G260" s="104"/>
      <c r="H260" s="104"/>
      <c r="I260" s="105"/>
      <c r="J260" s="104"/>
    </row>
    <row r="261" spans="1:10" x14ac:dyDescent="0.2">
      <c r="A261" s="104"/>
      <c r="B261" s="104"/>
      <c r="C261" s="104"/>
      <c r="D261" s="104"/>
      <c r="E261" s="104"/>
      <c r="F261" s="104"/>
      <c r="G261" s="104"/>
      <c r="H261" s="104"/>
      <c r="I261" s="105"/>
      <c r="J261" s="104"/>
    </row>
    <row r="263" spans="1:10" x14ac:dyDescent="0.2">
      <c r="A263" t="s">
        <v>89</v>
      </c>
      <c r="C263" t="s">
        <v>14</v>
      </c>
    </row>
    <row r="265" spans="1:10" x14ac:dyDescent="0.2">
      <c r="A265" s="83" t="s">
        <v>58</v>
      </c>
      <c r="B265" s="83" t="s">
        <v>0</v>
      </c>
      <c r="C265" s="83" t="s">
        <v>70</v>
      </c>
      <c r="D265" s="83" t="s">
        <v>2</v>
      </c>
      <c r="E265" s="83" t="s">
        <v>90</v>
      </c>
      <c r="F265" s="83"/>
      <c r="G265" s="83" t="s">
        <v>61</v>
      </c>
      <c r="H265" s="83" t="s">
        <v>36</v>
      </c>
      <c r="I265" s="101" t="s">
        <v>26</v>
      </c>
      <c r="J265" s="83"/>
    </row>
    <row r="266" spans="1:10" x14ac:dyDescent="0.2">
      <c r="A266" s="89"/>
      <c r="B266" s="89">
        <v>16.620999999999999</v>
      </c>
      <c r="C266" s="89">
        <v>94.483000000000004</v>
      </c>
      <c r="D266" s="89">
        <v>66.601792419999995</v>
      </c>
      <c r="E266" s="89">
        <f>AVERAGE(D266:D268)</f>
        <v>64.796194239999991</v>
      </c>
      <c r="F266" s="89"/>
      <c r="G266" s="89">
        <f>POWER(E266-D266,2)</f>
        <v>3.2601847876193268</v>
      </c>
      <c r="H266" s="89">
        <f>AVERAGE(G266:G268)</f>
        <v>27.353577691694202</v>
      </c>
      <c r="I266" s="102">
        <f>H266</f>
        <v>27.353577691694202</v>
      </c>
      <c r="J266" s="89"/>
    </row>
    <row r="267" spans="1:10" x14ac:dyDescent="0.2">
      <c r="A267" s="83"/>
      <c r="B267" s="83">
        <v>16.620999999999999</v>
      </c>
      <c r="C267" s="83">
        <v>44.828000000000003</v>
      </c>
      <c r="D267" s="83">
        <v>57.68169426</v>
      </c>
      <c r="E267" s="83">
        <f>E266</f>
        <v>64.796194239999991</v>
      </c>
      <c r="F267" s="83"/>
      <c r="G267" s="83">
        <f>POWER(E267-D267,2)</f>
        <v>50.616109965419874</v>
      </c>
      <c r="H267" s="83"/>
      <c r="I267" s="101"/>
      <c r="J267" s="83"/>
    </row>
    <row r="268" spans="1:10" x14ac:dyDescent="0.2">
      <c r="A268" s="83"/>
      <c r="B268" s="83">
        <v>16.620999999999999</v>
      </c>
      <c r="C268" s="83">
        <v>175.172</v>
      </c>
      <c r="D268" s="83">
        <v>70.105096040000006</v>
      </c>
      <c r="E268" s="83">
        <f>E267</f>
        <v>64.796194239999991</v>
      </c>
      <c r="F268" s="83"/>
      <c r="G268" s="83">
        <f>POWER(E268-D268,2)</f>
        <v>28.184438322043402</v>
      </c>
      <c r="H268" s="83"/>
      <c r="I268" s="101"/>
      <c r="J268" s="83"/>
    </row>
    <row r="269" spans="1:10" x14ac:dyDescent="0.2">
      <c r="A269" s="104" t="s">
        <v>59</v>
      </c>
      <c r="B269" s="104"/>
      <c r="C269" s="104"/>
      <c r="D269" s="104"/>
      <c r="E269" s="104"/>
      <c r="F269" s="104"/>
      <c r="G269" s="104"/>
      <c r="H269" s="104"/>
      <c r="I269" s="105"/>
      <c r="J269" s="104"/>
    </row>
    <row r="270" spans="1:10" x14ac:dyDescent="0.2">
      <c r="A270" s="104"/>
      <c r="B270" s="104"/>
      <c r="C270" s="104"/>
      <c r="D270" s="104"/>
      <c r="E270" s="104"/>
      <c r="F270" s="104"/>
      <c r="G270" s="104"/>
      <c r="H270" s="104"/>
      <c r="I270" s="105"/>
      <c r="J270" s="104"/>
    </row>
    <row r="272" spans="1:10" x14ac:dyDescent="0.2">
      <c r="A272" s="114" t="s">
        <v>69</v>
      </c>
      <c r="B272" s="114"/>
      <c r="C272" s="114" t="s">
        <v>15</v>
      </c>
      <c r="D272" s="114"/>
      <c r="E272" s="114"/>
      <c r="F272" s="114"/>
      <c r="G272" s="114"/>
      <c r="H272" s="114"/>
      <c r="I272" s="115"/>
      <c r="J272" s="114"/>
    </row>
    <row r="273" spans="1:11" x14ac:dyDescent="0.2">
      <c r="A273" s="114"/>
      <c r="B273" s="114"/>
      <c r="C273" s="114"/>
      <c r="D273" s="114"/>
      <c r="E273" s="114"/>
      <c r="F273" s="114"/>
      <c r="G273" s="114"/>
      <c r="H273" s="114"/>
      <c r="I273" s="115"/>
      <c r="J273" s="114"/>
    </row>
    <row r="275" spans="1:11" x14ac:dyDescent="0.2">
      <c r="A275" t="s">
        <v>58</v>
      </c>
      <c r="B275" t="s">
        <v>34</v>
      </c>
      <c r="C275" t="s">
        <v>1</v>
      </c>
      <c r="D275" t="s">
        <v>2</v>
      </c>
      <c r="E275" t="s">
        <v>91</v>
      </c>
      <c r="G275" t="s">
        <v>61</v>
      </c>
      <c r="H275" t="s">
        <v>36</v>
      </c>
      <c r="I275" s="11" t="s">
        <v>26</v>
      </c>
    </row>
    <row r="276" spans="1:11" x14ac:dyDescent="0.2">
      <c r="A276" s="55"/>
      <c r="B276" s="55">
        <v>17.033999999999999</v>
      </c>
      <c r="C276" s="55">
        <v>187.58600000000001</v>
      </c>
      <c r="D276" s="55">
        <v>78.702806235369493</v>
      </c>
      <c r="E276" s="55">
        <f>AVERAGE(D276:D287)</f>
        <v>85.610312752106779</v>
      </c>
      <c r="F276" s="55"/>
      <c r="G276" s="55">
        <f>POWER(E276-D276,2)</f>
        <v>47.713646278768067</v>
      </c>
      <c r="H276" s="55">
        <f>AVERAGE(G276:G287)</f>
        <v>107.28658209177222</v>
      </c>
      <c r="I276" s="59">
        <f>H276</f>
        <v>107.28658209177222</v>
      </c>
      <c r="J276" s="55"/>
      <c r="K276" s="55"/>
    </row>
    <row r="277" spans="1:11" x14ac:dyDescent="0.2">
      <c r="B277">
        <v>18.276</v>
      </c>
      <c r="C277">
        <v>119.31</v>
      </c>
      <c r="D277">
        <v>92.579134855529006</v>
      </c>
      <c r="E277">
        <f>E276</f>
        <v>85.610312752106779</v>
      </c>
      <c r="G277" s="37">
        <f t="shared" ref="G277:G287" si="28">POWER(E277-D277,2)</f>
        <v>48.564481509146184</v>
      </c>
    </row>
    <row r="278" spans="1:11" x14ac:dyDescent="0.2">
      <c r="B278">
        <v>18.276</v>
      </c>
      <c r="C278">
        <v>26.207000000000001</v>
      </c>
      <c r="D278">
        <v>71.504485381431806</v>
      </c>
      <c r="E278">
        <f t="shared" ref="E278:E287" si="29">E277</f>
        <v>85.610312752106779</v>
      </c>
      <c r="G278" s="37">
        <f t="shared" si="28"/>
        <v>198.97436581128323</v>
      </c>
    </row>
    <row r="279" spans="1:11" x14ac:dyDescent="0.2">
      <c r="B279">
        <v>18.276</v>
      </c>
      <c r="C279">
        <v>100.69</v>
      </c>
      <c r="D279">
        <v>74.704699197689095</v>
      </c>
      <c r="E279">
        <f t="shared" si="29"/>
        <v>85.610312752106779</v>
      </c>
      <c r="G279" s="37">
        <f t="shared" si="28"/>
        <v>118.93240699829872</v>
      </c>
    </row>
    <row r="280" spans="1:11" x14ac:dyDescent="0.2">
      <c r="B280">
        <v>18.690000000000001</v>
      </c>
      <c r="C280">
        <v>144.13800000000001</v>
      </c>
      <c r="D280">
        <v>96.282996802286902</v>
      </c>
      <c r="E280">
        <f t="shared" si="29"/>
        <v>85.610312752106779</v>
      </c>
      <c r="G280" s="37">
        <f t="shared" si="28"/>
        <v>113.90618483496921</v>
      </c>
    </row>
    <row r="281" spans="1:11" x14ac:dyDescent="0.2">
      <c r="B281">
        <v>19.931000000000001</v>
      </c>
      <c r="C281">
        <v>20</v>
      </c>
      <c r="D281">
        <v>68.009921647155096</v>
      </c>
      <c r="E281">
        <f t="shared" si="29"/>
        <v>85.610312752106779</v>
      </c>
      <c r="G281" s="37">
        <f t="shared" si="28"/>
        <v>309.77376704726231</v>
      </c>
    </row>
    <row r="282" spans="1:11" x14ac:dyDescent="0.2">
      <c r="B282">
        <v>19.931000000000001</v>
      </c>
      <c r="C282">
        <v>150.345</v>
      </c>
      <c r="D282">
        <v>87.970466993911501</v>
      </c>
      <c r="E282">
        <f t="shared" si="29"/>
        <v>85.610312752106779</v>
      </c>
      <c r="G282" s="37">
        <f t="shared" si="28"/>
        <v>5.5703280451088206</v>
      </c>
    </row>
    <row r="283" spans="1:11" x14ac:dyDescent="0.2">
      <c r="B283">
        <v>20.344999999999999</v>
      </c>
      <c r="C283">
        <v>88.275999999999996</v>
      </c>
      <c r="D283">
        <v>90.006327108579995</v>
      </c>
      <c r="E283">
        <f t="shared" si="29"/>
        <v>85.610312752106779</v>
      </c>
      <c r="G283" s="37">
        <f t="shared" si="28"/>
        <v>19.324942222318626</v>
      </c>
    </row>
    <row r="284" spans="1:11" x14ac:dyDescent="0.2">
      <c r="B284">
        <v>20.344999999999999</v>
      </c>
      <c r="C284">
        <v>94.483000000000004</v>
      </c>
      <c r="D284">
        <v>89.00070081522</v>
      </c>
      <c r="E284">
        <f t="shared" si="29"/>
        <v>85.610312752106779</v>
      </c>
      <c r="G284" s="37">
        <f t="shared" si="28"/>
        <v>11.494731218500618</v>
      </c>
    </row>
    <row r="285" spans="1:11" x14ac:dyDescent="0.2">
      <c r="B285">
        <v>20.344999999999999</v>
      </c>
      <c r="C285">
        <v>187.58600000000001</v>
      </c>
      <c r="D285">
        <v>98.834011543544705</v>
      </c>
      <c r="E285">
        <f t="shared" si="29"/>
        <v>85.610312752106779</v>
      </c>
      <c r="G285" s="37">
        <f t="shared" si="28"/>
        <v>174.86620972667686</v>
      </c>
    </row>
    <row r="286" spans="1:11" x14ac:dyDescent="0.2">
      <c r="B286">
        <v>21.172000000000001</v>
      </c>
      <c r="C286">
        <v>82.069000000000003</v>
      </c>
      <c r="D286">
        <v>79.811029833125502</v>
      </c>
      <c r="E286">
        <f t="shared" si="29"/>
        <v>85.610312752106779</v>
      </c>
      <c r="G286" s="37">
        <f t="shared" si="28"/>
        <v>33.631682374387999</v>
      </c>
    </row>
    <row r="287" spans="1:11" x14ac:dyDescent="0.2">
      <c r="B287">
        <v>21.585999999999999</v>
      </c>
      <c r="C287">
        <v>113.10299999999999</v>
      </c>
      <c r="D287">
        <v>99.917172611438104</v>
      </c>
      <c r="E287">
        <f t="shared" si="29"/>
        <v>85.610312752106779</v>
      </c>
      <c r="G287" s="37">
        <f t="shared" si="28"/>
        <v>204.68623903454596</v>
      </c>
    </row>
    <row r="288" spans="1:11" x14ac:dyDescent="0.2">
      <c r="G288" s="37"/>
    </row>
    <row r="289" spans="1:10" x14ac:dyDescent="0.2">
      <c r="A289" s="83" t="s">
        <v>23</v>
      </c>
      <c r="B289" s="83" t="s">
        <v>34</v>
      </c>
      <c r="C289" s="83" t="s">
        <v>1</v>
      </c>
      <c r="D289" s="83" t="s">
        <v>2</v>
      </c>
      <c r="E289" s="83" t="s">
        <v>92</v>
      </c>
      <c r="F289" s="83"/>
      <c r="G289" s="83" t="s">
        <v>64</v>
      </c>
      <c r="H289" s="83" t="s">
        <v>65</v>
      </c>
      <c r="I289" s="101"/>
      <c r="J289" s="83"/>
    </row>
    <row r="290" spans="1:10" x14ac:dyDescent="0.2">
      <c r="A290" s="86"/>
      <c r="B290" s="86">
        <v>17.033999999999999</v>
      </c>
      <c r="C290" s="86">
        <v>187.58600000000001</v>
      </c>
      <c r="D290" s="86">
        <v>78.702806235369493</v>
      </c>
      <c r="E290" s="83">
        <f>AVERAGE(D290:D292)</f>
        <v>80.928808824110106</v>
      </c>
      <c r="F290" s="83"/>
      <c r="G290" s="83">
        <f>POWER(E290-D290,2)</f>
        <v>4.9550875250799109</v>
      </c>
      <c r="H290" s="83">
        <f>AVERAGE(G290:G292)</f>
        <v>76.501018838550834</v>
      </c>
      <c r="I290" s="101">
        <f>H290+H293</f>
        <v>184.30879800235317</v>
      </c>
      <c r="J290" s="83"/>
    </row>
    <row r="291" spans="1:10" x14ac:dyDescent="0.2">
      <c r="A291" s="86"/>
      <c r="B291" s="86">
        <v>18.276</v>
      </c>
      <c r="C291" s="86">
        <v>119.31</v>
      </c>
      <c r="D291" s="86">
        <v>92.579134855529006</v>
      </c>
      <c r="E291" s="83">
        <f>E290</f>
        <v>80.928808824110106</v>
      </c>
      <c r="F291" s="83"/>
      <c r="G291" s="83">
        <f t="shared" ref="G291:G301" si="30">POWER(E291-D291,2)</f>
        <v>135.73009663835683</v>
      </c>
      <c r="H291" s="83"/>
      <c r="I291" s="101"/>
      <c r="J291" s="83"/>
    </row>
    <row r="292" spans="1:10" x14ac:dyDescent="0.2">
      <c r="A292" s="89"/>
      <c r="B292" s="89">
        <v>18.276</v>
      </c>
      <c r="C292" s="89">
        <v>26.207000000000001</v>
      </c>
      <c r="D292" s="89">
        <v>71.504485381431806</v>
      </c>
      <c r="E292" s="83">
        <f>E291</f>
        <v>80.928808824110106</v>
      </c>
      <c r="F292" s="89"/>
      <c r="G292" s="83">
        <f t="shared" si="30"/>
        <v>88.817872352215772</v>
      </c>
      <c r="H292" s="89"/>
      <c r="I292" s="102"/>
      <c r="J292" s="89"/>
    </row>
    <row r="293" spans="1:10" x14ac:dyDescent="0.2">
      <c r="A293" s="83"/>
      <c r="B293" s="83">
        <v>18.276</v>
      </c>
      <c r="C293" s="83">
        <v>100.69</v>
      </c>
      <c r="D293" s="83">
        <v>74.704699197689095</v>
      </c>
      <c r="E293" s="83">
        <f>AVERAGE(D293:D301)</f>
        <v>87.170814061438989</v>
      </c>
      <c r="F293" s="83"/>
      <c r="G293" s="83">
        <f t="shared" si="30"/>
        <v>155.40401979620603</v>
      </c>
      <c r="H293" s="83">
        <f>AVERAGE(G293:G301)</f>
        <v>107.80777916380235</v>
      </c>
      <c r="I293" s="101"/>
      <c r="J293" s="83"/>
    </row>
    <row r="294" spans="1:10" x14ac:dyDescent="0.2">
      <c r="A294" s="83"/>
      <c r="B294" s="83">
        <v>18.690000000000001</v>
      </c>
      <c r="C294" s="83">
        <v>144.13800000000001</v>
      </c>
      <c r="D294" s="83">
        <v>96.282996802286902</v>
      </c>
      <c r="E294" s="83">
        <f>E293</f>
        <v>87.170814061438989</v>
      </c>
      <c r="F294" s="83"/>
      <c r="G294" s="83">
        <f t="shared" si="30"/>
        <v>83.031874302606596</v>
      </c>
      <c r="H294" s="83"/>
      <c r="I294" s="101"/>
      <c r="J294" s="83"/>
    </row>
    <row r="295" spans="1:10" x14ac:dyDescent="0.2">
      <c r="A295" s="83"/>
      <c r="B295" s="83">
        <v>19.931000000000001</v>
      </c>
      <c r="C295" s="83">
        <v>20</v>
      </c>
      <c r="D295" s="83">
        <v>68.009921647155096</v>
      </c>
      <c r="E295" s="83">
        <f t="shared" ref="E295:E301" si="31">E294</f>
        <v>87.170814061438989</v>
      </c>
      <c r="F295" s="83"/>
      <c r="G295" s="83">
        <f t="shared" si="30"/>
        <v>367.13979811176205</v>
      </c>
      <c r="H295" s="83"/>
      <c r="I295" s="101"/>
      <c r="J295" s="83"/>
    </row>
    <row r="296" spans="1:10" x14ac:dyDescent="0.2">
      <c r="A296" s="83"/>
      <c r="B296" s="83">
        <v>19.931000000000001</v>
      </c>
      <c r="C296" s="83">
        <v>150.345</v>
      </c>
      <c r="D296" s="83">
        <v>87.970466993911501</v>
      </c>
      <c r="E296" s="83">
        <f t="shared" si="31"/>
        <v>87.170814061438989</v>
      </c>
      <c r="F296" s="83"/>
      <c r="G296" s="83">
        <f t="shared" si="30"/>
        <v>0.63944481241188733</v>
      </c>
      <c r="H296" s="83"/>
      <c r="I296" s="101"/>
      <c r="J296" s="83"/>
    </row>
    <row r="297" spans="1:10" x14ac:dyDescent="0.2">
      <c r="A297" s="83"/>
      <c r="B297" s="83">
        <v>20.344999999999999</v>
      </c>
      <c r="C297" s="83">
        <v>88.275999999999996</v>
      </c>
      <c r="D297" s="83">
        <v>90.006327108579995</v>
      </c>
      <c r="E297" s="83">
        <f t="shared" si="31"/>
        <v>87.170814061438989</v>
      </c>
      <c r="F297" s="83"/>
      <c r="G297" s="83">
        <f t="shared" si="30"/>
        <v>8.040134240506875</v>
      </c>
      <c r="H297" s="83"/>
      <c r="I297" s="101"/>
      <c r="J297" s="83"/>
    </row>
    <row r="298" spans="1:10" x14ac:dyDescent="0.2">
      <c r="A298" s="83"/>
      <c r="B298" s="83">
        <v>20.344999999999999</v>
      </c>
      <c r="C298" s="83">
        <v>94.483000000000004</v>
      </c>
      <c r="D298" s="83">
        <v>89.00070081522</v>
      </c>
      <c r="E298" s="83">
        <f t="shared" si="31"/>
        <v>87.170814061438989</v>
      </c>
      <c r="F298" s="83"/>
      <c r="G298" s="83">
        <f t="shared" si="30"/>
        <v>3.3484855316632065</v>
      </c>
      <c r="H298" s="83"/>
      <c r="I298" s="101"/>
      <c r="J298" s="83"/>
    </row>
    <row r="299" spans="1:10" x14ac:dyDescent="0.2">
      <c r="A299" s="83"/>
      <c r="B299" s="83">
        <v>20.344999999999999</v>
      </c>
      <c r="C299" s="83">
        <v>187.58600000000001</v>
      </c>
      <c r="D299" s="83">
        <v>98.834011543544705</v>
      </c>
      <c r="E299" s="83">
        <f t="shared" si="31"/>
        <v>87.170814061438989</v>
      </c>
      <c r="F299" s="83"/>
      <c r="G299" s="83">
        <f t="shared" si="30"/>
        <v>136.03017550659712</v>
      </c>
      <c r="H299" s="83"/>
      <c r="I299" s="101"/>
      <c r="J299" s="83"/>
    </row>
    <row r="300" spans="1:10" x14ac:dyDescent="0.2">
      <c r="A300" s="83"/>
      <c r="B300" s="83">
        <v>21.172000000000001</v>
      </c>
      <c r="C300" s="83">
        <v>82.069000000000003</v>
      </c>
      <c r="D300" s="83">
        <v>79.811029833125502</v>
      </c>
      <c r="E300" s="83">
        <f t="shared" si="31"/>
        <v>87.170814061438989</v>
      </c>
      <c r="F300" s="83"/>
      <c r="G300" s="83">
        <f t="shared" si="30"/>
        <v>54.166423887331945</v>
      </c>
      <c r="H300" s="83"/>
      <c r="I300" s="101"/>
      <c r="J300" s="83"/>
    </row>
    <row r="301" spans="1:10" x14ac:dyDescent="0.2">
      <c r="A301" s="83"/>
      <c r="B301" s="83">
        <v>21.585999999999999</v>
      </c>
      <c r="C301" s="83">
        <v>113.10299999999999</v>
      </c>
      <c r="D301" s="83">
        <v>99.917172611438104</v>
      </c>
      <c r="E301" s="83">
        <f t="shared" si="31"/>
        <v>87.170814061438989</v>
      </c>
      <c r="F301" s="83"/>
      <c r="G301" s="83">
        <f t="shared" si="30"/>
        <v>162.46965628513556</v>
      </c>
      <c r="H301" s="83"/>
      <c r="I301" s="101"/>
      <c r="J301" s="83"/>
    </row>
    <row r="302" spans="1:10" x14ac:dyDescent="0.2">
      <c r="A302" s="104" t="s">
        <v>59</v>
      </c>
      <c r="B302" s="104"/>
      <c r="C302" s="104"/>
      <c r="D302" s="104"/>
      <c r="E302" s="104"/>
      <c r="F302" s="104"/>
      <c r="G302" s="104"/>
      <c r="H302" s="104"/>
      <c r="I302" s="105"/>
      <c r="J302" s="104"/>
    </row>
    <row r="303" spans="1:10" x14ac:dyDescent="0.2">
      <c r="A303" s="104"/>
      <c r="B303" s="104"/>
      <c r="C303" s="104"/>
      <c r="D303" s="104"/>
      <c r="E303" s="104"/>
      <c r="F303" s="104"/>
      <c r="G303" s="104"/>
      <c r="H303" s="104"/>
      <c r="I303" s="105"/>
      <c r="J303" s="10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zoomScale="144" zoomScaleNormal="100" workbookViewId="0">
      <pane ySplit="1" topLeftCell="A11" activePane="bottomLeft" state="frozen"/>
      <selection pane="bottomLeft" activeCell="J16" sqref="J16"/>
    </sheetView>
  </sheetViews>
  <sheetFormatPr baseColWidth="10" defaultColWidth="11" defaultRowHeight="16" x14ac:dyDescent="0.2"/>
  <cols>
    <col min="3" max="3" width="12" customWidth="1"/>
    <col min="4" max="4" width="14.33203125" customWidth="1"/>
    <col min="5" max="5" width="13.1640625" customWidth="1"/>
    <col min="6" max="6" width="23.33203125" customWidth="1"/>
    <col min="8" max="8" width="12.6640625" customWidth="1"/>
    <col min="9" max="9" width="23.6640625" customWidth="1"/>
  </cols>
  <sheetData>
    <row r="1" spans="1:8" x14ac:dyDescent="0.2">
      <c r="A1" s="98" t="s">
        <v>8</v>
      </c>
      <c r="C1" s="96" t="s">
        <v>0</v>
      </c>
      <c r="D1" s="96" t="s">
        <v>1</v>
      </c>
      <c r="E1" s="96" t="s">
        <v>2</v>
      </c>
      <c r="F1" s="96" t="s">
        <v>20</v>
      </c>
    </row>
    <row r="2" spans="1:8" x14ac:dyDescent="0.2">
      <c r="A2" s="98"/>
      <c r="B2">
        <v>0</v>
      </c>
      <c r="C2">
        <v>10</v>
      </c>
      <c r="D2">
        <v>113.10344827586199</v>
      </c>
      <c r="E2">
        <v>45.655529499736403</v>
      </c>
      <c r="F2">
        <f>AVERAGE(E2:E7)</f>
        <v>35.096477111400013</v>
      </c>
    </row>
    <row r="3" spans="1:8" x14ac:dyDescent="0.2">
      <c r="A3" s="98"/>
      <c r="B3">
        <f>B2+1</f>
        <v>1</v>
      </c>
      <c r="C3">
        <v>10</v>
      </c>
      <c r="D3">
        <v>187.586206896552</v>
      </c>
      <c r="E3">
        <v>41.531992420147802</v>
      </c>
      <c r="F3">
        <f>F2</f>
        <v>35.096477111400013</v>
      </c>
    </row>
    <row r="4" spans="1:8" x14ac:dyDescent="0.2">
      <c r="A4" s="98"/>
      <c r="B4">
        <f t="shared" ref="B4:B22" si="0">B3+1</f>
        <v>2</v>
      </c>
      <c r="C4">
        <v>11.6551724137931</v>
      </c>
      <c r="D4">
        <v>20</v>
      </c>
      <c r="E4">
        <v>27.982504900060299</v>
      </c>
      <c r="F4">
        <f t="shared" ref="F4:F7" si="1">F3</f>
        <v>35.096477111400013</v>
      </c>
    </row>
    <row r="5" spans="1:8" x14ac:dyDescent="0.2">
      <c r="A5" s="98"/>
      <c r="B5">
        <f t="shared" si="0"/>
        <v>3</v>
      </c>
      <c r="C5">
        <v>12.0689655172414</v>
      </c>
      <c r="D5">
        <v>100.68965517241401</v>
      </c>
      <c r="E5">
        <v>34.678727152087397</v>
      </c>
      <c r="F5">
        <f t="shared" si="1"/>
        <v>35.096477111400013</v>
      </c>
    </row>
    <row r="6" spans="1:8" x14ac:dyDescent="0.2">
      <c r="A6" s="98"/>
      <c r="B6">
        <f t="shared" si="0"/>
        <v>4</v>
      </c>
      <c r="C6">
        <v>13.7241379310345</v>
      </c>
      <c r="D6">
        <v>51.034482758620697</v>
      </c>
      <c r="E6">
        <v>31.913807937129501</v>
      </c>
      <c r="F6">
        <f t="shared" si="1"/>
        <v>35.096477111400013</v>
      </c>
    </row>
    <row r="7" spans="1:8" x14ac:dyDescent="0.2">
      <c r="A7" s="98"/>
      <c r="B7" s="55">
        <f t="shared" si="0"/>
        <v>5</v>
      </c>
      <c r="C7" s="55">
        <v>14.137931034482801</v>
      </c>
      <c r="D7" s="55">
        <v>20</v>
      </c>
      <c r="E7" s="55">
        <v>28.8163007592387</v>
      </c>
      <c r="F7" s="55">
        <f t="shared" si="1"/>
        <v>35.096477111400013</v>
      </c>
      <c r="G7" s="55"/>
      <c r="H7" s="55"/>
    </row>
    <row r="8" spans="1:8" x14ac:dyDescent="0.2">
      <c r="A8" s="98"/>
      <c r="B8">
        <f t="shared" si="0"/>
        <v>6</v>
      </c>
      <c r="C8">
        <v>16.620689655172399</v>
      </c>
      <c r="D8">
        <v>94.482758620689694</v>
      </c>
      <c r="E8">
        <v>66.601792415136998</v>
      </c>
      <c r="F8">
        <f>AVERAGE(E8:E22)</f>
        <v>81.447489049348277</v>
      </c>
    </row>
    <row r="9" spans="1:8" x14ac:dyDescent="0.2">
      <c r="A9" s="98"/>
      <c r="B9">
        <f t="shared" si="0"/>
        <v>7</v>
      </c>
      <c r="C9">
        <v>16.620689655172399</v>
      </c>
      <c r="D9">
        <v>44.827586206896598</v>
      </c>
      <c r="E9">
        <v>57.681694257360498</v>
      </c>
      <c r="F9">
        <f>F8</f>
        <v>81.447489049348277</v>
      </c>
    </row>
    <row r="10" spans="1:8" x14ac:dyDescent="0.2">
      <c r="A10" s="98"/>
      <c r="B10">
        <f t="shared" si="0"/>
        <v>8</v>
      </c>
      <c r="C10">
        <v>16.620689655172399</v>
      </c>
      <c r="D10">
        <v>175.172413793103</v>
      </c>
      <c r="E10">
        <v>70.105096042445695</v>
      </c>
      <c r="F10">
        <f t="shared" ref="F10:F22" si="2">F9</f>
        <v>81.447489049348277</v>
      </c>
    </row>
    <row r="11" spans="1:8" x14ac:dyDescent="0.2">
      <c r="A11" s="98"/>
      <c r="B11">
        <f t="shared" si="0"/>
        <v>9</v>
      </c>
      <c r="C11">
        <v>17.034482758620701</v>
      </c>
      <c r="D11">
        <v>187.586206896552</v>
      </c>
      <c r="E11">
        <v>78.702806235369493</v>
      </c>
      <c r="F11">
        <f t="shared" si="2"/>
        <v>81.447489049348277</v>
      </c>
    </row>
    <row r="12" spans="1:8" x14ac:dyDescent="0.2">
      <c r="A12" s="98"/>
      <c r="B12">
        <f t="shared" si="0"/>
        <v>10</v>
      </c>
      <c r="C12">
        <v>18.275862068965498</v>
      </c>
      <c r="D12">
        <v>119.31034482758599</v>
      </c>
      <c r="E12">
        <v>92.579134855529006</v>
      </c>
      <c r="F12">
        <f t="shared" si="2"/>
        <v>81.447489049348277</v>
      </c>
    </row>
    <row r="13" spans="1:8" x14ac:dyDescent="0.2">
      <c r="A13" s="98"/>
      <c r="B13">
        <f t="shared" si="0"/>
        <v>11</v>
      </c>
      <c r="C13">
        <v>18.275862068965498</v>
      </c>
      <c r="D13">
        <v>26.2068965517241</v>
      </c>
      <c r="E13">
        <v>71.504485381431806</v>
      </c>
      <c r="F13">
        <f t="shared" si="2"/>
        <v>81.447489049348277</v>
      </c>
    </row>
    <row r="14" spans="1:8" x14ac:dyDescent="0.2">
      <c r="A14" s="98"/>
      <c r="B14">
        <f t="shared" si="0"/>
        <v>12</v>
      </c>
      <c r="C14">
        <v>18.275862068965498</v>
      </c>
      <c r="D14">
        <v>100.68965517241401</v>
      </c>
      <c r="E14">
        <v>74.704699197689095</v>
      </c>
      <c r="F14">
        <f t="shared" si="2"/>
        <v>81.447489049348277</v>
      </c>
    </row>
    <row r="15" spans="1:8" x14ac:dyDescent="0.2">
      <c r="A15" s="98"/>
      <c r="B15">
        <f t="shared" si="0"/>
        <v>13</v>
      </c>
      <c r="C15">
        <v>18.689655172413801</v>
      </c>
      <c r="D15">
        <v>144.13793103448299</v>
      </c>
      <c r="E15">
        <v>96.282996802286902</v>
      </c>
      <c r="F15">
        <f t="shared" si="2"/>
        <v>81.447489049348277</v>
      </c>
    </row>
    <row r="16" spans="1:8" x14ac:dyDescent="0.2">
      <c r="A16" s="98"/>
      <c r="B16">
        <f t="shared" si="0"/>
        <v>14</v>
      </c>
      <c r="C16">
        <v>19.931034482758601</v>
      </c>
      <c r="D16">
        <v>20</v>
      </c>
      <c r="E16">
        <v>68.009921647155096</v>
      </c>
      <c r="F16">
        <f t="shared" si="2"/>
        <v>81.447489049348277</v>
      </c>
    </row>
    <row r="17" spans="1:11" x14ac:dyDescent="0.2">
      <c r="A17" s="98"/>
      <c r="B17">
        <f t="shared" si="0"/>
        <v>15</v>
      </c>
      <c r="C17">
        <v>19.931034482758601</v>
      </c>
      <c r="D17">
        <v>150.344827586207</v>
      </c>
      <c r="E17">
        <v>87.970466993911501</v>
      </c>
      <c r="F17">
        <f t="shared" si="2"/>
        <v>81.447489049348277</v>
      </c>
    </row>
    <row r="18" spans="1:11" x14ac:dyDescent="0.2">
      <c r="A18" s="98"/>
      <c r="B18">
        <f t="shared" si="0"/>
        <v>16</v>
      </c>
      <c r="C18">
        <v>20.3448275862069</v>
      </c>
      <c r="D18">
        <v>88.275862068965495</v>
      </c>
      <c r="E18">
        <v>90.006327108579995</v>
      </c>
      <c r="F18">
        <f t="shared" si="2"/>
        <v>81.447489049348277</v>
      </c>
    </row>
    <row r="19" spans="1:11" x14ac:dyDescent="0.2">
      <c r="A19" s="98"/>
      <c r="B19">
        <f t="shared" si="0"/>
        <v>17</v>
      </c>
      <c r="C19">
        <v>20.3448275862069</v>
      </c>
      <c r="D19">
        <v>94.482758620689694</v>
      </c>
      <c r="E19">
        <v>89.00070081522</v>
      </c>
      <c r="F19">
        <f t="shared" si="2"/>
        <v>81.447489049348277</v>
      </c>
    </row>
    <row r="20" spans="1:11" x14ac:dyDescent="0.2">
      <c r="A20" s="98"/>
      <c r="B20">
        <f t="shared" si="0"/>
        <v>18</v>
      </c>
      <c r="C20">
        <v>20.3448275862069</v>
      </c>
      <c r="D20">
        <v>187.586206896552</v>
      </c>
      <c r="E20">
        <v>98.834011543544705</v>
      </c>
      <c r="F20">
        <f t="shared" si="2"/>
        <v>81.447489049348277</v>
      </c>
    </row>
    <row r="21" spans="1:11" x14ac:dyDescent="0.2">
      <c r="A21" s="98"/>
      <c r="B21">
        <f t="shared" si="0"/>
        <v>19</v>
      </c>
      <c r="C21">
        <v>21.172413793103399</v>
      </c>
      <c r="D21">
        <v>82.068965517241395</v>
      </c>
      <c r="E21">
        <v>79.811029833125502</v>
      </c>
      <c r="F21">
        <f t="shared" si="2"/>
        <v>81.447489049348277</v>
      </c>
    </row>
    <row r="22" spans="1:11" ht="17" thickBot="1" x14ac:dyDescent="0.25">
      <c r="A22" s="98"/>
      <c r="B22">
        <f t="shared" si="0"/>
        <v>20</v>
      </c>
      <c r="C22">
        <v>21.586206896551701</v>
      </c>
      <c r="D22">
        <v>113.10344827586199</v>
      </c>
      <c r="E22">
        <v>99.917172611438104</v>
      </c>
      <c r="F22">
        <f t="shared" si="2"/>
        <v>81.447489049348277</v>
      </c>
    </row>
    <row r="23" spans="1:11" ht="18" thickTop="1" thickBot="1" x14ac:dyDescent="0.25">
      <c r="A23" s="95"/>
      <c r="B23" s="95"/>
      <c r="C23" s="95"/>
      <c r="D23" s="95"/>
      <c r="E23" s="95"/>
      <c r="F23" s="95"/>
      <c r="G23" s="95"/>
      <c r="H23" s="95"/>
    </row>
    <row r="24" spans="1:11" ht="18" thickTop="1" thickBot="1" x14ac:dyDescent="0.25">
      <c r="A24" s="95"/>
      <c r="B24" s="95"/>
      <c r="C24" s="95"/>
      <c r="D24" s="95"/>
      <c r="E24" s="95"/>
      <c r="F24" s="95"/>
      <c r="G24" s="95"/>
      <c r="H24" s="95"/>
    </row>
    <row r="25" spans="1:11" ht="18" thickTop="1" thickBot="1" x14ac:dyDescent="0.25">
      <c r="A25" s="95"/>
      <c r="B25" s="95"/>
      <c r="C25" s="95"/>
      <c r="D25" s="95"/>
      <c r="E25" s="95"/>
      <c r="F25" s="95"/>
      <c r="G25" s="95"/>
      <c r="H25" s="95"/>
    </row>
    <row r="26" spans="1:11" ht="17" thickTop="1" x14ac:dyDescent="0.2">
      <c r="C26" s="96" t="s">
        <v>0</v>
      </c>
      <c r="D26" s="96" t="s">
        <v>1</v>
      </c>
      <c r="E26" s="96" t="s">
        <v>2</v>
      </c>
      <c r="F26" s="96" t="s">
        <v>93</v>
      </c>
      <c r="G26" s="96" t="s">
        <v>94</v>
      </c>
      <c r="H26" s="112" t="s">
        <v>72</v>
      </c>
      <c r="I26" s="112" t="s">
        <v>95</v>
      </c>
      <c r="J26" s="112" t="s">
        <v>96</v>
      </c>
    </row>
    <row r="27" spans="1:11" x14ac:dyDescent="0.2">
      <c r="A27" s="97" t="s">
        <v>9</v>
      </c>
      <c r="B27">
        <f t="shared" ref="B27:B35" si="3">B26+1</f>
        <v>1</v>
      </c>
      <c r="C27">
        <v>10.413793103448301</v>
      </c>
      <c r="D27">
        <v>32.413793103448299</v>
      </c>
      <c r="E27">
        <v>18.570665032768499</v>
      </c>
      <c r="F27">
        <f>AVERAGE(E27:E30)</f>
        <v>20.052245500320751</v>
      </c>
      <c r="G27">
        <f>POWER(F27-E27,2)</f>
        <v>2.1950806818323501</v>
      </c>
      <c r="H27" s="113">
        <f>AVERAGE(G27:G30)</f>
        <v>4.1511185289964061</v>
      </c>
      <c r="I27" s="113">
        <f>1-(H27/26.736)</f>
        <v>0.84473673963957185</v>
      </c>
      <c r="J27" s="113">
        <f>SUM(E27:E30)</f>
        <v>80.208982001283005</v>
      </c>
    </row>
    <row r="28" spans="1:11" x14ac:dyDescent="0.2">
      <c r="A28" s="97"/>
      <c r="B28">
        <f t="shared" si="3"/>
        <v>2</v>
      </c>
      <c r="C28">
        <v>11.241379310344801</v>
      </c>
      <c r="D28">
        <v>44.827586206896598</v>
      </c>
      <c r="E28">
        <v>21.388561306174001</v>
      </c>
      <c r="F28">
        <f>F27</f>
        <v>20.052245500320751</v>
      </c>
      <c r="G28">
        <f t="shared" ref="G28:G35" si="4">POWER(F28-E28,2)</f>
        <v>1.7857399329732204</v>
      </c>
      <c r="H28" s="113"/>
      <c r="I28" s="113"/>
      <c r="J28" s="113">
        <f>J27/3</f>
        <v>26.736327333761</v>
      </c>
    </row>
    <row r="29" spans="1:11" x14ac:dyDescent="0.2">
      <c r="A29" s="97"/>
      <c r="B29">
        <f t="shared" si="3"/>
        <v>3</v>
      </c>
      <c r="C29">
        <v>11.6551724137931</v>
      </c>
      <c r="D29">
        <v>57.241379310344797</v>
      </c>
      <c r="E29">
        <v>22.636162620895501</v>
      </c>
      <c r="F29">
        <f>F27</f>
        <v>20.052245500320751</v>
      </c>
      <c r="G29">
        <f t="shared" si="4"/>
        <v>6.6766276859993061</v>
      </c>
      <c r="H29" s="113"/>
      <c r="I29" s="113"/>
      <c r="J29" s="113"/>
    </row>
    <row r="30" spans="1:11" x14ac:dyDescent="0.2">
      <c r="A30" s="97"/>
      <c r="B30" s="55">
        <f t="shared" si="3"/>
        <v>4</v>
      </c>
      <c r="C30" s="55">
        <v>12.0689655172414</v>
      </c>
      <c r="D30" s="55">
        <v>32.413793103448299</v>
      </c>
      <c r="E30" s="55">
        <v>17.613593041445</v>
      </c>
      <c r="F30" s="55">
        <f>F27</f>
        <v>20.052245500320751</v>
      </c>
      <c r="G30" s="55">
        <f t="shared" si="4"/>
        <v>5.947025815180746</v>
      </c>
      <c r="H30" s="113"/>
      <c r="I30" s="113"/>
      <c r="J30" s="113"/>
      <c r="K30" s="55"/>
    </row>
    <row r="31" spans="1:11" x14ac:dyDescent="0.2">
      <c r="A31" s="97"/>
      <c r="B31">
        <f t="shared" si="3"/>
        <v>5</v>
      </c>
      <c r="C31">
        <v>14.551724137931</v>
      </c>
      <c r="D31">
        <v>137.931034482759</v>
      </c>
      <c r="E31">
        <v>53.532105628303398</v>
      </c>
      <c r="F31">
        <f>AVERAGE(E31:E35)</f>
        <v>73.968361779126184</v>
      </c>
      <c r="G31">
        <f t="shared" si="4"/>
        <v>417.64056546204216</v>
      </c>
      <c r="H31" s="113">
        <f>AVERAGE(G31:G35)</f>
        <v>145.76016826397546</v>
      </c>
      <c r="I31" s="113">
        <f>1-(H31/J32)</f>
        <v>-0.97057450994012506</v>
      </c>
      <c r="J31" s="113">
        <f>SUM(E31:E35)</f>
        <v>369.84180889563089</v>
      </c>
    </row>
    <row r="32" spans="1:11" x14ac:dyDescent="0.2">
      <c r="A32" s="97"/>
      <c r="B32">
        <f t="shared" si="3"/>
        <v>6</v>
      </c>
      <c r="C32">
        <v>17.034482758620701</v>
      </c>
      <c r="D32">
        <v>106.89655172413801</v>
      </c>
      <c r="E32">
        <v>74.6109601985289</v>
      </c>
      <c r="F32">
        <f>F31</f>
        <v>73.968361779126184</v>
      </c>
      <c r="G32">
        <f t="shared" si="4"/>
        <v>0.41293272861886959</v>
      </c>
      <c r="H32" s="113"/>
      <c r="I32" s="113"/>
      <c r="J32" s="113">
        <f>J31/5</f>
        <v>73.968361779126184</v>
      </c>
    </row>
    <row r="33" spans="1:10" x14ac:dyDescent="0.2">
      <c r="A33" s="97"/>
      <c r="B33">
        <f t="shared" si="3"/>
        <v>7</v>
      </c>
      <c r="C33">
        <v>17.448275862069</v>
      </c>
      <c r="D33">
        <v>94.482758620689694</v>
      </c>
      <c r="E33">
        <v>72.078923665519099</v>
      </c>
      <c r="F33">
        <f t="shared" ref="F33:F35" si="5">F32</f>
        <v>73.968361779126184</v>
      </c>
      <c r="G33">
        <f t="shared" si="4"/>
        <v>3.5699763851510991</v>
      </c>
      <c r="H33" s="113"/>
      <c r="I33" s="113"/>
      <c r="J33" s="113"/>
    </row>
    <row r="34" spans="1:10" x14ac:dyDescent="0.2">
      <c r="A34" s="97"/>
      <c r="B34">
        <f t="shared" si="3"/>
        <v>8</v>
      </c>
      <c r="C34">
        <v>19.931034482758601</v>
      </c>
      <c r="D34">
        <v>168.96551724137899</v>
      </c>
      <c r="E34">
        <v>90.814035118040906</v>
      </c>
      <c r="F34">
        <f t="shared" si="5"/>
        <v>73.968361779126184</v>
      </c>
      <c r="G34">
        <f t="shared" si="4"/>
        <v>283.77671024142228</v>
      </c>
      <c r="H34" s="113"/>
      <c r="I34" s="113"/>
      <c r="J34" s="113"/>
    </row>
    <row r="35" spans="1:10" x14ac:dyDescent="0.2">
      <c r="A35" s="97"/>
      <c r="B35">
        <f t="shared" si="3"/>
        <v>9</v>
      </c>
      <c r="C35">
        <v>21.586206896551701</v>
      </c>
      <c r="D35">
        <v>20</v>
      </c>
      <c r="E35">
        <v>78.805784285238602</v>
      </c>
      <c r="F35">
        <f t="shared" si="5"/>
        <v>73.968361779126184</v>
      </c>
      <c r="G35">
        <f t="shared" si="4"/>
        <v>23.400656502642946</v>
      </c>
      <c r="H35" s="113">
        <f>H27+H31</f>
        <v>149.91128679297185</v>
      </c>
      <c r="I35" s="112" t="s">
        <v>97</v>
      </c>
      <c r="J35" s="112"/>
    </row>
    <row r="36" spans="1:10" x14ac:dyDescent="0.2">
      <c r="H36" s="113"/>
      <c r="I36" s="112" t="s">
        <v>73</v>
      </c>
      <c r="J36" s="112" t="s">
        <v>98</v>
      </c>
    </row>
    <row r="37" spans="1:10" x14ac:dyDescent="0.2">
      <c r="H37" s="113"/>
      <c r="I37" s="113">
        <f>1-(H35/J38)</f>
        <v>-1.9978873683299163</v>
      </c>
      <c r="J37" s="113">
        <f>SUM(E27:E35)</f>
        <v>450.0507908969139</v>
      </c>
    </row>
    <row r="38" spans="1:10" x14ac:dyDescent="0.2">
      <c r="A38" s="96" t="s">
        <v>72</v>
      </c>
      <c r="B38">
        <f>H35</f>
        <v>149.91128679297185</v>
      </c>
      <c r="H38" s="113"/>
      <c r="I38" s="113"/>
      <c r="J38" s="113">
        <f>J37/9</f>
        <v>50.005643432990432</v>
      </c>
    </row>
    <row r="39" spans="1:10" x14ac:dyDescent="0.2">
      <c r="A39" s="96" t="s">
        <v>73</v>
      </c>
      <c r="B39">
        <f>I37</f>
        <v>-1.9978873683299163</v>
      </c>
    </row>
    <row r="40" spans="1:10" x14ac:dyDescent="0.2">
      <c r="H40" s="110"/>
    </row>
    <row r="41" spans="1:10" x14ac:dyDescent="0.2">
      <c r="H41" s="111"/>
    </row>
    <row r="42" spans="1:10" x14ac:dyDescent="0.2">
      <c r="H42" s="111"/>
    </row>
    <row r="43" spans="1:10" x14ac:dyDescent="0.2">
      <c r="H43" s="111"/>
    </row>
    <row r="44" spans="1:10" x14ac:dyDescent="0.2">
      <c r="H44" s="111"/>
    </row>
    <row r="45" spans="1:10" x14ac:dyDescent="0.2">
      <c r="H45" s="111"/>
    </row>
    <row r="46" spans="1:10" x14ac:dyDescent="0.2">
      <c r="H46" s="111"/>
    </row>
    <row r="47" spans="1:10" x14ac:dyDescent="0.2">
      <c r="H47" s="111"/>
    </row>
    <row r="48" spans="1:10" x14ac:dyDescent="0.2">
      <c r="H48" s="111"/>
    </row>
    <row r="49" spans="8:10" x14ac:dyDescent="0.2">
      <c r="H49" s="111"/>
    </row>
    <row r="50" spans="8:10" x14ac:dyDescent="0.2">
      <c r="H50" s="111"/>
      <c r="I50" s="111"/>
      <c r="J50" s="111"/>
    </row>
  </sheetData>
  <autoFilter ref="C1:E22" xr:uid="{00000000-0009-0000-0000-000000000000}">
    <sortState xmlns:xlrd2="http://schemas.microsoft.com/office/spreadsheetml/2017/richdata2" ref="C2:E22">
      <sortCondition ref="C2:C22"/>
    </sortState>
  </autoFilter>
  <sortState xmlns:xlrd2="http://schemas.microsoft.com/office/spreadsheetml/2017/richdata2" ref="C27:E35">
    <sortCondition ref="C27:C35"/>
  </sortState>
  <mergeCells count="2">
    <mergeCell ref="A27:A35"/>
    <mergeCell ref="A1:A22"/>
  </mergeCells>
  <pageMargins left="0.75" right="0.75" top="1" bottom="1" header="0.5" footer="0.5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30" zoomScaleNormal="130" workbookViewId="0">
      <selection activeCell="A5" sqref="A4:A5"/>
    </sheetView>
  </sheetViews>
  <sheetFormatPr baseColWidth="10" defaultColWidth="11" defaultRowHeight="16" x14ac:dyDescent="0.2"/>
  <cols>
    <col min="1" max="1" width="57.83203125" customWidth="1"/>
  </cols>
  <sheetData>
    <row r="1" spans="1:1" ht="95" x14ac:dyDescent="0.2">
      <c r="A1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</vt:lpstr>
      <vt:lpstr>Train</vt:lpstr>
      <vt:lpstr>Income2_dataset</vt:lpstr>
      <vt:lpstr>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Kalinin</dc:creator>
  <cp:lastModifiedBy>Patrick Wong</cp:lastModifiedBy>
  <dcterms:created xsi:type="dcterms:W3CDTF">2018-12-31T03:58:03Z</dcterms:created>
  <dcterms:modified xsi:type="dcterms:W3CDTF">2019-02-23T19:45:19Z</dcterms:modified>
</cp:coreProperties>
</file>