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\\ocotillo\users\ndininger\My Documents\2023 Daily Spreadsheets\"/>
    </mc:Choice>
  </mc:AlternateContent>
  <xr:revisionPtr revIDLastSave="0" documentId="13_ncr:1_{0A6F7652-2A94-404B-8085-68FDFFF71323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Forward Daily Power History" sheetId="6" r:id="rId1"/>
    <sheet name="Nat Gas Forward SoCal" sheetId="7" r:id="rId2"/>
    <sheet name="2021-2025 Forwards" sheetId="5" state="hidden" r:id="rId3"/>
    <sheet name="PSCO 23-24 deals" sheetId="4" state="hidden" r:id="rId4"/>
  </sheets>
  <definedNames>
    <definedName name="_xlnm.Print_Area" localSheetId="0">'Forward Daily Power History'!$B$31:$AM$61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180" i="6" l="1"/>
  <c r="BY179" i="6"/>
  <c r="BY178" i="6"/>
  <c r="BY177" i="6"/>
  <c r="BY176" i="6"/>
  <c r="BY175" i="6"/>
  <c r="BY174" i="6"/>
  <c r="BY173" i="6"/>
  <c r="BY172" i="6"/>
  <c r="BY171" i="6"/>
  <c r="BY170" i="6"/>
  <c r="BY169" i="6"/>
  <c r="BY165" i="6"/>
  <c r="BY164" i="6"/>
  <c r="BY163" i="6"/>
  <c r="BY162" i="6"/>
  <c r="BY161" i="6"/>
  <c r="BY160" i="6"/>
  <c r="BY159" i="6"/>
  <c r="BY158" i="6"/>
  <c r="BY157" i="6"/>
  <c r="BY156" i="6"/>
  <c r="BY155" i="6"/>
  <c r="BY154" i="6"/>
  <c r="BY150" i="6"/>
  <c r="BY149" i="6"/>
  <c r="BY148" i="6"/>
  <c r="BY147" i="6"/>
  <c r="BY146" i="6"/>
  <c r="BY145" i="6"/>
  <c r="BY144" i="6"/>
  <c r="BY143" i="6"/>
  <c r="BY142" i="6"/>
  <c r="BY141" i="6"/>
  <c r="BY140" i="6"/>
  <c r="BY139" i="6"/>
  <c r="BY135" i="6"/>
  <c r="BY134" i="6"/>
  <c r="BY133" i="6"/>
  <c r="BY132" i="6"/>
  <c r="BY131" i="6"/>
  <c r="BY130" i="6"/>
  <c r="BY129" i="6"/>
  <c r="BY128" i="6"/>
  <c r="BY127" i="6"/>
  <c r="BY126" i="6"/>
  <c r="BY125" i="6"/>
  <c r="BY124" i="6"/>
  <c r="BY120" i="6"/>
  <c r="BY119" i="6"/>
  <c r="BY118" i="6"/>
  <c r="BY117" i="6"/>
  <c r="BY116" i="6"/>
  <c r="BY115" i="6"/>
  <c r="BY114" i="6"/>
  <c r="BY113" i="6"/>
  <c r="BY112" i="6"/>
  <c r="BY111" i="6"/>
  <c r="BY110" i="6"/>
  <c r="BY109" i="6"/>
  <c r="BY105" i="6"/>
  <c r="BY104" i="6"/>
  <c r="BY103" i="6"/>
  <c r="BY102" i="6"/>
  <c r="BY101" i="6"/>
  <c r="BY100" i="6"/>
  <c r="BY99" i="6"/>
  <c r="BY98" i="6"/>
  <c r="BY97" i="6"/>
  <c r="BY96" i="6"/>
  <c r="BY95" i="6"/>
  <c r="BY94" i="6"/>
  <c r="BY90" i="6"/>
  <c r="BY89" i="6"/>
  <c r="BY88" i="6"/>
  <c r="BY87" i="6"/>
  <c r="BY86" i="6"/>
  <c r="BY85" i="6"/>
  <c r="BY84" i="6"/>
  <c r="BY83" i="6"/>
  <c r="BY82" i="6"/>
  <c r="BY81" i="6"/>
  <c r="BY80" i="6"/>
  <c r="BY79" i="6"/>
  <c r="BY65" i="6"/>
  <c r="BY66" i="6"/>
  <c r="BY67" i="6"/>
  <c r="BY68" i="6"/>
  <c r="BY69" i="6"/>
  <c r="BY70" i="6"/>
  <c r="BY71" i="6"/>
  <c r="BY72" i="6"/>
  <c r="BY73" i="6"/>
  <c r="BY74" i="6"/>
  <c r="BY75" i="6"/>
  <c r="BY64" i="6"/>
  <c r="BX180" i="6"/>
  <c r="BW180" i="6"/>
  <c r="BX179" i="6"/>
  <c r="BW179" i="6"/>
  <c r="BX178" i="6"/>
  <c r="BW178" i="6"/>
  <c r="BX177" i="6"/>
  <c r="BW177" i="6"/>
  <c r="BX176" i="6"/>
  <c r="BW176" i="6"/>
  <c r="BX175" i="6"/>
  <c r="BW175" i="6"/>
  <c r="BX174" i="6"/>
  <c r="BW174" i="6"/>
  <c r="BX173" i="6"/>
  <c r="BW173" i="6"/>
  <c r="BX172" i="6"/>
  <c r="BW172" i="6"/>
  <c r="BX171" i="6"/>
  <c r="BW171" i="6"/>
  <c r="BX170" i="6"/>
  <c r="BW170" i="6"/>
  <c r="BX169" i="6"/>
  <c r="BW169" i="6"/>
  <c r="BW155" i="6"/>
  <c r="BX155" i="6"/>
  <c r="BW156" i="6"/>
  <c r="BX156" i="6"/>
  <c r="BW157" i="6"/>
  <c r="BX157" i="6"/>
  <c r="BW158" i="6"/>
  <c r="BX158" i="6"/>
  <c r="BW159" i="6"/>
  <c r="BX159" i="6"/>
  <c r="BW160" i="6"/>
  <c r="BX160" i="6"/>
  <c r="BW161" i="6"/>
  <c r="BX161" i="6"/>
  <c r="BW162" i="6"/>
  <c r="BX162" i="6"/>
  <c r="BW163" i="6"/>
  <c r="BX163" i="6"/>
  <c r="BW164" i="6"/>
  <c r="BX164" i="6"/>
  <c r="BW165" i="6"/>
  <c r="BX165" i="6"/>
  <c r="BX154" i="6"/>
  <c r="BW154" i="6"/>
  <c r="J180" i="6"/>
  <c r="I180" i="6"/>
  <c r="J179" i="6"/>
  <c r="I179" i="6"/>
  <c r="J178" i="6"/>
  <c r="I178" i="6"/>
  <c r="J177" i="6"/>
  <c r="I177" i="6"/>
  <c r="J176" i="6"/>
  <c r="I176" i="6"/>
  <c r="J175" i="6"/>
  <c r="I175" i="6"/>
  <c r="J174" i="6"/>
  <c r="I174" i="6"/>
  <c r="J173" i="6"/>
  <c r="I173" i="6"/>
  <c r="J172" i="6"/>
  <c r="I172" i="6"/>
  <c r="J171" i="6"/>
  <c r="I171" i="6"/>
  <c r="J170" i="6"/>
  <c r="I170" i="6"/>
  <c r="J169" i="6"/>
  <c r="I169" i="6"/>
  <c r="BE168" i="6"/>
  <c r="J165" i="6"/>
  <c r="I165" i="6"/>
  <c r="J164" i="6"/>
  <c r="I164" i="6"/>
  <c r="J163" i="6"/>
  <c r="I163" i="6"/>
  <c r="J162" i="6"/>
  <c r="I162" i="6"/>
  <c r="J161" i="6"/>
  <c r="I161" i="6"/>
  <c r="J160" i="6"/>
  <c r="I160" i="6"/>
  <c r="J159" i="6"/>
  <c r="I159" i="6"/>
  <c r="J158" i="6"/>
  <c r="I158" i="6"/>
  <c r="J157" i="6"/>
  <c r="I157" i="6"/>
  <c r="J156" i="6"/>
  <c r="I156" i="6"/>
  <c r="J155" i="6"/>
  <c r="I155" i="6"/>
  <c r="J154" i="6"/>
  <c r="I154" i="6"/>
  <c r="BG153" i="6"/>
  <c r="BE153" i="6"/>
  <c r="V153" i="6"/>
  <c r="R153" i="6"/>
  <c r="Q153" i="6"/>
  <c r="BY34" i="6"/>
  <c r="BY60" i="6"/>
  <c r="BY59" i="6"/>
  <c r="BY58" i="6"/>
  <c r="BY57" i="6"/>
  <c r="BY56" i="6"/>
  <c r="BY55" i="6"/>
  <c r="BY54" i="6"/>
  <c r="BY53" i="6"/>
  <c r="BY52" i="6"/>
  <c r="BY51" i="6"/>
  <c r="BY50" i="6"/>
  <c r="BY49" i="6"/>
  <c r="BY35" i="6"/>
  <c r="BY36" i="6"/>
  <c r="BY37" i="6"/>
  <c r="BY38" i="6"/>
  <c r="BY39" i="6"/>
  <c r="BY40" i="6"/>
  <c r="BY41" i="6"/>
  <c r="BY42" i="6"/>
  <c r="BY43" i="6"/>
  <c r="BY44" i="6"/>
  <c r="BY45" i="6"/>
  <c r="BE138" i="6" l="1"/>
  <c r="BE108" i="6"/>
  <c r="BE78" i="6"/>
  <c r="BE48" i="6"/>
  <c r="BE123" i="6"/>
  <c r="BG123" i="6"/>
  <c r="BD138" i="6"/>
  <c r="BD123" i="6"/>
  <c r="BD108" i="6"/>
  <c r="BD93" i="6"/>
  <c r="BD78" i="6"/>
  <c r="BD63" i="6"/>
  <c r="BD48" i="6"/>
  <c r="BD153" i="6" l="1"/>
  <c r="BD168" i="6"/>
  <c r="BX124" i="6"/>
  <c r="BX135" i="6"/>
  <c r="BX125" i="6"/>
  <c r="BX126" i="6"/>
  <c r="BX127" i="6"/>
  <c r="BX128" i="6"/>
  <c r="BX129" i="6"/>
  <c r="BX130" i="6"/>
  <c r="BX131" i="6"/>
  <c r="BX132" i="6"/>
  <c r="BX133" i="6"/>
  <c r="BX134" i="6"/>
  <c r="BW150" i="6"/>
  <c r="BX150" i="6" s="1"/>
  <c r="BW140" i="6"/>
  <c r="BX140" i="6" s="1"/>
  <c r="BW141" i="6"/>
  <c r="BX141" i="6" s="1"/>
  <c r="BW142" i="6"/>
  <c r="BX142" i="6" s="1"/>
  <c r="BW143" i="6"/>
  <c r="BX143" i="6" s="1"/>
  <c r="BW144" i="6"/>
  <c r="BX144" i="6" s="1"/>
  <c r="BW145" i="6"/>
  <c r="BX145" i="6" s="1"/>
  <c r="BW146" i="6"/>
  <c r="BX146" i="6" s="1"/>
  <c r="BW147" i="6"/>
  <c r="BX147" i="6" s="1"/>
  <c r="BW148" i="6"/>
  <c r="BX148" i="6" s="1"/>
  <c r="BW149" i="6"/>
  <c r="BX149" i="6" s="1"/>
  <c r="BW139" i="6"/>
  <c r="BX139" i="6" s="1"/>
  <c r="J150" i="6" l="1"/>
  <c r="I150" i="6"/>
  <c r="J149" i="6"/>
  <c r="I149" i="6"/>
  <c r="J148" i="6"/>
  <c r="I148" i="6"/>
  <c r="J147" i="6"/>
  <c r="I147" i="6"/>
  <c r="J146" i="6"/>
  <c r="I146" i="6"/>
  <c r="J145" i="6"/>
  <c r="I145" i="6"/>
  <c r="J144" i="6"/>
  <c r="I144" i="6"/>
  <c r="J143" i="6"/>
  <c r="I143" i="6"/>
  <c r="J142" i="6"/>
  <c r="I142" i="6"/>
  <c r="J141" i="6"/>
  <c r="I141" i="6"/>
  <c r="J140" i="6"/>
  <c r="I140" i="6"/>
  <c r="J139" i="6"/>
  <c r="I139" i="6"/>
  <c r="J135" i="6"/>
  <c r="I135" i="6"/>
  <c r="J134" i="6"/>
  <c r="I134" i="6"/>
  <c r="J133" i="6"/>
  <c r="I133" i="6"/>
  <c r="J132" i="6"/>
  <c r="I132" i="6"/>
  <c r="J131" i="6"/>
  <c r="I131" i="6"/>
  <c r="J130" i="6"/>
  <c r="I130" i="6"/>
  <c r="J129" i="6"/>
  <c r="I129" i="6"/>
  <c r="J128" i="6"/>
  <c r="I128" i="6"/>
  <c r="J127" i="6"/>
  <c r="I127" i="6"/>
  <c r="J126" i="6"/>
  <c r="I126" i="6"/>
  <c r="J125" i="6"/>
  <c r="I125" i="6"/>
  <c r="J124" i="6"/>
  <c r="I124" i="6"/>
  <c r="V123" i="6"/>
  <c r="R123" i="6"/>
  <c r="Q123" i="6"/>
  <c r="JC63" i="5"/>
  <c r="JC62" i="5"/>
  <c r="JC61" i="5"/>
  <c r="JC60" i="5"/>
  <c r="JC59" i="5"/>
  <c r="JC58" i="5"/>
  <c r="JC57" i="5"/>
  <c r="JC56" i="5"/>
  <c r="JC55" i="5"/>
  <c r="JC54" i="5"/>
  <c r="JC53" i="5"/>
  <c r="JC52" i="5"/>
  <c r="JC51" i="5"/>
  <c r="JC50" i="5"/>
  <c r="JC49" i="5"/>
  <c r="JC48" i="5"/>
  <c r="JC47" i="5"/>
  <c r="JC46" i="5"/>
  <c r="JC45" i="5"/>
  <c r="JC44" i="5"/>
  <c r="JC43" i="5"/>
  <c r="JC42" i="5"/>
  <c r="JC41" i="5"/>
  <c r="JC40" i="5"/>
  <c r="JC39" i="5"/>
  <c r="JC38" i="5"/>
  <c r="JC37" i="5"/>
  <c r="JC36" i="5"/>
  <c r="JC35" i="5"/>
  <c r="JC34" i="5"/>
  <c r="JC33" i="5"/>
  <c r="JC32" i="5"/>
  <c r="JC31" i="5"/>
  <c r="JC30" i="5"/>
  <c r="JC29" i="5"/>
  <c r="JC28" i="5"/>
  <c r="JC27" i="5"/>
  <c r="JC26" i="5"/>
  <c r="JC25" i="5"/>
  <c r="JC24" i="5"/>
  <c r="JC23" i="5"/>
  <c r="JC22" i="5"/>
  <c r="JC21" i="5"/>
  <c r="JC20" i="5"/>
  <c r="JC19" i="5"/>
  <c r="JC18" i="5"/>
  <c r="JC17" i="5"/>
  <c r="JC16" i="5"/>
  <c r="JC14" i="5"/>
  <c r="JC13" i="5"/>
  <c r="JC12" i="5"/>
  <c r="JC11" i="5"/>
  <c r="JC9" i="5"/>
  <c r="JC8" i="5"/>
  <c r="JC7" i="5"/>
  <c r="JC6" i="5"/>
  <c r="JC5" i="5"/>
  <c r="JC4" i="5"/>
  <c r="BW124" i="6" l="1"/>
  <c r="BW126" i="6"/>
  <c r="BW134" i="6"/>
  <c r="BW125" i="6"/>
  <c r="BW133" i="6"/>
  <c r="BW127" i="6"/>
  <c r="BW129" i="6"/>
  <c r="BW131" i="6"/>
  <c r="BW128" i="6"/>
  <c r="BW130" i="6"/>
  <c r="BW135" i="6"/>
  <c r="BW132" i="6"/>
  <c r="C16" i="5"/>
  <c r="D16" i="5"/>
  <c r="E16" i="5"/>
  <c r="C17" i="5"/>
  <c r="D17" i="5"/>
  <c r="E17" i="5"/>
  <c r="C18" i="5"/>
  <c r="D18" i="5"/>
  <c r="E18" i="5"/>
  <c r="C19" i="5"/>
  <c r="D19" i="5"/>
  <c r="E19" i="5"/>
  <c r="C20" i="5"/>
  <c r="D20" i="5"/>
  <c r="E20" i="5"/>
  <c r="C21" i="5"/>
  <c r="D21" i="5"/>
  <c r="E21" i="5"/>
  <c r="C22" i="5"/>
  <c r="D22" i="5"/>
  <c r="E22" i="5"/>
  <c r="C23" i="5"/>
  <c r="D23" i="5"/>
  <c r="E23" i="5"/>
  <c r="C24" i="5"/>
  <c r="D24" i="5"/>
  <c r="E24" i="5"/>
  <c r="C25" i="5"/>
  <c r="D25" i="5"/>
  <c r="E25" i="5"/>
  <c r="C26" i="5"/>
  <c r="D26" i="5"/>
  <c r="E26" i="5"/>
  <c r="C27" i="5"/>
  <c r="D27" i="5"/>
  <c r="E27" i="5"/>
  <c r="C28" i="5"/>
  <c r="D28" i="5"/>
  <c r="E28" i="5"/>
  <c r="C29" i="5"/>
  <c r="D29" i="5"/>
  <c r="E29" i="5"/>
  <c r="C30" i="5"/>
  <c r="D30" i="5"/>
  <c r="E30" i="5"/>
  <c r="C31" i="5"/>
  <c r="D31" i="5"/>
  <c r="E31" i="5"/>
  <c r="C32" i="5"/>
  <c r="D32" i="5"/>
  <c r="E32" i="5"/>
  <c r="C33" i="5"/>
  <c r="D33" i="5"/>
  <c r="E33" i="5"/>
  <c r="C34" i="5"/>
  <c r="D34" i="5"/>
  <c r="E34" i="5"/>
  <c r="C35" i="5"/>
  <c r="D35" i="5"/>
  <c r="E35" i="5"/>
  <c r="C36" i="5"/>
  <c r="D36" i="5"/>
  <c r="E36" i="5"/>
  <c r="C37" i="5"/>
  <c r="D37" i="5"/>
  <c r="E37" i="5"/>
  <c r="C38" i="5"/>
  <c r="D38" i="5"/>
  <c r="E38" i="5"/>
  <c r="C39" i="5"/>
  <c r="D39" i="5"/>
  <c r="E39" i="5"/>
  <c r="C40" i="5"/>
  <c r="D40" i="5"/>
  <c r="E40" i="5"/>
  <c r="C41" i="5"/>
  <c r="D41" i="5"/>
  <c r="E41" i="5"/>
  <c r="C42" i="5"/>
  <c r="D42" i="5"/>
  <c r="E42" i="5"/>
  <c r="C43" i="5"/>
  <c r="D43" i="5"/>
  <c r="E43" i="5"/>
  <c r="C44" i="5"/>
  <c r="D44" i="5"/>
  <c r="E44" i="5"/>
  <c r="C45" i="5"/>
  <c r="D45" i="5"/>
  <c r="E45" i="5"/>
  <c r="C46" i="5"/>
  <c r="D46" i="5"/>
  <c r="E46" i="5"/>
  <c r="C47" i="5"/>
  <c r="D47" i="5"/>
  <c r="E47" i="5"/>
  <c r="C48" i="5"/>
  <c r="D48" i="5"/>
  <c r="E48" i="5"/>
  <c r="C49" i="5"/>
  <c r="D49" i="5"/>
  <c r="E49" i="5"/>
  <c r="C50" i="5"/>
  <c r="D50" i="5"/>
  <c r="E50" i="5"/>
  <c r="C51" i="5"/>
  <c r="D51" i="5"/>
  <c r="E51" i="5"/>
  <c r="C52" i="5"/>
  <c r="D52" i="5"/>
  <c r="E52" i="5"/>
  <c r="C53" i="5"/>
  <c r="D53" i="5"/>
  <c r="E53" i="5"/>
  <c r="C54" i="5"/>
  <c r="D54" i="5"/>
  <c r="E54" i="5"/>
  <c r="C55" i="5"/>
  <c r="D55" i="5"/>
  <c r="E55" i="5"/>
  <c r="C56" i="5"/>
  <c r="D56" i="5"/>
  <c r="E56" i="5"/>
  <c r="C57" i="5"/>
  <c r="D57" i="5"/>
  <c r="E57" i="5"/>
  <c r="C58" i="5"/>
  <c r="D58" i="5"/>
  <c r="E58" i="5"/>
  <c r="C59" i="5"/>
  <c r="D59" i="5"/>
  <c r="E59" i="5"/>
  <c r="C60" i="5"/>
  <c r="D60" i="5"/>
  <c r="E60" i="5"/>
  <c r="C61" i="5"/>
  <c r="D61" i="5"/>
  <c r="E61" i="5"/>
  <c r="C62" i="5"/>
  <c r="D62" i="5"/>
  <c r="E62" i="5"/>
  <c r="C63" i="5"/>
  <c r="D63" i="5"/>
  <c r="E63" i="5"/>
  <c r="D15" i="5"/>
  <c r="E15" i="5"/>
  <c r="C15" i="5"/>
  <c r="IW63" i="5"/>
  <c r="IW62" i="5"/>
  <c r="IW61" i="5"/>
  <c r="IW60" i="5"/>
  <c r="IW59" i="5"/>
  <c r="IW58" i="5"/>
  <c r="IW57" i="5"/>
  <c r="IW56" i="5"/>
  <c r="IW55" i="5"/>
  <c r="IW54" i="5"/>
  <c r="IW53" i="5"/>
  <c r="IW52" i="5"/>
  <c r="IW51" i="5"/>
  <c r="IW50" i="5"/>
  <c r="IW49" i="5"/>
  <c r="IW48" i="5"/>
  <c r="IW47" i="5"/>
  <c r="IW46" i="5"/>
  <c r="IW45" i="5"/>
  <c r="IW44" i="5"/>
  <c r="IW43" i="5"/>
  <c r="IW42" i="5"/>
  <c r="IW41" i="5"/>
  <c r="IW40" i="5"/>
  <c r="IW39" i="5"/>
  <c r="IW38" i="5"/>
  <c r="IW37" i="5"/>
  <c r="IW36" i="5"/>
  <c r="IW35" i="5"/>
  <c r="IW34" i="5"/>
  <c r="IW33" i="5"/>
  <c r="IW32" i="5"/>
  <c r="IW31" i="5"/>
  <c r="IW30" i="5"/>
  <c r="IW29" i="5"/>
  <c r="IW28" i="5"/>
  <c r="IW27" i="5"/>
  <c r="IW26" i="5"/>
  <c r="IW25" i="5"/>
  <c r="IW24" i="5"/>
  <c r="IW23" i="5"/>
  <c r="IW22" i="5"/>
  <c r="IW21" i="5"/>
  <c r="IW20" i="5"/>
  <c r="IW19" i="5"/>
  <c r="IW18" i="5"/>
  <c r="IW17" i="5"/>
  <c r="IW16" i="5"/>
  <c r="IW15" i="5"/>
  <c r="IW14" i="5"/>
  <c r="IW13" i="5"/>
  <c r="IW12" i="5"/>
  <c r="IW11" i="5"/>
  <c r="IW9" i="5"/>
  <c r="IW8" i="5"/>
  <c r="IW7" i="5"/>
  <c r="IW6" i="5"/>
  <c r="IW5" i="5"/>
  <c r="IW4" i="5"/>
  <c r="AG109" i="6" l="1" a="1"/>
  <c r="AG109" i="6" s="1"/>
  <c r="AF109" i="6" a="1"/>
  <c r="AF109" i="6" s="1"/>
  <c r="AG94" i="6" a="1"/>
  <c r="AG94" i="6" s="1"/>
  <c r="AF94" i="6" a="1"/>
  <c r="AF94" i="6" s="1"/>
  <c r="AF79" i="6" a="1"/>
  <c r="AF79" i="6" s="1"/>
  <c r="AG79" i="6" a="1"/>
  <c r="AG79" i="6" s="1"/>
  <c r="AG64" i="6" a="1"/>
  <c r="AG64" i="6" s="1"/>
  <c r="AF64" i="6" a="1"/>
  <c r="AF64" i="6" s="1"/>
  <c r="BY20" i="6" l="1"/>
  <c r="BY21" i="6"/>
  <c r="BY22" i="6"/>
  <c r="BY23" i="6"/>
  <c r="BY24" i="6"/>
  <c r="BY25" i="6"/>
  <c r="BY26" i="6"/>
  <c r="BY27" i="6"/>
  <c r="BY28" i="6"/>
  <c r="BY29" i="6"/>
  <c r="BY30" i="6"/>
  <c r="BY19" i="6"/>
  <c r="BY5" i="6"/>
  <c r="BY6" i="6"/>
  <c r="BY7" i="6"/>
  <c r="BY8" i="6"/>
  <c r="BY9" i="6"/>
  <c r="BY10" i="6"/>
  <c r="BY11" i="6"/>
  <c r="BY12" i="6"/>
  <c r="BY13" i="6"/>
  <c r="BY14" i="6"/>
  <c r="BY15" i="6"/>
  <c r="BY4" i="6"/>
  <c r="IQ63" i="5"/>
  <c r="IQ62" i="5"/>
  <c r="IQ61" i="5"/>
  <c r="IQ60" i="5"/>
  <c r="IQ59" i="5"/>
  <c r="IQ58" i="5"/>
  <c r="IQ57" i="5"/>
  <c r="IQ56" i="5"/>
  <c r="IQ55" i="5"/>
  <c r="IQ54" i="5"/>
  <c r="IQ53" i="5"/>
  <c r="IQ52" i="5"/>
  <c r="IQ51" i="5"/>
  <c r="IQ50" i="5"/>
  <c r="IQ49" i="5"/>
  <c r="IQ48" i="5"/>
  <c r="IQ47" i="5"/>
  <c r="IQ46" i="5"/>
  <c r="IQ45" i="5"/>
  <c r="IQ44" i="5"/>
  <c r="IQ43" i="5"/>
  <c r="IQ42" i="5"/>
  <c r="IQ41" i="5"/>
  <c r="IQ40" i="5"/>
  <c r="IQ39" i="5"/>
  <c r="IQ38" i="5"/>
  <c r="IQ37" i="5"/>
  <c r="IQ36" i="5"/>
  <c r="IQ35" i="5"/>
  <c r="IQ34" i="5"/>
  <c r="IQ33" i="5"/>
  <c r="IQ32" i="5"/>
  <c r="IQ31" i="5"/>
  <c r="IQ30" i="5"/>
  <c r="IQ29" i="5"/>
  <c r="IQ28" i="5"/>
  <c r="IQ27" i="5"/>
  <c r="IQ26" i="5"/>
  <c r="IQ25" i="5"/>
  <c r="IQ24" i="5"/>
  <c r="IQ23" i="5"/>
  <c r="IQ22" i="5"/>
  <c r="IQ21" i="5"/>
  <c r="IQ20" i="5"/>
  <c r="IQ19" i="5"/>
  <c r="IQ18" i="5"/>
  <c r="IQ17" i="5"/>
  <c r="IQ16" i="5"/>
  <c r="IQ15" i="5"/>
  <c r="IQ14" i="5"/>
  <c r="IQ13" i="5"/>
  <c r="IQ12" i="5"/>
  <c r="IQ11" i="5"/>
  <c r="IQ9" i="5"/>
  <c r="IQ8" i="5"/>
  <c r="IQ7" i="5"/>
  <c r="IQ6" i="5"/>
  <c r="IQ5" i="5"/>
  <c r="IQ4" i="5"/>
  <c r="IK63" i="5"/>
  <c r="IK62" i="5"/>
  <c r="IK61" i="5"/>
  <c r="IK60" i="5"/>
  <c r="IK59" i="5"/>
  <c r="IK58" i="5"/>
  <c r="IK57" i="5"/>
  <c r="IK56" i="5"/>
  <c r="IK55" i="5"/>
  <c r="IK54" i="5"/>
  <c r="IK53" i="5"/>
  <c r="IK52" i="5"/>
  <c r="IK51" i="5"/>
  <c r="IK50" i="5"/>
  <c r="IK49" i="5"/>
  <c r="IK48" i="5"/>
  <c r="IK47" i="5"/>
  <c r="IK46" i="5"/>
  <c r="IK45" i="5"/>
  <c r="IK44" i="5"/>
  <c r="IK43" i="5"/>
  <c r="IK42" i="5"/>
  <c r="IK41" i="5"/>
  <c r="IK40" i="5"/>
  <c r="IK39" i="5"/>
  <c r="IK38" i="5"/>
  <c r="IK37" i="5"/>
  <c r="IK36" i="5"/>
  <c r="IK35" i="5"/>
  <c r="IK34" i="5"/>
  <c r="IK33" i="5"/>
  <c r="IK32" i="5"/>
  <c r="IK31" i="5"/>
  <c r="IK30" i="5"/>
  <c r="IK29" i="5"/>
  <c r="IK28" i="5"/>
  <c r="IK27" i="5"/>
  <c r="IK26" i="5"/>
  <c r="IK25" i="5"/>
  <c r="IK24" i="5"/>
  <c r="IK23" i="5"/>
  <c r="IK22" i="5"/>
  <c r="IK21" i="5"/>
  <c r="IK20" i="5"/>
  <c r="IK19" i="5"/>
  <c r="IK18" i="5"/>
  <c r="IK17" i="5"/>
  <c r="IK16" i="5"/>
  <c r="IK15" i="5"/>
  <c r="IK14" i="5"/>
  <c r="IK13" i="5"/>
  <c r="IK12" i="5"/>
  <c r="IK11" i="5"/>
  <c r="IK9" i="5"/>
  <c r="IK8" i="5"/>
  <c r="IK7" i="5"/>
  <c r="IK6" i="5"/>
  <c r="IK5" i="5"/>
  <c r="IK4" i="5"/>
  <c r="IE63" i="5"/>
  <c r="IE62" i="5"/>
  <c r="IE61" i="5"/>
  <c r="IE60" i="5"/>
  <c r="IE59" i="5"/>
  <c r="IE58" i="5"/>
  <c r="IE57" i="5"/>
  <c r="IE56" i="5"/>
  <c r="IE55" i="5"/>
  <c r="IE54" i="5"/>
  <c r="IE53" i="5"/>
  <c r="IE52" i="5"/>
  <c r="IE51" i="5"/>
  <c r="IE50" i="5"/>
  <c r="IE49" i="5"/>
  <c r="IE48" i="5"/>
  <c r="IE47" i="5"/>
  <c r="IE46" i="5"/>
  <c r="IE45" i="5"/>
  <c r="IE44" i="5"/>
  <c r="IE43" i="5"/>
  <c r="IE42" i="5"/>
  <c r="IE41" i="5"/>
  <c r="IE40" i="5"/>
  <c r="IE39" i="5"/>
  <c r="IE38" i="5"/>
  <c r="IE37" i="5"/>
  <c r="IE36" i="5"/>
  <c r="IE35" i="5"/>
  <c r="IE34" i="5"/>
  <c r="IE33" i="5"/>
  <c r="IE32" i="5"/>
  <c r="IE31" i="5"/>
  <c r="IE30" i="5"/>
  <c r="IE29" i="5"/>
  <c r="IE28" i="5"/>
  <c r="IE27" i="5"/>
  <c r="IE26" i="5"/>
  <c r="IE25" i="5"/>
  <c r="IE24" i="5"/>
  <c r="IE23" i="5"/>
  <c r="IE22" i="5"/>
  <c r="IE21" i="5"/>
  <c r="IE20" i="5"/>
  <c r="IE19" i="5"/>
  <c r="IE18" i="5"/>
  <c r="IE17" i="5"/>
  <c r="IE16" i="5"/>
  <c r="IE15" i="5"/>
  <c r="IE14" i="5"/>
  <c r="IE13" i="5"/>
  <c r="IE12" i="5"/>
  <c r="IE11" i="5"/>
  <c r="IE9" i="5"/>
  <c r="IE8" i="5"/>
  <c r="IE7" i="5"/>
  <c r="IE6" i="5"/>
  <c r="IE5" i="5"/>
  <c r="IE4" i="5"/>
  <c r="HY63" i="5" l="1"/>
  <c r="HY62" i="5"/>
  <c r="HY61" i="5"/>
  <c r="HY60" i="5"/>
  <c r="HY59" i="5"/>
  <c r="HY58" i="5"/>
  <c r="HY57" i="5"/>
  <c r="HY56" i="5"/>
  <c r="HY55" i="5"/>
  <c r="HY54" i="5"/>
  <c r="HY53" i="5"/>
  <c r="HY52" i="5"/>
  <c r="HY51" i="5"/>
  <c r="HY50" i="5"/>
  <c r="HY49" i="5"/>
  <c r="HY48" i="5"/>
  <c r="HY47" i="5"/>
  <c r="HY46" i="5"/>
  <c r="HY45" i="5"/>
  <c r="HY44" i="5"/>
  <c r="HY43" i="5"/>
  <c r="HY42" i="5"/>
  <c r="HY41" i="5"/>
  <c r="HY40" i="5"/>
  <c r="HY39" i="5"/>
  <c r="HY38" i="5"/>
  <c r="HY37" i="5"/>
  <c r="HY36" i="5"/>
  <c r="HY35" i="5"/>
  <c r="HY34" i="5"/>
  <c r="HY33" i="5"/>
  <c r="HY32" i="5"/>
  <c r="HY31" i="5"/>
  <c r="HY30" i="5"/>
  <c r="HY29" i="5"/>
  <c r="HY28" i="5"/>
  <c r="HY27" i="5"/>
  <c r="HY26" i="5"/>
  <c r="HY25" i="5"/>
  <c r="HY24" i="5"/>
  <c r="HY23" i="5"/>
  <c r="HY22" i="5"/>
  <c r="HY21" i="5"/>
  <c r="HY20" i="5"/>
  <c r="HY19" i="5"/>
  <c r="HY18" i="5"/>
  <c r="HY17" i="5"/>
  <c r="HY16" i="5"/>
  <c r="HY15" i="5"/>
  <c r="HY14" i="5"/>
  <c r="HY13" i="5"/>
  <c r="HY12" i="5"/>
  <c r="HY11" i="5"/>
  <c r="HY9" i="5"/>
  <c r="HY8" i="5"/>
  <c r="HY7" i="5"/>
  <c r="HY6" i="5"/>
  <c r="HY5" i="5"/>
  <c r="HY4" i="5"/>
  <c r="HS63" i="5" l="1"/>
  <c r="HS62" i="5"/>
  <c r="HS61" i="5"/>
  <c r="HS60" i="5"/>
  <c r="HS59" i="5"/>
  <c r="HS58" i="5"/>
  <c r="HS57" i="5"/>
  <c r="HS56" i="5"/>
  <c r="HS55" i="5"/>
  <c r="HS54" i="5"/>
  <c r="HS53" i="5"/>
  <c r="HS52" i="5"/>
  <c r="HS51" i="5"/>
  <c r="HS50" i="5"/>
  <c r="HS49" i="5"/>
  <c r="HS48" i="5"/>
  <c r="HS47" i="5"/>
  <c r="HS46" i="5"/>
  <c r="HS45" i="5"/>
  <c r="HS44" i="5"/>
  <c r="HS43" i="5"/>
  <c r="HS42" i="5"/>
  <c r="HS41" i="5"/>
  <c r="HS40" i="5"/>
  <c r="HS39" i="5"/>
  <c r="HS38" i="5"/>
  <c r="HS37" i="5"/>
  <c r="HS36" i="5"/>
  <c r="HS35" i="5"/>
  <c r="HS34" i="5"/>
  <c r="HS33" i="5"/>
  <c r="HS32" i="5"/>
  <c r="HS31" i="5"/>
  <c r="HS30" i="5"/>
  <c r="HS29" i="5"/>
  <c r="HS28" i="5"/>
  <c r="HS27" i="5"/>
  <c r="HS26" i="5"/>
  <c r="HS25" i="5"/>
  <c r="HS24" i="5"/>
  <c r="HS23" i="5"/>
  <c r="HS22" i="5"/>
  <c r="HS21" i="5"/>
  <c r="HS20" i="5"/>
  <c r="HS19" i="5"/>
  <c r="HS18" i="5"/>
  <c r="HS17" i="5"/>
  <c r="HS16" i="5"/>
  <c r="HS15" i="5"/>
  <c r="HS14" i="5"/>
  <c r="HS13" i="5"/>
  <c r="HS12" i="5"/>
  <c r="HS11" i="5"/>
  <c r="HS9" i="5"/>
  <c r="HS8" i="5"/>
  <c r="HS7" i="5"/>
  <c r="HS6" i="5"/>
  <c r="HS5" i="5"/>
  <c r="HS4" i="5"/>
  <c r="HM63" i="5" l="1"/>
  <c r="HM62" i="5"/>
  <c r="HM61" i="5"/>
  <c r="HM60" i="5"/>
  <c r="HM59" i="5"/>
  <c r="HM58" i="5"/>
  <c r="HM57" i="5"/>
  <c r="HM56" i="5"/>
  <c r="HM55" i="5"/>
  <c r="HM54" i="5"/>
  <c r="HM53" i="5"/>
  <c r="HM52" i="5"/>
  <c r="HM51" i="5"/>
  <c r="HM50" i="5"/>
  <c r="HM49" i="5"/>
  <c r="HM48" i="5"/>
  <c r="HM47" i="5"/>
  <c r="HM46" i="5"/>
  <c r="HM45" i="5"/>
  <c r="HM44" i="5"/>
  <c r="HM43" i="5"/>
  <c r="HM42" i="5"/>
  <c r="HM41" i="5"/>
  <c r="HM40" i="5"/>
  <c r="HM39" i="5"/>
  <c r="HM38" i="5"/>
  <c r="HM37" i="5"/>
  <c r="HM36" i="5"/>
  <c r="HM35" i="5"/>
  <c r="HM34" i="5"/>
  <c r="HM33" i="5"/>
  <c r="HM32" i="5"/>
  <c r="HM31" i="5"/>
  <c r="HM30" i="5"/>
  <c r="HM29" i="5"/>
  <c r="HM28" i="5"/>
  <c r="HM27" i="5"/>
  <c r="HM26" i="5"/>
  <c r="HM25" i="5"/>
  <c r="HM24" i="5"/>
  <c r="HM23" i="5"/>
  <c r="HM22" i="5"/>
  <c r="HM21" i="5"/>
  <c r="HM20" i="5"/>
  <c r="HM19" i="5"/>
  <c r="HM18" i="5"/>
  <c r="HM17" i="5"/>
  <c r="HM16" i="5"/>
  <c r="HM15" i="5"/>
  <c r="HM14" i="5"/>
  <c r="HM13" i="5"/>
  <c r="HM12" i="5"/>
  <c r="HM11" i="5"/>
  <c r="HM9" i="5"/>
  <c r="HM8" i="5"/>
  <c r="HM7" i="5"/>
  <c r="HM6" i="5"/>
  <c r="HM5" i="5"/>
  <c r="HM4" i="5"/>
  <c r="HG63" i="5" l="1"/>
  <c r="HG62" i="5"/>
  <c r="HG61" i="5"/>
  <c r="HG60" i="5"/>
  <c r="HG59" i="5"/>
  <c r="HG58" i="5"/>
  <c r="HG57" i="5"/>
  <c r="HG56" i="5"/>
  <c r="HG55" i="5"/>
  <c r="HG54" i="5"/>
  <c r="HG53" i="5"/>
  <c r="HG52" i="5"/>
  <c r="HG51" i="5" l="1"/>
  <c r="HG50" i="5"/>
  <c r="HG49" i="5"/>
  <c r="HG48" i="5"/>
  <c r="HG47" i="5"/>
  <c r="HG46" i="5"/>
  <c r="HG45" i="5"/>
  <c r="HG44" i="5"/>
  <c r="HG43" i="5"/>
  <c r="HG42" i="5"/>
  <c r="HG41" i="5"/>
  <c r="HG40" i="5"/>
  <c r="HG39" i="5"/>
  <c r="HG38" i="5"/>
  <c r="HG37" i="5"/>
  <c r="HG36" i="5"/>
  <c r="HG35" i="5"/>
  <c r="HG34" i="5"/>
  <c r="HG33" i="5"/>
  <c r="HG32" i="5"/>
  <c r="HG31" i="5"/>
  <c r="HG30" i="5"/>
  <c r="HG29" i="5"/>
  <c r="HG28" i="5"/>
  <c r="HG27" i="5"/>
  <c r="HG26" i="5"/>
  <c r="HG25" i="5"/>
  <c r="HG24" i="5"/>
  <c r="HG23" i="5"/>
  <c r="HG22" i="5"/>
  <c r="HG21" i="5"/>
  <c r="HG20" i="5"/>
  <c r="HG19" i="5"/>
  <c r="HG18" i="5"/>
  <c r="HG17" i="5"/>
  <c r="HG16" i="5"/>
  <c r="HG15" i="5"/>
  <c r="HG14" i="5"/>
  <c r="HG13" i="5"/>
  <c r="HG12" i="5"/>
  <c r="HG11" i="5"/>
  <c r="HG9" i="5"/>
  <c r="HG8" i="5"/>
  <c r="HG7" i="5"/>
  <c r="HG6" i="5"/>
  <c r="HG5" i="5"/>
  <c r="HG4" i="5"/>
  <c r="HA51" i="5" l="1"/>
  <c r="HA50" i="5"/>
  <c r="HA49" i="5"/>
  <c r="HA48" i="5"/>
  <c r="HA47" i="5"/>
  <c r="HA46" i="5"/>
  <c r="HA45" i="5"/>
  <c r="HA44" i="5"/>
  <c r="HA43" i="5"/>
  <c r="HA42" i="5"/>
  <c r="HA41" i="5"/>
  <c r="HA40" i="5"/>
  <c r="HA39" i="5"/>
  <c r="HA38" i="5"/>
  <c r="HA37" i="5"/>
  <c r="HA36" i="5"/>
  <c r="HA35" i="5"/>
  <c r="HA34" i="5"/>
  <c r="HA33" i="5"/>
  <c r="HA32" i="5"/>
  <c r="HA31" i="5"/>
  <c r="HA30" i="5"/>
  <c r="HA29" i="5"/>
  <c r="HA28" i="5"/>
  <c r="HA27" i="5"/>
  <c r="HA26" i="5"/>
  <c r="HA25" i="5"/>
  <c r="HA24" i="5"/>
  <c r="HA23" i="5"/>
  <c r="HA22" i="5"/>
  <c r="HA21" i="5"/>
  <c r="HA20" i="5"/>
  <c r="HA19" i="5"/>
  <c r="HA18" i="5"/>
  <c r="HA17" i="5"/>
  <c r="HA16" i="5"/>
  <c r="HA15" i="5"/>
  <c r="HA14" i="5"/>
  <c r="HA13" i="5"/>
  <c r="HA12" i="5"/>
  <c r="HA11" i="5"/>
  <c r="HA9" i="5"/>
  <c r="HA8" i="5"/>
  <c r="HA7" i="5"/>
  <c r="HA6" i="5"/>
  <c r="HA5" i="5"/>
  <c r="HA4" i="5"/>
  <c r="GU51" i="5" l="1"/>
  <c r="GU50" i="5"/>
  <c r="GU49" i="5"/>
  <c r="GU48" i="5"/>
  <c r="GU47" i="5"/>
  <c r="GU46" i="5"/>
  <c r="GU45" i="5"/>
  <c r="GU44" i="5"/>
  <c r="GU43" i="5"/>
  <c r="GU42" i="5"/>
  <c r="GU41" i="5"/>
  <c r="GU40" i="5"/>
  <c r="GU39" i="5"/>
  <c r="GU38" i="5"/>
  <c r="GU37" i="5"/>
  <c r="GU36" i="5"/>
  <c r="GU35" i="5"/>
  <c r="GU34" i="5"/>
  <c r="GU33" i="5"/>
  <c r="GU32" i="5"/>
  <c r="GU31" i="5"/>
  <c r="GU30" i="5"/>
  <c r="GU29" i="5"/>
  <c r="GU28" i="5"/>
  <c r="GU27" i="5"/>
  <c r="GU26" i="5"/>
  <c r="GU25" i="5"/>
  <c r="GU24" i="5"/>
  <c r="GU23" i="5"/>
  <c r="GU22" i="5"/>
  <c r="GU21" i="5"/>
  <c r="GU20" i="5"/>
  <c r="GU19" i="5"/>
  <c r="GU18" i="5"/>
  <c r="GU17" i="5"/>
  <c r="GU16" i="5"/>
  <c r="GU15" i="5"/>
  <c r="GU14" i="5"/>
  <c r="GU13" i="5"/>
  <c r="GU12" i="5"/>
  <c r="GU11" i="5"/>
  <c r="GU9" i="5"/>
  <c r="GU8" i="5"/>
  <c r="GU7" i="5"/>
  <c r="GU6" i="5"/>
  <c r="GU5" i="5"/>
  <c r="GU4" i="5"/>
  <c r="GO51" i="5" l="1"/>
  <c r="GO50" i="5"/>
  <c r="GO49" i="5"/>
  <c r="GO48" i="5"/>
  <c r="GO47" i="5"/>
  <c r="GO46" i="5"/>
  <c r="GO45" i="5"/>
  <c r="GO44" i="5"/>
  <c r="GO43" i="5"/>
  <c r="GO42" i="5"/>
  <c r="GO41" i="5"/>
  <c r="GO40" i="5"/>
  <c r="GO39" i="5"/>
  <c r="GO38" i="5"/>
  <c r="GO37" i="5"/>
  <c r="GO36" i="5"/>
  <c r="GO35" i="5"/>
  <c r="GO34" i="5"/>
  <c r="GO33" i="5"/>
  <c r="GO32" i="5"/>
  <c r="GO31" i="5"/>
  <c r="GO30" i="5"/>
  <c r="GO29" i="5"/>
  <c r="GO28" i="5"/>
  <c r="GO27" i="5"/>
  <c r="GO26" i="5"/>
  <c r="GO25" i="5"/>
  <c r="GO24" i="5"/>
  <c r="GO23" i="5"/>
  <c r="GO22" i="5"/>
  <c r="GO21" i="5"/>
  <c r="GO20" i="5"/>
  <c r="GO19" i="5"/>
  <c r="GO18" i="5"/>
  <c r="GO17" i="5"/>
  <c r="GO16" i="5"/>
  <c r="GO15" i="5"/>
  <c r="GO14" i="5"/>
  <c r="GO13" i="5"/>
  <c r="GO12" i="5"/>
  <c r="GO11" i="5"/>
  <c r="GO9" i="5"/>
  <c r="GO8" i="5"/>
  <c r="GO7" i="5"/>
  <c r="GO6" i="5"/>
  <c r="GO5" i="5"/>
  <c r="GO4" i="5"/>
  <c r="GI51" i="5" l="1"/>
  <c r="GI50" i="5"/>
  <c r="GI49" i="5"/>
  <c r="GI48" i="5"/>
  <c r="GI47" i="5"/>
  <c r="GI46" i="5"/>
  <c r="GI45" i="5"/>
  <c r="GI44" i="5"/>
  <c r="GI43" i="5"/>
  <c r="GI42" i="5"/>
  <c r="GI41" i="5"/>
  <c r="GI40" i="5"/>
  <c r="GI39" i="5"/>
  <c r="GI38" i="5"/>
  <c r="GI37" i="5"/>
  <c r="GI36" i="5"/>
  <c r="GI35" i="5"/>
  <c r="GI34" i="5"/>
  <c r="GI33" i="5"/>
  <c r="GI32" i="5"/>
  <c r="GI31" i="5"/>
  <c r="GI30" i="5"/>
  <c r="GI29" i="5"/>
  <c r="GI28" i="5"/>
  <c r="GI27" i="5"/>
  <c r="GI26" i="5"/>
  <c r="GI25" i="5"/>
  <c r="GI24" i="5"/>
  <c r="GI23" i="5"/>
  <c r="GI22" i="5"/>
  <c r="GI21" i="5"/>
  <c r="GI20" i="5"/>
  <c r="GI19" i="5"/>
  <c r="GI18" i="5"/>
  <c r="GI17" i="5"/>
  <c r="GI16" i="5"/>
  <c r="GI15" i="5"/>
  <c r="GI14" i="5"/>
  <c r="GI13" i="5"/>
  <c r="GI12" i="5"/>
  <c r="GI11" i="5"/>
  <c r="GI9" i="5"/>
  <c r="GI8" i="5"/>
  <c r="GI7" i="5"/>
  <c r="GI6" i="5"/>
  <c r="GI5" i="5"/>
  <c r="GI4" i="5"/>
  <c r="K12" i="5" l="1"/>
  <c r="Q12" i="5"/>
  <c r="W12" i="5"/>
  <c r="AC12" i="5"/>
  <c r="AI12" i="5"/>
  <c r="AP12" i="5"/>
  <c r="AW12" i="5"/>
  <c r="BD12" i="5"/>
  <c r="BK12" i="5"/>
  <c r="GC51" i="5"/>
  <c r="GC50" i="5"/>
  <c r="GC49" i="5"/>
  <c r="GC48" i="5"/>
  <c r="GC47" i="5"/>
  <c r="GC46" i="5"/>
  <c r="GC45" i="5"/>
  <c r="GC44" i="5"/>
  <c r="GC43" i="5"/>
  <c r="GC42" i="5"/>
  <c r="GC41" i="5"/>
  <c r="GC40" i="5"/>
  <c r="GC39" i="5"/>
  <c r="GC38" i="5"/>
  <c r="GC37" i="5"/>
  <c r="GC36" i="5"/>
  <c r="GC35" i="5"/>
  <c r="GC34" i="5"/>
  <c r="GC33" i="5"/>
  <c r="GC32" i="5"/>
  <c r="GC31" i="5"/>
  <c r="GC30" i="5"/>
  <c r="GC29" i="5"/>
  <c r="GC28" i="5"/>
  <c r="GC27" i="5"/>
  <c r="GC26" i="5"/>
  <c r="GC25" i="5"/>
  <c r="GC24" i="5"/>
  <c r="GC23" i="5"/>
  <c r="GC22" i="5"/>
  <c r="GC21" i="5"/>
  <c r="GC20" i="5"/>
  <c r="GC19" i="5"/>
  <c r="GC18" i="5"/>
  <c r="GC17" i="5"/>
  <c r="GC16" i="5"/>
  <c r="GC15" i="5"/>
  <c r="GC14" i="5"/>
  <c r="GC13" i="5"/>
  <c r="GC12" i="5"/>
  <c r="GC11" i="5"/>
  <c r="GC9" i="5"/>
  <c r="GC8" i="5"/>
  <c r="GC7" i="5"/>
  <c r="GC6" i="5"/>
  <c r="GC5" i="5"/>
  <c r="GC4" i="5"/>
  <c r="FW51" i="5" l="1"/>
  <c r="FW50" i="5"/>
  <c r="FW49" i="5"/>
  <c r="FW48" i="5"/>
  <c r="FW47" i="5"/>
  <c r="FW46" i="5"/>
  <c r="FW45" i="5"/>
  <c r="FW44" i="5"/>
  <c r="FW43" i="5"/>
  <c r="FW42" i="5"/>
  <c r="FW41" i="5"/>
  <c r="FW40" i="5"/>
  <c r="FW39" i="5"/>
  <c r="FW38" i="5"/>
  <c r="FW37" i="5"/>
  <c r="FW36" i="5"/>
  <c r="FW35" i="5"/>
  <c r="FW34" i="5"/>
  <c r="FW33" i="5"/>
  <c r="FW32" i="5"/>
  <c r="FW31" i="5"/>
  <c r="FW30" i="5"/>
  <c r="FW29" i="5"/>
  <c r="FW28" i="5"/>
  <c r="FW27" i="5"/>
  <c r="FW26" i="5"/>
  <c r="FW25" i="5"/>
  <c r="FW24" i="5"/>
  <c r="FW23" i="5"/>
  <c r="FW22" i="5"/>
  <c r="FW21" i="5"/>
  <c r="FW20" i="5"/>
  <c r="FW19" i="5"/>
  <c r="FW18" i="5"/>
  <c r="FW17" i="5"/>
  <c r="FW16" i="5"/>
  <c r="FW15" i="5"/>
  <c r="FW14" i="5"/>
  <c r="FW13" i="5"/>
  <c r="FW12" i="5"/>
  <c r="FW11" i="5"/>
  <c r="FW9" i="5"/>
  <c r="FW8" i="5"/>
  <c r="FW7" i="5"/>
  <c r="FW6" i="5"/>
  <c r="FW5" i="5"/>
  <c r="FW4" i="5"/>
  <c r="FQ51" i="5" l="1"/>
  <c r="FQ50" i="5"/>
  <c r="FQ49" i="5"/>
  <c r="FQ48" i="5"/>
  <c r="FQ47" i="5"/>
  <c r="FQ46" i="5"/>
  <c r="FQ45" i="5"/>
  <c r="FQ44" i="5"/>
  <c r="FQ43" i="5"/>
  <c r="FQ42" i="5"/>
  <c r="FQ41" i="5"/>
  <c r="FQ40" i="5"/>
  <c r="FQ39" i="5"/>
  <c r="FQ38" i="5"/>
  <c r="FQ37" i="5"/>
  <c r="FQ36" i="5"/>
  <c r="FQ35" i="5"/>
  <c r="FQ34" i="5"/>
  <c r="FQ33" i="5"/>
  <c r="FQ32" i="5"/>
  <c r="FQ31" i="5"/>
  <c r="FQ30" i="5"/>
  <c r="FQ29" i="5"/>
  <c r="FQ28" i="5"/>
  <c r="FQ27" i="5"/>
  <c r="FQ26" i="5"/>
  <c r="FQ25" i="5"/>
  <c r="FQ24" i="5"/>
  <c r="FQ23" i="5"/>
  <c r="FQ22" i="5"/>
  <c r="FQ21" i="5"/>
  <c r="FQ20" i="5"/>
  <c r="FQ19" i="5"/>
  <c r="FQ18" i="5"/>
  <c r="FQ17" i="5"/>
  <c r="FQ16" i="5"/>
  <c r="FQ15" i="5"/>
  <c r="FQ14" i="5"/>
  <c r="FQ13" i="5"/>
  <c r="FQ12" i="5"/>
  <c r="FQ11" i="5"/>
  <c r="FQ9" i="5"/>
  <c r="FQ8" i="5"/>
  <c r="FQ7" i="5"/>
  <c r="FQ6" i="5"/>
  <c r="FQ5" i="5"/>
  <c r="FQ4" i="5"/>
  <c r="FK14" i="5" l="1"/>
  <c r="FK51" i="5" l="1"/>
  <c r="FK50" i="5"/>
  <c r="FK49" i="5"/>
  <c r="FK48" i="5"/>
  <c r="FK47" i="5"/>
  <c r="FK46" i="5"/>
  <c r="FK45" i="5"/>
  <c r="FK44" i="5"/>
  <c r="FK43" i="5"/>
  <c r="FK42" i="5"/>
  <c r="FK41" i="5"/>
  <c r="FK40" i="5"/>
  <c r="FK39" i="5"/>
  <c r="FK38" i="5"/>
  <c r="FK37" i="5"/>
  <c r="FK36" i="5"/>
  <c r="FK35" i="5"/>
  <c r="FK34" i="5"/>
  <c r="FK33" i="5"/>
  <c r="FK32" i="5"/>
  <c r="FK31" i="5"/>
  <c r="FK30" i="5"/>
  <c r="FK29" i="5"/>
  <c r="FK28" i="5"/>
  <c r="FK27" i="5"/>
  <c r="FK26" i="5"/>
  <c r="FK25" i="5"/>
  <c r="FK24" i="5"/>
  <c r="FK23" i="5"/>
  <c r="FK22" i="5"/>
  <c r="FK21" i="5"/>
  <c r="FK20" i="5"/>
  <c r="FK19" i="5"/>
  <c r="FK18" i="5"/>
  <c r="FK17" i="5"/>
  <c r="FK16" i="5"/>
  <c r="FK15" i="5"/>
  <c r="FK13" i="5"/>
  <c r="FK12" i="5"/>
  <c r="FK11" i="5"/>
  <c r="FK9" i="5"/>
  <c r="FK8" i="5"/>
  <c r="FK7" i="5"/>
  <c r="FK6" i="5"/>
  <c r="FK5" i="5"/>
  <c r="FK4" i="5"/>
  <c r="K11" i="5" l="1"/>
  <c r="Q11" i="5"/>
  <c r="W11" i="5"/>
  <c r="AC11" i="5"/>
  <c r="AI11" i="5"/>
  <c r="AP11" i="5"/>
  <c r="AW11" i="5"/>
  <c r="BD11" i="5"/>
  <c r="BK11" i="5"/>
  <c r="FE51" i="5" l="1"/>
  <c r="FE50" i="5"/>
  <c r="FE49" i="5"/>
  <c r="FE48" i="5"/>
  <c r="FE47" i="5"/>
  <c r="FE46" i="5"/>
  <c r="FE45" i="5"/>
  <c r="FE44" i="5"/>
  <c r="FE43" i="5"/>
  <c r="FE42" i="5"/>
  <c r="FE41" i="5"/>
  <c r="FE40" i="5"/>
  <c r="FE39" i="5"/>
  <c r="FE38" i="5"/>
  <c r="FE37" i="5"/>
  <c r="FE36" i="5"/>
  <c r="FE35" i="5"/>
  <c r="FE34" i="5"/>
  <c r="FE33" i="5"/>
  <c r="FE32" i="5"/>
  <c r="FE31" i="5"/>
  <c r="FE30" i="5"/>
  <c r="FE29" i="5"/>
  <c r="FE28" i="5"/>
  <c r="FE27" i="5"/>
  <c r="FE26" i="5"/>
  <c r="FE25" i="5"/>
  <c r="FE24" i="5"/>
  <c r="FE23" i="5"/>
  <c r="FE22" i="5"/>
  <c r="FE21" i="5"/>
  <c r="FE20" i="5"/>
  <c r="FE19" i="5"/>
  <c r="FE18" i="5"/>
  <c r="FE17" i="5"/>
  <c r="FE16" i="5"/>
  <c r="FE15" i="5"/>
  <c r="FE14" i="5"/>
  <c r="FE13" i="5"/>
  <c r="FE12" i="5"/>
  <c r="FE11" i="5"/>
  <c r="FE9" i="5"/>
  <c r="FE8" i="5"/>
  <c r="FE7" i="5"/>
  <c r="FE6" i="5"/>
  <c r="FE5" i="5"/>
  <c r="FE4" i="5"/>
  <c r="EY51" i="5" l="1"/>
  <c r="EY50" i="5"/>
  <c r="EY49" i="5"/>
  <c r="EY48" i="5"/>
  <c r="EY47" i="5"/>
  <c r="EY46" i="5"/>
  <c r="EY45" i="5"/>
  <c r="EY44" i="5"/>
  <c r="EY43" i="5"/>
  <c r="EY42" i="5"/>
  <c r="EY41" i="5"/>
  <c r="EY40" i="5"/>
  <c r="EY39" i="5"/>
  <c r="EY38" i="5"/>
  <c r="EY37" i="5"/>
  <c r="EY36" i="5"/>
  <c r="EY35" i="5"/>
  <c r="EY34" i="5"/>
  <c r="EY33" i="5"/>
  <c r="EY32" i="5"/>
  <c r="EY31" i="5"/>
  <c r="EY30" i="5"/>
  <c r="EY29" i="5"/>
  <c r="EY28" i="5"/>
  <c r="EY27" i="5"/>
  <c r="EY26" i="5"/>
  <c r="EY25" i="5"/>
  <c r="EY24" i="5"/>
  <c r="EY23" i="5"/>
  <c r="EY22" i="5"/>
  <c r="EY21" i="5"/>
  <c r="EY20" i="5"/>
  <c r="EY19" i="5"/>
  <c r="EY18" i="5"/>
  <c r="EY17" i="5"/>
  <c r="EY16" i="5"/>
  <c r="EY15" i="5"/>
  <c r="EY14" i="5"/>
  <c r="EY13" i="5"/>
  <c r="EY12" i="5"/>
  <c r="EY11" i="5"/>
  <c r="EY10" i="5"/>
  <c r="EY9" i="5"/>
  <c r="EY8" i="5"/>
  <c r="EY7" i="5"/>
  <c r="EY6" i="5"/>
  <c r="EY5" i="5"/>
  <c r="EY4" i="5"/>
  <c r="I5" i="6" l="1"/>
  <c r="J5" i="6"/>
  <c r="I6" i="6"/>
  <c r="J6" i="6"/>
  <c r="I7" i="6"/>
  <c r="J7" i="6"/>
  <c r="I8" i="6"/>
  <c r="J8" i="6"/>
  <c r="I9" i="6"/>
  <c r="J9" i="6"/>
  <c r="I10" i="6"/>
  <c r="J10" i="6"/>
  <c r="I11" i="6"/>
  <c r="J11" i="6"/>
  <c r="I12" i="6"/>
  <c r="J12" i="6"/>
  <c r="I13" i="6"/>
  <c r="J13" i="6"/>
  <c r="I14" i="6"/>
  <c r="J14" i="6"/>
  <c r="I15" i="6"/>
  <c r="J15" i="6"/>
  <c r="L18" i="6"/>
  <c r="M18" i="6"/>
  <c r="N18" i="6"/>
  <c r="O18" i="6"/>
  <c r="P18" i="6"/>
  <c r="W18" i="6"/>
  <c r="I19" i="6"/>
  <c r="J19" i="6"/>
  <c r="I20" i="6"/>
  <c r="J20" i="6"/>
  <c r="I21" i="6"/>
  <c r="J21" i="6"/>
  <c r="I22" i="6"/>
  <c r="J22" i="6"/>
  <c r="I23" i="6"/>
  <c r="J23" i="6"/>
  <c r="I24" i="6"/>
  <c r="J24" i="6"/>
  <c r="I25" i="6"/>
  <c r="J25" i="6"/>
  <c r="I26" i="6"/>
  <c r="J26" i="6"/>
  <c r="I27" i="6"/>
  <c r="J27" i="6"/>
  <c r="I28" i="6"/>
  <c r="J28" i="6"/>
  <c r="I29" i="6"/>
  <c r="J29" i="6"/>
  <c r="I30" i="6"/>
  <c r="J30" i="6"/>
  <c r="N33" i="6"/>
  <c r="O33" i="6"/>
  <c r="O123" i="6" s="1"/>
  <c r="O138" i="6" s="1"/>
  <c r="P33" i="6"/>
  <c r="P123" i="6" s="1"/>
  <c r="P138" i="6" s="1"/>
  <c r="W33" i="6"/>
  <c r="I34" i="6"/>
  <c r="J34" i="6"/>
  <c r="I35" i="6"/>
  <c r="J35" i="6"/>
  <c r="I36" i="6"/>
  <c r="J36" i="6"/>
  <c r="BW34" i="6" l="1"/>
  <c r="W123" i="6"/>
  <c r="W138" i="6"/>
  <c r="N138" i="6"/>
  <c r="N123" i="6"/>
  <c r="ES51" i="5"/>
  <c r="ES50" i="5"/>
  <c r="ES49" i="5"/>
  <c r="ES48" i="5"/>
  <c r="ES47" i="5"/>
  <c r="ES46" i="5"/>
  <c r="ES45" i="5"/>
  <c r="ES44" i="5"/>
  <c r="ES43" i="5"/>
  <c r="ES42" i="5"/>
  <c r="ES41" i="5"/>
  <c r="ES40" i="5"/>
  <c r="ES39" i="5"/>
  <c r="ES38" i="5"/>
  <c r="ES37" i="5"/>
  <c r="ES36" i="5"/>
  <c r="ES35" i="5"/>
  <c r="ES34" i="5"/>
  <c r="ES33" i="5"/>
  <c r="ES32" i="5"/>
  <c r="ES31" i="5"/>
  <c r="ES30" i="5"/>
  <c r="ES29" i="5"/>
  <c r="ES28" i="5"/>
  <c r="ES27" i="5"/>
  <c r="ES26" i="5"/>
  <c r="ES25" i="5"/>
  <c r="ES24" i="5"/>
  <c r="ES23" i="5"/>
  <c r="ES22" i="5"/>
  <c r="ES21" i="5"/>
  <c r="ES20" i="5"/>
  <c r="ES19" i="5"/>
  <c r="ES18" i="5"/>
  <c r="ES17" i="5"/>
  <c r="ES16" i="5"/>
  <c r="ES15" i="5"/>
  <c r="ES14" i="5"/>
  <c r="ES13" i="5"/>
  <c r="ES12" i="5"/>
  <c r="ES11" i="5"/>
  <c r="ES10" i="5"/>
  <c r="ES9" i="5"/>
  <c r="ES8" i="5"/>
  <c r="ES7" i="5"/>
  <c r="ES6" i="5"/>
  <c r="ES5" i="5"/>
  <c r="ES4" i="5"/>
  <c r="EM32" i="5" l="1"/>
  <c r="W78" i="6" l="1"/>
  <c r="W63" i="6"/>
  <c r="W48" i="6"/>
  <c r="W93" i="6"/>
  <c r="W108" i="6"/>
  <c r="W153" i="6" l="1"/>
  <c r="W168" i="6"/>
  <c r="EG51" i="5"/>
  <c r="EG50" i="5"/>
  <c r="EG49" i="5"/>
  <c r="EG48" i="5"/>
  <c r="EG47" i="5"/>
  <c r="EG46" i="5"/>
  <c r="EG45" i="5"/>
  <c r="EG44" i="5"/>
  <c r="EG43" i="5"/>
  <c r="EG42" i="5"/>
  <c r="EG41" i="5"/>
  <c r="EG40" i="5"/>
  <c r="EG39" i="5"/>
  <c r="EG38" i="5"/>
  <c r="EG37" i="5"/>
  <c r="EG36" i="5"/>
  <c r="EG35" i="5"/>
  <c r="EG34" i="5"/>
  <c r="EG33" i="5"/>
  <c r="EG32" i="5"/>
  <c r="EG31" i="5"/>
  <c r="EG30" i="5"/>
  <c r="EG29" i="5"/>
  <c r="EG28" i="5"/>
  <c r="EG27" i="5"/>
  <c r="EG26" i="5"/>
  <c r="EG25" i="5"/>
  <c r="EG24" i="5"/>
  <c r="EG23" i="5"/>
  <c r="EG22" i="5"/>
  <c r="EG21" i="5"/>
  <c r="EG20" i="5"/>
  <c r="EG19" i="5"/>
  <c r="EG18" i="5"/>
  <c r="EG17" i="5"/>
  <c r="EG16" i="5"/>
  <c r="EG15" i="5"/>
  <c r="EG14" i="5"/>
  <c r="EG13" i="5"/>
  <c r="EG12" i="5"/>
  <c r="EG11" i="5"/>
  <c r="EG10" i="5"/>
  <c r="EG9" i="5"/>
  <c r="EG8" i="5"/>
  <c r="EG7" i="5"/>
  <c r="EG6" i="5"/>
  <c r="EG5" i="5"/>
  <c r="EG4" i="5"/>
  <c r="EM51" i="5"/>
  <c r="EM50" i="5"/>
  <c r="EM49" i="5"/>
  <c r="EM48" i="5"/>
  <c r="EM47" i="5"/>
  <c r="EM46" i="5"/>
  <c r="EM45" i="5"/>
  <c r="EM44" i="5"/>
  <c r="EM43" i="5"/>
  <c r="EM42" i="5"/>
  <c r="EM41" i="5"/>
  <c r="EM40" i="5"/>
  <c r="EM39" i="5"/>
  <c r="EM38" i="5"/>
  <c r="EM37" i="5"/>
  <c r="EM36" i="5"/>
  <c r="EM35" i="5"/>
  <c r="EM34" i="5"/>
  <c r="EM33" i="5"/>
  <c r="EM31" i="5"/>
  <c r="EM30" i="5"/>
  <c r="EM29" i="5"/>
  <c r="EM28" i="5"/>
  <c r="EM27" i="5"/>
  <c r="EM26" i="5"/>
  <c r="EM25" i="5"/>
  <c r="EM24" i="5"/>
  <c r="EM23" i="5"/>
  <c r="EM22" i="5"/>
  <c r="EM21" i="5"/>
  <c r="EM20" i="5"/>
  <c r="EM19" i="5"/>
  <c r="EM18" i="5"/>
  <c r="EM17" i="5"/>
  <c r="EM16" i="5"/>
  <c r="EM15" i="5"/>
  <c r="EM14" i="5"/>
  <c r="EM13" i="5"/>
  <c r="EM12" i="5"/>
  <c r="EM11" i="5"/>
  <c r="EM10" i="5"/>
  <c r="EM9" i="5"/>
  <c r="EM8" i="5"/>
  <c r="EM7" i="5"/>
  <c r="EM6" i="5"/>
  <c r="EM5" i="5"/>
  <c r="EM4" i="5"/>
  <c r="EA51" i="5" l="1"/>
  <c r="EA50" i="5"/>
  <c r="EA49" i="5"/>
  <c r="EA48" i="5"/>
  <c r="EA47" i="5"/>
  <c r="EA46" i="5"/>
  <c r="EA45" i="5"/>
  <c r="EA44" i="5"/>
  <c r="EA43" i="5"/>
  <c r="EA42" i="5"/>
  <c r="EA41" i="5"/>
  <c r="EA40" i="5"/>
  <c r="EA39" i="5"/>
  <c r="EA38" i="5"/>
  <c r="EA37" i="5"/>
  <c r="EA36" i="5"/>
  <c r="EA35" i="5"/>
  <c r="EA34" i="5"/>
  <c r="EA33" i="5"/>
  <c r="EA32" i="5"/>
  <c r="EA31" i="5"/>
  <c r="EA30" i="5"/>
  <c r="EA29" i="5"/>
  <c r="EA28" i="5"/>
  <c r="EA27" i="5"/>
  <c r="EA26" i="5"/>
  <c r="EA25" i="5"/>
  <c r="EA24" i="5"/>
  <c r="EA23" i="5"/>
  <c r="EA22" i="5"/>
  <c r="EA21" i="5"/>
  <c r="EA20" i="5"/>
  <c r="EA19" i="5"/>
  <c r="EA18" i="5"/>
  <c r="EA17" i="5"/>
  <c r="EA16" i="5"/>
  <c r="EA15" i="5"/>
  <c r="EA14" i="5"/>
  <c r="EA13" i="5"/>
  <c r="EA12" i="5"/>
  <c r="EA11" i="5"/>
  <c r="EA10" i="5"/>
  <c r="EA9" i="5"/>
  <c r="EA8" i="5"/>
  <c r="EA7" i="5"/>
  <c r="EA6" i="5"/>
  <c r="EA5" i="5"/>
  <c r="EA4" i="5"/>
  <c r="DU51" i="5" l="1"/>
  <c r="DU50" i="5"/>
  <c r="DU49" i="5"/>
  <c r="DU48" i="5"/>
  <c r="DU47" i="5"/>
  <c r="DU46" i="5"/>
  <c r="DU45" i="5"/>
  <c r="DU44" i="5"/>
  <c r="DU43" i="5"/>
  <c r="DU42" i="5"/>
  <c r="DU41" i="5"/>
  <c r="DU40" i="5"/>
  <c r="DU39" i="5"/>
  <c r="DU38" i="5"/>
  <c r="DU37" i="5"/>
  <c r="DU36" i="5"/>
  <c r="DU35" i="5"/>
  <c r="DU34" i="5"/>
  <c r="DU33" i="5"/>
  <c r="DU32" i="5"/>
  <c r="DU31" i="5"/>
  <c r="DU30" i="5"/>
  <c r="DU29" i="5"/>
  <c r="DU28" i="5"/>
  <c r="DU27" i="5"/>
  <c r="DU26" i="5"/>
  <c r="DU25" i="5"/>
  <c r="DU24" i="5"/>
  <c r="DU23" i="5"/>
  <c r="DU22" i="5"/>
  <c r="DU21" i="5"/>
  <c r="DU20" i="5"/>
  <c r="DU19" i="5"/>
  <c r="DU18" i="5"/>
  <c r="DU17" i="5"/>
  <c r="DU16" i="5"/>
  <c r="DU15" i="5"/>
  <c r="DU14" i="5"/>
  <c r="DU13" i="5"/>
  <c r="DU12" i="5"/>
  <c r="DU11" i="5"/>
  <c r="DU10" i="5"/>
  <c r="DU9" i="5"/>
  <c r="DU8" i="5"/>
  <c r="DU7" i="5"/>
  <c r="DU6" i="5"/>
  <c r="DU5" i="5"/>
  <c r="DU4" i="5"/>
  <c r="DO51" i="5" l="1"/>
  <c r="DO50" i="5"/>
  <c r="DO49" i="5"/>
  <c r="DO48" i="5"/>
  <c r="DO47" i="5"/>
  <c r="DO46" i="5"/>
  <c r="DO45" i="5"/>
  <c r="DO44" i="5"/>
  <c r="DO43" i="5"/>
  <c r="DO42" i="5"/>
  <c r="DO41" i="5"/>
  <c r="DO40" i="5"/>
  <c r="DO39" i="5"/>
  <c r="DO38" i="5"/>
  <c r="DO37" i="5"/>
  <c r="DO36" i="5"/>
  <c r="DO35" i="5"/>
  <c r="DO34" i="5"/>
  <c r="DO33" i="5"/>
  <c r="DO32" i="5"/>
  <c r="DO31" i="5"/>
  <c r="DO30" i="5"/>
  <c r="DO29" i="5"/>
  <c r="DO28" i="5"/>
  <c r="DO27" i="5"/>
  <c r="DO26" i="5"/>
  <c r="DO25" i="5"/>
  <c r="DO24" i="5"/>
  <c r="DO23" i="5"/>
  <c r="DO22" i="5"/>
  <c r="DO21" i="5"/>
  <c r="DO20" i="5"/>
  <c r="DO19" i="5"/>
  <c r="DO18" i="5"/>
  <c r="DO17" i="5"/>
  <c r="DO16" i="5"/>
  <c r="DO15" i="5"/>
  <c r="DO14" i="5"/>
  <c r="DO13" i="5"/>
  <c r="DO12" i="5"/>
  <c r="DO11" i="5"/>
  <c r="DO10" i="5"/>
  <c r="DO9" i="5"/>
  <c r="DO8" i="5"/>
  <c r="DO7" i="5"/>
  <c r="DO6" i="5"/>
  <c r="DO5" i="5"/>
  <c r="DO4" i="5"/>
  <c r="DH51" i="5" l="1"/>
  <c r="DH50" i="5"/>
  <c r="DH49" i="5"/>
  <c r="DH48" i="5"/>
  <c r="DH47" i="5"/>
  <c r="DH46" i="5"/>
  <c r="DH45" i="5"/>
  <c r="DH44" i="5"/>
  <c r="DH43" i="5"/>
  <c r="DH42" i="5"/>
  <c r="DH41" i="5"/>
  <c r="DH40" i="5"/>
  <c r="DH39" i="5"/>
  <c r="DH38" i="5"/>
  <c r="DH37" i="5"/>
  <c r="DH36" i="5"/>
  <c r="DH35" i="5"/>
  <c r="DH34" i="5"/>
  <c r="DH33" i="5"/>
  <c r="DH32" i="5"/>
  <c r="DH31" i="5"/>
  <c r="DH30" i="5"/>
  <c r="DH29" i="5"/>
  <c r="DH28" i="5"/>
  <c r="DH27" i="5"/>
  <c r="DH26" i="5"/>
  <c r="DH25" i="5"/>
  <c r="DH24" i="5"/>
  <c r="DH23" i="5"/>
  <c r="DH22" i="5"/>
  <c r="DH21" i="5"/>
  <c r="DH20" i="5"/>
  <c r="DH19" i="5"/>
  <c r="DH18" i="5"/>
  <c r="DH17" i="5"/>
  <c r="DH16" i="5"/>
  <c r="DH15" i="5"/>
  <c r="DH14" i="5"/>
  <c r="DH13" i="5"/>
  <c r="DH12" i="5"/>
  <c r="DH11" i="5"/>
  <c r="DH10" i="5"/>
  <c r="DH9" i="5"/>
  <c r="DH8" i="5"/>
  <c r="DH7" i="5"/>
  <c r="DH6" i="5"/>
  <c r="DH5" i="5"/>
  <c r="DH4" i="5"/>
  <c r="Q48" i="6" l="1"/>
  <c r="DA51" i="5" l="1"/>
  <c r="DA50" i="5"/>
  <c r="DA49" i="5"/>
  <c r="DA48" i="5"/>
  <c r="DA47" i="5"/>
  <c r="DA46" i="5"/>
  <c r="DA45" i="5"/>
  <c r="DA44" i="5"/>
  <c r="DA43" i="5"/>
  <c r="DA42" i="5"/>
  <c r="DA41" i="5"/>
  <c r="DA40" i="5"/>
  <c r="DA39" i="5"/>
  <c r="DA38" i="5"/>
  <c r="DA37" i="5"/>
  <c r="DA36" i="5"/>
  <c r="DA35" i="5"/>
  <c r="DA34" i="5"/>
  <c r="DA33" i="5"/>
  <c r="DA32" i="5"/>
  <c r="DA31" i="5"/>
  <c r="DA30" i="5"/>
  <c r="DA29" i="5"/>
  <c r="DA28" i="5"/>
  <c r="DA27" i="5"/>
  <c r="DA26" i="5"/>
  <c r="DA25" i="5"/>
  <c r="DA24" i="5"/>
  <c r="DA23" i="5"/>
  <c r="DA22" i="5"/>
  <c r="DA21" i="5"/>
  <c r="DA20" i="5"/>
  <c r="DA19" i="5"/>
  <c r="DA18" i="5"/>
  <c r="DA17" i="5"/>
  <c r="DA16" i="5"/>
  <c r="DA15" i="5"/>
  <c r="DA14" i="5"/>
  <c r="DA13" i="5"/>
  <c r="DA12" i="5"/>
  <c r="DA11" i="5"/>
  <c r="DA10" i="5"/>
  <c r="DA9" i="5"/>
  <c r="DA8" i="5"/>
  <c r="DA7" i="5"/>
  <c r="DA6" i="5"/>
  <c r="DA5" i="5"/>
  <c r="DA4" i="5"/>
  <c r="P48" i="6" l="1"/>
  <c r="P78" i="6" s="1"/>
  <c r="P63" i="6" l="1"/>
  <c r="P153" i="6" s="1"/>
  <c r="P168" i="6" s="1"/>
  <c r="CT51" i="5"/>
  <c r="CT50" i="5"/>
  <c r="CT49" i="5"/>
  <c r="CT48" i="5"/>
  <c r="CT47" i="5"/>
  <c r="CT46" i="5"/>
  <c r="CT45" i="5"/>
  <c r="CT44" i="5"/>
  <c r="CT43" i="5"/>
  <c r="CT42" i="5"/>
  <c r="CT41" i="5"/>
  <c r="CT40" i="5"/>
  <c r="CT39" i="5"/>
  <c r="CT38" i="5"/>
  <c r="CT37" i="5"/>
  <c r="CT36" i="5"/>
  <c r="CT35" i="5"/>
  <c r="CT34" i="5"/>
  <c r="CT33" i="5"/>
  <c r="CT32" i="5"/>
  <c r="CT31" i="5"/>
  <c r="CT30" i="5"/>
  <c r="CT29" i="5"/>
  <c r="CT28" i="5"/>
  <c r="CT27" i="5"/>
  <c r="CT26" i="5"/>
  <c r="CT25" i="5"/>
  <c r="CT24" i="5"/>
  <c r="CT23" i="5"/>
  <c r="CT22" i="5"/>
  <c r="CT21" i="5"/>
  <c r="CT20" i="5"/>
  <c r="CT19" i="5"/>
  <c r="CT18" i="5"/>
  <c r="CT17" i="5"/>
  <c r="CT16" i="5"/>
  <c r="CT15" i="5"/>
  <c r="CT14" i="5"/>
  <c r="CT13" i="5"/>
  <c r="CT12" i="5"/>
  <c r="CT11" i="5"/>
  <c r="CT10" i="5"/>
  <c r="CT9" i="5"/>
  <c r="CT8" i="5"/>
  <c r="CT7" i="5"/>
  <c r="CT6" i="5"/>
  <c r="CT5" i="5"/>
  <c r="CT4" i="5"/>
  <c r="CM51" i="5" l="1"/>
  <c r="CM50" i="5"/>
  <c r="CM49" i="5"/>
  <c r="CM48" i="5"/>
  <c r="CM47" i="5"/>
  <c r="CM46" i="5"/>
  <c r="CM45" i="5"/>
  <c r="CM44" i="5"/>
  <c r="CM43" i="5"/>
  <c r="CM42" i="5"/>
  <c r="CM41" i="5"/>
  <c r="CM40" i="5"/>
  <c r="CM39" i="5"/>
  <c r="CM38" i="5"/>
  <c r="CM37" i="5"/>
  <c r="CM36" i="5"/>
  <c r="CM35" i="5"/>
  <c r="CM34" i="5"/>
  <c r="CM33" i="5"/>
  <c r="CM32" i="5"/>
  <c r="CM31" i="5"/>
  <c r="CM30" i="5"/>
  <c r="CM29" i="5"/>
  <c r="CM28" i="5"/>
  <c r="CM27" i="5"/>
  <c r="CM26" i="5"/>
  <c r="CM25" i="5"/>
  <c r="CM24" i="5"/>
  <c r="CM23" i="5"/>
  <c r="CM22" i="5"/>
  <c r="CM21" i="5"/>
  <c r="CM20" i="5"/>
  <c r="CM19" i="5"/>
  <c r="CM18" i="5"/>
  <c r="CM17" i="5"/>
  <c r="CM16" i="5"/>
  <c r="CM15" i="5"/>
  <c r="CM14" i="5"/>
  <c r="CM13" i="5"/>
  <c r="CM12" i="5"/>
  <c r="CM11" i="5"/>
  <c r="CM10" i="5"/>
  <c r="CM9" i="5"/>
  <c r="CM8" i="5"/>
  <c r="CM7" i="5"/>
  <c r="CM6" i="5"/>
  <c r="CM5" i="5"/>
  <c r="CM4" i="5"/>
  <c r="CF51" i="5" l="1"/>
  <c r="CF50" i="5"/>
  <c r="CF49" i="5"/>
  <c r="CF48" i="5"/>
  <c r="CF47" i="5"/>
  <c r="CF46" i="5"/>
  <c r="CF45" i="5"/>
  <c r="CF44" i="5"/>
  <c r="CF43" i="5"/>
  <c r="CF42" i="5"/>
  <c r="CF41" i="5"/>
  <c r="CF40" i="5"/>
  <c r="CF39" i="5"/>
  <c r="CF38" i="5"/>
  <c r="CF37" i="5"/>
  <c r="CF36" i="5"/>
  <c r="CF35" i="5"/>
  <c r="CF34" i="5"/>
  <c r="CF33" i="5"/>
  <c r="CF32" i="5"/>
  <c r="CF31" i="5"/>
  <c r="CF30" i="5"/>
  <c r="CF29" i="5"/>
  <c r="CF28" i="5"/>
  <c r="CF27" i="5"/>
  <c r="CF26" i="5"/>
  <c r="CF25" i="5"/>
  <c r="CF24" i="5"/>
  <c r="CF23" i="5"/>
  <c r="CF22" i="5"/>
  <c r="CF21" i="5"/>
  <c r="CF20" i="5"/>
  <c r="CF19" i="5"/>
  <c r="CF18" i="5"/>
  <c r="CF17" i="5"/>
  <c r="CF16" i="5"/>
  <c r="CF15" i="5"/>
  <c r="CF14" i="5"/>
  <c r="CF13" i="5"/>
  <c r="CF12" i="5"/>
  <c r="CF11" i="5"/>
  <c r="CF10" i="5"/>
  <c r="CF9" i="5"/>
  <c r="CF8" i="5"/>
  <c r="CF7" i="5"/>
  <c r="CF6" i="5"/>
  <c r="CF5" i="5"/>
  <c r="CF4" i="5"/>
  <c r="BY51" i="5" l="1"/>
  <c r="BY50" i="5"/>
  <c r="BY49" i="5"/>
  <c r="BY48" i="5"/>
  <c r="BY47" i="5"/>
  <c r="BY46" i="5"/>
  <c r="BY45" i="5"/>
  <c r="BY44" i="5"/>
  <c r="BY43" i="5"/>
  <c r="BY42" i="5"/>
  <c r="BY41" i="5"/>
  <c r="BY40" i="5"/>
  <c r="BY39" i="5"/>
  <c r="BY38" i="5"/>
  <c r="BY37" i="5"/>
  <c r="BY36" i="5"/>
  <c r="BY35" i="5"/>
  <c r="BY34" i="5"/>
  <c r="BY33" i="5"/>
  <c r="BY32" i="5"/>
  <c r="BY31" i="5"/>
  <c r="BY30" i="5"/>
  <c r="BY29" i="5"/>
  <c r="BY28" i="5"/>
  <c r="BY27" i="5"/>
  <c r="BY26" i="5"/>
  <c r="BY25" i="5"/>
  <c r="BY24" i="5"/>
  <c r="BY23" i="5"/>
  <c r="BY22" i="5"/>
  <c r="BY21" i="5"/>
  <c r="BY20" i="5"/>
  <c r="BY19" i="5"/>
  <c r="BY18" i="5"/>
  <c r="BY17" i="5"/>
  <c r="BY16" i="5"/>
  <c r="BY15" i="5"/>
  <c r="BY14" i="5"/>
  <c r="BY13" i="5"/>
  <c r="BY12" i="5"/>
  <c r="BY11" i="5"/>
  <c r="BY10" i="5"/>
  <c r="BY9" i="5"/>
  <c r="BY8" i="5"/>
  <c r="BY7" i="5"/>
  <c r="BY6" i="5"/>
  <c r="BY5" i="5"/>
  <c r="BY4" i="5"/>
  <c r="O93" i="6" l="1"/>
  <c r="O108" i="6" s="1"/>
  <c r="P93" i="6"/>
  <c r="P108" i="6" s="1"/>
  <c r="Q93" i="6"/>
  <c r="R93" i="6"/>
  <c r="V93" i="6"/>
  <c r="N108" i="6"/>
  <c r="N93" i="6"/>
  <c r="N78" i="6"/>
  <c r="N63" i="6"/>
  <c r="N48" i="6"/>
  <c r="N168" i="6" l="1"/>
  <c r="N153" i="6"/>
  <c r="O48" i="6"/>
  <c r="BR51" i="5"/>
  <c r="BR50" i="5"/>
  <c r="BR49" i="5"/>
  <c r="BR48" i="5"/>
  <c r="BR47" i="5"/>
  <c r="BR46" i="5"/>
  <c r="BR45" i="5"/>
  <c r="BR44" i="5"/>
  <c r="BR43" i="5"/>
  <c r="BR42" i="5"/>
  <c r="BR41" i="5"/>
  <c r="BR40" i="5"/>
  <c r="BR39" i="5"/>
  <c r="BR38" i="5"/>
  <c r="BR37" i="5"/>
  <c r="BR36" i="5"/>
  <c r="BR35" i="5"/>
  <c r="BR34" i="5"/>
  <c r="BR33" i="5"/>
  <c r="BR32" i="5"/>
  <c r="BR31" i="5"/>
  <c r="BR30" i="5"/>
  <c r="BR29" i="5"/>
  <c r="BR28" i="5"/>
  <c r="BR27" i="5"/>
  <c r="BR26" i="5"/>
  <c r="BR25" i="5"/>
  <c r="BR24" i="5"/>
  <c r="BR23" i="5"/>
  <c r="BR22" i="5"/>
  <c r="BR21" i="5"/>
  <c r="BR20" i="5"/>
  <c r="BR19" i="5"/>
  <c r="BR18" i="5"/>
  <c r="BR17" i="5"/>
  <c r="BR16" i="5"/>
  <c r="BR15" i="5"/>
  <c r="BR14" i="5"/>
  <c r="BR13" i="5"/>
  <c r="BR12" i="5"/>
  <c r="BR11" i="5"/>
  <c r="BR10" i="5"/>
  <c r="BR9" i="5"/>
  <c r="BR8" i="5"/>
  <c r="BR7" i="5"/>
  <c r="BR6" i="5"/>
  <c r="BR5" i="5"/>
  <c r="BR4" i="5"/>
  <c r="O78" i="6" l="1"/>
  <c r="O63" i="6"/>
  <c r="O153" i="6" s="1"/>
  <c r="O168" i="6" s="1"/>
  <c r="BK51" i="5"/>
  <c r="BK50" i="5"/>
  <c r="BK49" i="5"/>
  <c r="BK48" i="5"/>
  <c r="BK47" i="5"/>
  <c r="BK46" i="5"/>
  <c r="BK45" i="5"/>
  <c r="BK44" i="5"/>
  <c r="BK43" i="5"/>
  <c r="BK42" i="5"/>
  <c r="BK41" i="5"/>
  <c r="BK40" i="5"/>
  <c r="BK39" i="5"/>
  <c r="BK38" i="5"/>
  <c r="BK37" i="5"/>
  <c r="BK36" i="5"/>
  <c r="BK35" i="5"/>
  <c r="BK34" i="5"/>
  <c r="BK33" i="5"/>
  <c r="BK32" i="5"/>
  <c r="BK31" i="5"/>
  <c r="BK30" i="5"/>
  <c r="BK29" i="5"/>
  <c r="BK28" i="5"/>
  <c r="BK27" i="5"/>
  <c r="BK26" i="5"/>
  <c r="BK25" i="5"/>
  <c r="BK24" i="5"/>
  <c r="BK23" i="5"/>
  <c r="BK22" i="5"/>
  <c r="BK21" i="5"/>
  <c r="BK20" i="5"/>
  <c r="BK19" i="5"/>
  <c r="BK18" i="5"/>
  <c r="BK17" i="5"/>
  <c r="BK16" i="5"/>
  <c r="BK15" i="5"/>
  <c r="BK14" i="5"/>
  <c r="BK13" i="5"/>
  <c r="BK10" i="5"/>
  <c r="BK9" i="5"/>
  <c r="BK8" i="5"/>
  <c r="BK7" i="5"/>
  <c r="BK6" i="5"/>
  <c r="BK5" i="5"/>
  <c r="BK4" i="5"/>
  <c r="BD51" i="5" l="1"/>
  <c r="BD50" i="5"/>
  <c r="BD49" i="5"/>
  <c r="BD48" i="5"/>
  <c r="BD47" i="5"/>
  <c r="BD46" i="5"/>
  <c r="BD45" i="5"/>
  <c r="BD44" i="5"/>
  <c r="BD43" i="5"/>
  <c r="BD42" i="5"/>
  <c r="BD41" i="5"/>
  <c r="BD40" i="5"/>
  <c r="BD39" i="5"/>
  <c r="BD38" i="5"/>
  <c r="BD37" i="5"/>
  <c r="BD36" i="5"/>
  <c r="BD35" i="5"/>
  <c r="BD34" i="5"/>
  <c r="BD33" i="5"/>
  <c r="BD32" i="5"/>
  <c r="BD31" i="5"/>
  <c r="BD30" i="5"/>
  <c r="BD29" i="5"/>
  <c r="BD28" i="5"/>
  <c r="BD27" i="5"/>
  <c r="BD26" i="5"/>
  <c r="BD25" i="5"/>
  <c r="BD24" i="5"/>
  <c r="BD23" i="5"/>
  <c r="BD22" i="5"/>
  <c r="BD21" i="5"/>
  <c r="BD20" i="5"/>
  <c r="BD19" i="5"/>
  <c r="BD18" i="5"/>
  <c r="BD17" i="5"/>
  <c r="BD16" i="5"/>
  <c r="BD15" i="5"/>
  <c r="BD14" i="5"/>
  <c r="BD13" i="5"/>
  <c r="BD10" i="5"/>
  <c r="BD9" i="5"/>
  <c r="BD8" i="5"/>
  <c r="BD7" i="5"/>
  <c r="BD6" i="5"/>
  <c r="BD5" i="5"/>
  <c r="BD4" i="5"/>
  <c r="AW51" i="5" l="1"/>
  <c r="AW50" i="5"/>
  <c r="AW49" i="5"/>
  <c r="AW48" i="5"/>
  <c r="AW47" i="5"/>
  <c r="AW46" i="5"/>
  <c r="AW45" i="5"/>
  <c r="AW44" i="5"/>
  <c r="AW43" i="5"/>
  <c r="AW42" i="5"/>
  <c r="AW41" i="5"/>
  <c r="AW40" i="5"/>
  <c r="AW39" i="5"/>
  <c r="AW38" i="5"/>
  <c r="AW37" i="5"/>
  <c r="AW36" i="5"/>
  <c r="AW35" i="5"/>
  <c r="AW34" i="5"/>
  <c r="AW33" i="5"/>
  <c r="AW32" i="5"/>
  <c r="AW31" i="5"/>
  <c r="AW30" i="5"/>
  <c r="AW29" i="5"/>
  <c r="AW28" i="5"/>
  <c r="AW27" i="5"/>
  <c r="AW26" i="5"/>
  <c r="AW25" i="5"/>
  <c r="AW24" i="5"/>
  <c r="AW23" i="5"/>
  <c r="AW22" i="5"/>
  <c r="AW21" i="5"/>
  <c r="AW20" i="5"/>
  <c r="AW19" i="5"/>
  <c r="AW18" i="5"/>
  <c r="AW17" i="5"/>
  <c r="AW16" i="5"/>
  <c r="AW15" i="5"/>
  <c r="AW14" i="5"/>
  <c r="AW13" i="5"/>
  <c r="AW10" i="5"/>
  <c r="AW9" i="5"/>
  <c r="AW8" i="5"/>
  <c r="AW7" i="5"/>
  <c r="AW6" i="5"/>
  <c r="AW5" i="5"/>
  <c r="AW4" i="5"/>
  <c r="AP51" i="5" l="1"/>
  <c r="AP50" i="5"/>
  <c r="AP49" i="5"/>
  <c r="AP48" i="5"/>
  <c r="AP47" i="5"/>
  <c r="AP46" i="5"/>
  <c r="AP45" i="5"/>
  <c r="AP44" i="5"/>
  <c r="AP43" i="5"/>
  <c r="AP42" i="5"/>
  <c r="AP41" i="5"/>
  <c r="AP40" i="5"/>
  <c r="AP39" i="5"/>
  <c r="AP38" i="5"/>
  <c r="AP37" i="5"/>
  <c r="AP36" i="5"/>
  <c r="AP35" i="5"/>
  <c r="AP34" i="5"/>
  <c r="AP33" i="5"/>
  <c r="AP32" i="5"/>
  <c r="AP31" i="5"/>
  <c r="AP30" i="5"/>
  <c r="AP29" i="5"/>
  <c r="AP28" i="5"/>
  <c r="AP27" i="5"/>
  <c r="AP26" i="5"/>
  <c r="AP25" i="5"/>
  <c r="AP24" i="5"/>
  <c r="AP23" i="5"/>
  <c r="AP22" i="5"/>
  <c r="AP21" i="5"/>
  <c r="AP20" i="5"/>
  <c r="AP19" i="5"/>
  <c r="AP18" i="5"/>
  <c r="AP17" i="5"/>
  <c r="AP16" i="5"/>
  <c r="AP15" i="5"/>
  <c r="AP14" i="5"/>
  <c r="AP13" i="5"/>
  <c r="AP10" i="5"/>
  <c r="AP9" i="5"/>
  <c r="AP8" i="5"/>
  <c r="AP7" i="5"/>
  <c r="AP6" i="5"/>
  <c r="AP5" i="5"/>
  <c r="AP4" i="5"/>
  <c r="W5" i="5" l="1"/>
  <c r="W6" i="5"/>
  <c r="AI51" i="5"/>
  <c r="AI50" i="5"/>
  <c r="AI49" i="5"/>
  <c r="AI48" i="5"/>
  <c r="AI47" i="5"/>
  <c r="AI46" i="5"/>
  <c r="AI45" i="5"/>
  <c r="AI44" i="5"/>
  <c r="AI43" i="5"/>
  <c r="AI42" i="5"/>
  <c r="AI41" i="5"/>
  <c r="AI40" i="5"/>
  <c r="AI39" i="5"/>
  <c r="AI38" i="5"/>
  <c r="AI37" i="5"/>
  <c r="AI36" i="5"/>
  <c r="AI35" i="5"/>
  <c r="AI34" i="5"/>
  <c r="AI33" i="5"/>
  <c r="AI32" i="5"/>
  <c r="AI31" i="5"/>
  <c r="AI30" i="5"/>
  <c r="AI29" i="5"/>
  <c r="AI28" i="5"/>
  <c r="AI27" i="5"/>
  <c r="AI26" i="5"/>
  <c r="AI25" i="5"/>
  <c r="AI24" i="5"/>
  <c r="AI23" i="5"/>
  <c r="AI22" i="5"/>
  <c r="AI21" i="5"/>
  <c r="AI20" i="5"/>
  <c r="AI19" i="5"/>
  <c r="AI18" i="5"/>
  <c r="AI17" i="5"/>
  <c r="AI16" i="5"/>
  <c r="AI15" i="5"/>
  <c r="AI14" i="5"/>
  <c r="AI13" i="5"/>
  <c r="AI10" i="5"/>
  <c r="AI9" i="5"/>
  <c r="AI8" i="5"/>
  <c r="AI7" i="5"/>
  <c r="AI6" i="5"/>
  <c r="AI5" i="5"/>
  <c r="AI4" i="5"/>
  <c r="AC51" i="5"/>
  <c r="AC50" i="5"/>
  <c r="AC49" i="5"/>
  <c r="AC48" i="5"/>
  <c r="AC47" i="5"/>
  <c r="AC46" i="5"/>
  <c r="AC45" i="5"/>
  <c r="AC44" i="5"/>
  <c r="AC43" i="5"/>
  <c r="AC42" i="5"/>
  <c r="AC41" i="5"/>
  <c r="AC40" i="5"/>
  <c r="AC39" i="5"/>
  <c r="AC38" i="5"/>
  <c r="AC37" i="5"/>
  <c r="AC36" i="5"/>
  <c r="AC35" i="5"/>
  <c r="AC34" i="5"/>
  <c r="AC33" i="5"/>
  <c r="AC32" i="5"/>
  <c r="AC31" i="5"/>
  <c r="AC30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C17" i="5"/>
  <c r="AC16" i="5"/>
  <c r="AC15" i="5"/>
  <c r="AC14" i="5"/>
  <c r="AC13" i="5"/>
  <c r="AC10" i="5"/>
  <c r="AC9" i="5"/>
  <c r="AC8" i="5"/>
  <c r="AC7" i="5"/>
  <c r="AC6" i="5"/>
  <c r="AC5" i="5"/>
  <c r="AC4" i="5"/>
  <c r="I110" i="6" l="1"/>
  <c r="I111" i="6"/>
  <c r="I112" i="6"/>
  <c r="I113" i="6"/>
  <c r="I114" i="6"/>
  <c r="I115" i="6"/>
  <c r="I116" i="6"/>
  <c r="I117" i="6"/>
  <c r="I118" i="6"/>
  <c r="I119" i="6"/>
  <c r="I120" i="6"/>
  <c r="I109" i="6"/>
  <c r="I95" i="6"/>
  <c r="I96" i="6"/>
  <c r="I97" i="6"/>
  <c r="I98" i="6"/>
  <c r="I99" i="6"/>
  <c r="I100" i="6"/>
  <c r="I101" i="6"/>
  <c r="I102" i="6"/>
  <c r="I103" i="6"/>
  <c r="I104" i="6"/>
  <c r="I105" i="6"/>
  <c r="I94" i="6"/>
  <c r="I80" i="6"/>
  <c r="I81" i="6"/>
  <c r="I82" i="6"/>
  <c r="I83" i="6"/>
  <c r="I84" i="6"/>
  <c r="I85" i="6"/>
  <c r="I86" i="6"/>
  <c r="I87" i="6"/>
  <c r="I88" i="6"/>
  <c r="I89" i="6"/>
  <c r="I90" i="6"/>
  <c r="I79" i="6"/>
  <c r="I65" i="6"/>
  <c r="I66" i="6"/>
  <c r="I67" i="6"/>
  <c r="I68" i="6"/>
  <c r="I69" i="6"/>
  <c r="I70" i="6"/>
  <c r="I71" i="6"/>
  <c r="I72" i="6"/>
  <c r="I73" i="6"/>
  <c r="I74" i="6"/>
  <c r="I75" i="6"/>
  <c r="I64" i="6"/>
  <c r="I50" i="6"/>
  <c r="I51" i="6"/>
  <c r="I52" i="6"/>
  <c r="I53" i="6"/>
  <c r="I54" i="6"/>
  <c r="I55" i="6"/>
  <c r="I56" i="6"/>
  <c r="I57" i="6"/>
  <c r="I58" i="6"/>
  <c r="I59" i="6"/>
  <c r="I60" i="6"/>
  <c r="I49" i="6"/>
  <c r="I37" i="6"/>
  <c r="I38" i="6"/>
  <c r="I39" i="6"/>
  <c r="I40" i="6"/>
  <c r="I41" i="6"/>
  <c r="I42" i="6"/>
  <c r="I43" i="6"/>
  <c r="I44" i="6"/>
  <c r="I45" i="6"/>
  <c r="I4" i="6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0" i="5"/>
  <c r="K9" i="5"/>
  <c r="K8" i="5"/>
  <c r="K7" i="5"/>
  <c r="K6" i="5"/>
  <c r="K5" i="5"/>
  <c r="K4" i="5"/>
  <c r="J110" i="6" l="1"/>
  <c r="BW110" i="6" s="1"/>
  <c r="BX110" i="6" s="1"/>
  <c r="J111" i="6"/>
  <c r="BW111" i="6" s="1"/>
  <c r="BX111" i="6" s="1"/>
  <c r="J112" i="6"/>
  <c r="BW112" i="6" s="1"/>
  <c r="BX112" i="6" s="1"/>
  <c r="J113" i="6"/>
  <c r="BW113" i="6" s="1"/>
  <c r="BX113" i="6" s="1"/>
  <c r="J114" i="6"/>
  <c r="BW114" i="6" s="1"/>
  <c r="BX114" i="6" s="1"/>
  <c r="J115" i="6"/>
  <c r="BW115" i="6" s="1"/>
  <c r="BX115" i="6" s="1"/>
  <c r="J116" i="6"/>
  <c r="BW116" i="6" s="1"/>
  <c r="BX116" i="6" s="1"/>
  <c r="J117" i="6"/>
  <c r="BW117" i="6" s="1"/>
  <c r="BX117" i="6" s="1"/>
  <c r="J118" i="6"/>
  <c r="BW118" i="6" s="1"/>
  <c r="BX118" i="6" s="1"/>
  <c r="J119" i="6"/>
  <c r="BW119" i="6" s="1"/>
  <c r="BX119" i="6" s="1"/>
  <c r="J120" i="6"/>
  <c r="J109" i="6"/>
  <c r="BW109" i="6" s="1"/>
  <c r="BX109" i="6" s="1"/>
  <c r="J95" i="6"/>
  <c r="BW95" i="6" s="1"/>
  <c r="BX95" i="6" s="1"/>
  <c r="J96" i="6"/>
  <c r="BW96" i="6" s="1"/>
  <c r="BX96" i="6" s="1"/>
  <c r="J97" i="6"/>
  <c r="BW97" i="6" s="1"/>
  <c r="BX97" i="6" s="1"/>
  <c r="J98" i="6"/>
  <c r="BW98" i="6" s="1"/>
  <c r="BX98" i="6" s="1"/>
  <c r="J99" i="6"/>
  <c r="BW99" i="6" s="1"/>
  <c r="BX99" i="6" s="1"/>
  <c r="J100" i="6"/>
  <c r="BW100" i="6" s="1"/>
  <c r="BX100" i="6" s="1"/>
  <c r="J101" i="6"/>
  <c r="BW101" i="6" s="1"/>
  <c r="BX101" i="6" s="1"/>
  <c r="J102" i="6"/>
  <c r="BW102" i="6" s="1"/>
  <c r="BX102" i="6" s="1"/>
  <c r="J103" i="6"/>
  <c r="BW103" i="6" s="1"/>
  <c r="BX103" i="6" s="1"/>
  <c r="J104" i="6"/>
  <c r="BW104" i="6" s="1"/>
  <c r="BX104" i="6" s="1"/>
  <c r="J105" i="6"/>
  <c r="BW105" i="6" s="1"/>
  <c r="BX105" i="6" s="1"/>
  <c r="J94" i="6"/>
  <c r="BW94" i="6" s="1"/>
  <c r="BX94" i="6" s="1"/>
  <c r="J80" i="6"/>
  <c r="BW80" i="6" s="1"/>
  <c r="BX80" i="6" s="1"/>
  <c r="J81" i="6"/>
  <c r="BW81" i="6" s="1"/>
  <c r="BX81" i="6" s="1"/>
  <c r="J82" i="6"/>
  <c r="BW82" i="6" s="1"/>
  <c r="BX82" i="6" s="1"/>
  <c r="J83" i="6"/>
  <c r="BW83" i="6" s="1"/>
  <c r="BX83" i="6" s="1"/>
  <c r="J84" i="6"/>
  <c r="BW84" i="6" s="1"/>
  <c r="BX84" i="6" s="1"/>
  <c r="J85" i="6"/>
  <c r="BW85" i="6" s="1"/>
  <c r="BX85" i="6" s="1"/>
  <c r="J86" i="6"/>
  <c r="BW86" i="6" s="1"/>
  <c r="BX86" i="6" s="1"/>
  <c r="J87" i="6"/>
  <c r="BW87" i="6" s="1"/>
  <c r="BX87" i="6" s="1"/>
  <c r="J88" i="6"/>
  <c r="BW88" i="6" s="1"/>
  <c r="BX88" i="6" s="1"/>
  <c r="J89" i="6"/>
  <c r="BW89" i="6" s="1"/>
  <c r="BX89" i="6" s="1"/>
  <c r="J90" i="6"/>
  <c r="BW90" i="6" s="1"/>
  <c r="BX90" i="6" s="1"/>
  <c r="J79" i="6"/>
  <c r="BW79" i="6" s="1"/>
  <c r="BX79" i="6" s="1"/>
  <c r="J65" i="6"/>
  <c r="BW65" i="6" s="1"/>
  <c r="BX65" i="6" s="1"/>
  <c r="J66" i="6"/>
  <c r="BW66" i="6" s="1"/>
  <c r="BX66" i="6" s="1"/>
  <c r="J67" i="6"/>
  <c r="BW67" i="6" s="1"/>
  <c r="BX67" i="6" s="1"/>
  <c r="J68" i="6"/>
  <c r="BW68" i="6" s="1"/>
  <c r="BX68" i="6" s="1"/>
  <c r="J69" i="6"/>
  <c r="BW69" i="6" s="1"/>
  <c r="BX69" i="6" s="1"/>
  <c r="J70" i="6"/>
  <c r="BW70" i="6" s="1"/>
  <c r="BX70" i="6" s="1"/>
  <c r="J71" i="6"/>
  <c r="BW71" i="6" s="1"/>
  <c r="BX71" i="6" s="1"/>
  <c r="J72" i="6"/>
  <c r="BW72" i="6" s="1"/>
  <c r="BX72" i="6" s="1"/>
  <c r="J73" i="6"/>
  <c r="BW73" i="6" s="1"/>
  <c r="BX73" i="6" s="1"/>
  <c r="J74" i="6"/>
  <c r="BW74" i="6" s="1"/>
  <c r="BX74" i="6" s="1"/>
  <c r="J75" i="6"/>
  <c r="BW75" i="6" s="1"/>
  <c r="BX75" i="6" s="1"/>
  <c r="J64" i="6"/>
  <c r="BW64" i="6" s="1"/>
  <c r="BX64" i="6" s="1"/>
  <c r="J50" i="6"/>
  <c r="BW50" i="6" s="1"/>
  <c r="BX50" i="6" s="1"/>
  <c r="J51" i="6"/>
  <c r="BW51" i="6" s="1"/>
  <c r="BX51" i="6" s="1"/>
  <c r="J52" i="6"/>
  <c r="BW52" i="6" s="1"/>
  <c r="BX52" i="6" s="1"/>
  <c r="J53" i="6"/>
  <c r="BW53" i="6" s="1"/>
  <c r="BX53" i="6" s="1"/>
  <c r="J54" i="6"/>
  <c r="BW54" i="6" s="1"/>
  <c r="BX54" i="6" s="1"/>
  <c r="J55" i="6"/>
  <c r="BW55" i="6" s="1"/>
  <c r="BX55" i="6" s="1"/>
  <c r="J56" i="6"/>
  <c r="BW56" i="6" s="1"/>
  <c r="BX56" i="6" s="1"/>
  <c r="J57" i="6"/>
  <c r="BW57" i="6" s="1"/>
  <c r="BX57" i="6" s="1"/>
  <c r="J58" i="6"/>
  <c r="BW58" i="6" s="1"/>
  <c r="BX58" i="6" s="1"/>
  <c r="J59" i="6"/>
  <c r="BW59" i="6" s="1"/>
  <c r="BX59" i="6" s="1"/>
  <c r="J60" i="6"/>
  <c r="BW60" i="6" s="1"/>
  <c r="BX60" i="6" s="1"/>
  <c r="J49" i="6"/>
  <c r="BW35" i="6"/>
  <c r="BX35" i="6" s="1"/>
  <c r="BW36" i="6"/>
  <c r="BX36" i="6" s="1"/>
  <c r="J37" i="6"/>
  <c r="BW37" i="6" s="1"/>
  <c r="BX37" i="6" s="1"/>
  <c r="J38" i="6"/>
  <c r="BW38" i="6" s="1"/>
  <c r="BX38" i="6" s="1"/>
  <c r="J39" i="6"/>
  <c r="BW39" i="6" s="1"/>
  <c r="BX39" i="6" s="1"/>
  <c r="J40" i="6"/>
  <c r="BW40" i="6" s="1"/>
  <c r="BX40" i="6" s="1"/>
  <c r="J41" i="6"/>
  <c r="BW41" i="6" s="1"/>
  <c r="BX41" i="6" s="1"/>
  <c r="J42" i="6"/>
  <c r="BW42" i="6" s="1"/>
  <c r="BX42" i="6" s="1"/>
  <c r="J43" i="6"/>
  <c r="BW43" i="6" s="1"/>
  <c r="BX43" i="6" s="1"/>
  <c r="J44" i="6"/>
  <c r="BW44" i="6" s="1"/>
  <c r="BX44" i="6" s="1"/>
  <c r="J45" i="6"/>
  <c r="BW45" i="6" s="1"/>
  <c r="BX45" i="6" s="1"/>
  <c r="BX34" i="6"/>
  <c r="BW20" i="6"/>
  <c r="BX20" i="6" s="1"/>
  <c r="BW21" i="6"/>
  <c r="BX21" i="6" s="1"/>
  <c r="BW22" i="6"/>
  <c r="BX22" i="6" s="1"/>
  <c r="BW23" i="6"/>
  <c r="BX23" i="6" s="1"/>
  <c r="BW24" i="6"/>
  <c r="BX24" i="6" s="1"/>
  <c r="BW25" i="6"/>
  <c r="BX25" i="6" s="1"/>
  <c r="BW26" i="6"/>
  <c r="BW27" i="6"/>
  <c r="BX27" i="6" s="1"/>
  <c r="BW28" i="6"/>
  <c r="BX28" i="6" s="1"/>
  <c r="BW29" i="6"/>
  <c r="BX29" i="6" s="1"/>
  <c r="BW30" i="6"/>
  <c r="BX30" i="6" s="1"/>
  <c r="BW19" i="6"/>
  <c r="BW5" i="6"/>
  <c r="BX5" i="6" s="1"/>
  <c r="BW6" i="6"/>
  <c r="BX6" i="6" s="1"/>
  <c r="BW7" i="6"/>
  <c r="BX7" i="6" s="1"/>
  <c r="BW9" i="6"/>
  <c r="BX9" i="6" s="1"/>
  <c r="BW10" i="6"/>
  <c r="BX10" i="6" s="1"/>
  <c r="BW11" i="6"/>
  <c r="BX11" i="6" s="1"/>
  <c r="BW12" i="6"/>
  <c r="BX12" i="6" s="1"/>
  <c r="BW13" i="6"/>
  <c r="BX13" i="6" s="1"/>
  <c r="BW14" i="6"/>
  <c r="BX14" i="6" s="1"/>
  <c r="BW15" i="6"/>
  <c r="BX15" i="6" s="1"/>
  <c r="J4" i="6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0" i="5"/>
  <c r="W9" i="5"/>
  <c r="W8" i="5"/>
  <c r="W7" i="5"/>
  <c r="W4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0" i="5"/>
  <c r="Q9" i="5"/>
  <c r="Q8" i="5"/>
  <c r="Q7" i="5"/>
  <c r="Q6" i="5"/>
  <c r="Q5" i="5"/>
  <c r="Q4" i="5"/>
  <c r="BW49" i="6" l="1"/>
  <c r="BX49" i="6" s="1"/>
  <c r="BX19" i="6"/>
  <c r="BW8" i="6"/>
  <c r="BX8" i="6" s="1"/>
  <c r="BW4" i="6"/>
  <c r="BX4" i="6" s="1"/>
  <c r="BW120" i="6"/>
  <c r="BX120" i="6" s="1"/>
  <c r="BX26" i="6"/>
  <c r="I8" i="4"/>
  <c r="H8" i="4"/>
  <c r="G8" i="4"/>
  <c r="I5" i="4"/>
  <c r="H5" i="4"/>
  <c r="G5" i="4"/>
  <c r="I11" i="4"/>
  <c r="H11" i="4"/>
  <c r="G11" i="4"/>
  <c r="I14" i="4"/>
  <c r="H14" i="4"/>
  <c r="G14" i="4"/>
  <c r="I38" i="4"/>
  <c r="H38" i="4"/>
  <c r="G38" i="4"/>
  <c r="I35" i="4"/>
  <c r="H35" i="4"/>
  <c r="G35" i="4"/>
  <c r="I32" i="4"/>
  <c r="H32" i="4"/>
  <c r="G32" i="4"/>
  <c r="I29" i="4"/>
  <c r="H29" i="4"/>
  <c r="G29" i="4"/>
  <c r="M29" i="4" s="1"/>
  <c r="I26" i="4"/>
  <c r="H26" i="4"/>
  <c r="G26" i="4"/>
  <c r="I23" i="4"/>
  <c r="H23" i="4"/>
  <c r="G23" i="4"/>
  <c r="I20" i="4"/>
  <c r="H20" i="4"/>
  <c r="G20" i="4"/>
  <c r="M20" i="4" s="1"/>
  <c r="I17" i="4"/>
  <c r="H17" i="4"/>
  <c r="G17" i="4"/>
  <c r="M1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<sst xmlns="http://schemas.openxmlformats.org/spreadsheetml/2006/main" count="2596" uniqueCount="29">
  <si>
    <t>Fwd Month</t>
  </si>
  <si>
    <t>6x16</t>
  </si>
  <si>
    <t>Wrap</t>
  </si>
  <si>
    <t>7x24</t>
  </si>
  <si>
    <t>PSCO</t>
  </si>
  <si>
    <t>Peak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</si>
  <si>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</si>
  <si>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</si>
  <si>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</si>
  <si>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</si>
  <si>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</si>
  <si>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</si>
  <si>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</si>
  <si>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</si>
  <si>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</si>
  <si>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</si>
  <si>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</si>
  <si>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</si>
  <si>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Max</t>
  </si>
  <si>
    <t>Min</t>
  </si>
  <si>
    <t>Current</t>
  </si>
  <si>
    <t>Month</t>
  </si>
  <si>
    <t>Q 1</t>
  </si>
  <si>
    <t>Q 2</t>
  </si>
  <si>
    <t>PALO VERDE (6x16)</t>
  </si>
  <si>
    <t>PALO VERDE (WRAP)</t>
  </si>
  <si>
    <t>Nov 3 Back to Oct 1</t>
  </si>
  <si>
    <t>Quote Date</t>
  </si>
  <si>
    <t>PALO VERDE (6X16)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</si>
</sst>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7DDF5"/>
        <bgColor indexed="64"/>
      </patternFill>
    </fill>
    <fill>
      <patternFill patternType="solid">
        <fgColor rgb="FFBCBE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7F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5">
    <xf numFmtId="0" fontId="0" fillId="0" borderId="0"/>
    <xf numFmtId="44" fontId="3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85">
    <xf numFmtId="0" fontId="0" fillId="0" borderId="0" xfId="0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1" fillId="0" borderId="3" xfId="0" applyNumberFormat="1" applyFont="1" applyFill="1" applyBorder="1"/>
    <xf numFmtId="17" fontId="1" fillId="0" borderId="4" xfId="0" applyNumberFormat="1" applyFont="1" applyFill="1" applyBorder="1"/>
    <xf numFmtId="17" fontId="1" fillId="0" borderId="2" xfId="0" applyNumberFormat="1" applyFont="1" applyFill="1" applyBorder="1"/>
    <xf numFmtId="44" fontId="4" fillId="2" borderId="1" xfId="1" applyNumberFormat="1" applyFont="1" applyFill="1" applyBorder="1"/>
    <xf numFmtId="44" fontId="4" fillId="3" borderId="1" xfId="1" applyNumberFormat="1" applyFont="1" applyFill="1" applyBorder="1"/>
    <xf numFmtId="44" fontId="4" fillId="2" borderId="5" xfId="1" applyNumberFormat="1" applyFont="1" applyFill="1" applyBorder="1"/>
    <xf numFmtId="44" fontId="4" fillId="3" borderId="5" xfId="1" applyNumberFormat="1" applyFont="1" applyFill="1" applyBorder="1"/>
    <xf numFmtId="44" fontId="4" fillId="2" borderId="6" xfId="1" applyNumberFormat="1" applyFont="1" applyFill="1" applyBorder="1"/>
    <xf numFmtId="44" fontId="4" fillId="3" borderId="6" xfId="1" applyNumberFormat="1" applyFont="1" applyFill="1" applyBorder="1"/>
    <xf numFmtId="44" fontId="0" fillId="0" borderId="0" xfId="1" applyFont="1"/>
    <xf numFmtId="44" fontId="0" fillId="0" borderId="0" xfId="0" applyNumberFormat="1"/>
    <xf numFmtId="44" fontId="6" fillId="4" borderId="7" xfId="0" applyNumberFormat="1" applyFont="1" applyFill="1" applyBorder="1"/>
    <xf numFmtId="44" fontId="0" fillId="5" borderId="7" xfId="0" applyNumberFormat="1" applyFill="1" applyBorder="1"/>
    <xf numFmtId="14" fontId="2" fillId="0" borderId="0" xfId="0" applyNumberFormat="1" applyFont="1" applyAlignment="1">
      <alignment horizontal="center"/>
    </xf>
    <xf numFmtId="0" fontId="0" fillId="6" borderId="0" xfId="0" applyFill="1"/>
    <xf numFmtId="44" fontId="4" fillId="3" borderId="8" xfId="1" applyNumberFormat="1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7" borderId="0" xfId="0" applyFill="1"/>
    <xf numFmtId="0" fontId="1" fillId="0" borderId="12" xfId="0" applyFont="1" applyBorder="1" applyAlignment="1">
      <alignment horizontal="center"/>
    </xf>
    <xf numFmtId="44" fontId="0" fillId="0" borderId="0" xfId="1" applyFont="1" applyBorder="1"/>
    <xf numFmtId="0" fontId="0" fillId="0" borderId="0" xfId="0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16" fontId="0" fillId="6" borderId="0" xfId="0" applyNumberFormat="1" applyFill="1" applyAlignment="1"/>
    <xf numFmtId="0" fontId="0" fillId="6" borderId="0" xfId="0" applyFill="1" applyAlignment="1"/>
    <xf numFmtId="0" fontId="1" fillId="0" borderId="19" xfId="0" applyFont="1" applyBorder="1" applyAlignment="1">
      <alignment horizontal="center"/>
    </xf>
    <xf numFmtId="44" fontId="0" fillId="0" borderId="19" xfId="1" applyFont="1" applyBorder="1"/>
    <xf numFmtId="44" fontId="4" fillId="3" borderId="20" xfId="1" applyNumberFormat="1" applyFont="1" applyFill="1" applyBorder="1"/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44" fontId="0" fillId="0" borderId="5" xfId="1" applyFont="1" applyBorder="1"/>
    <xf numFmtId="0" fontId="1" fillId="0" borderId="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16" fontId="1" fillId="0" borderId="0" xfId="0" applyNumberFormat="1" applyFont="1" applyBorder="1" applyAlignment="1">
      <alignment horizontal="center"/>
    </xf>
    <xf numFmtId="16" fontId="1" fillId="0" borderId="0" xfId="0" applyNumberFormat="1" applyFont="1" applyBorder="1"/>
    <xf numFmtId="14" fontId="1" fillId="0" borderId="13" xfId="0" applyNumberFormat="1" applyFont="1" applyBorder="1"/>
    <xf numFmtId="44" fontId="0" fillId="0" borderId="0" xfId="1" applyFont="1" applyBorder="1" applyAlignment="1">
      <alignment horizontal="center"/>
    </xf>
    <xf numFmtId="44" fontId="0" fillId="0" borderId="0" xfId="0" applyNumberFormat="1" applyFont="1" applyBorder="1" applyAlignment="1">
      <alignment horizontal="center"/>
    </xf>
    <xf numFmtId="44" fontId="0" fillId="0" borderId="0" xfId="0" applyNumberFormat="1" applyBorder="1"/>
    <xf numFmtId="44" fontId="0" fillId="0" borderId="13" xfId="0" applyNumberFormat="1" applyBorder="1"/>
    <xf numFmtId="44" fontId="0" fillId="0" borderId="15" xfId="0" applyNumberFormat="1" applyBorder="1"/>
    <xf numFmtId="0" fontId="0" fillId="0" borderId="15" xfId="0" applyBorder="1"/>
    <xf numFmtId="44" fontId="0" fillId="0" borderId="25" xfId="0" applyNumberFormat="1" applyBorder="1"/>
    <xf numFmtId="0" fontId="1" fillId="0" borderId="26" xfId="0" applyFont="1" applyBorder="1" applyAlignment="1">
      <alignment horizontal="center"/>
    </xf>
    <xf numFmtId="0" fontId="0" fillId="0" borderId="27" xfId="0" applyBorder="1"/>
    <xf numFmtId="0" fontId="1" fillId="8" borderId="0" xfId="0" applyFont="1" applyFill="1" applyAlignment="1">
      <alignment horizontal="center"/>
    </xf>
    <xf numFmtId="44" fontId="0" fillId="8" borderId="0" xfId="1" applyFont="1" applyFill="1"/>
    <xf numFmtId="44" fontId="4" fillId="8" borderId="8" xfId="1" applyNumberFormat="1" applyFont="1" applyFill="1" applyBorder="1"/>
    <xf numFmtId="44" fontId="0" fillId="8" borderId="5" xfId="1" applyFont="1" applyFill="1" applyBorder="1"/>
    <xf numFmtId="44" fontId="0" fillId="8" borderId="0" xfId="1" applyFont="1" applyFill="1" applyBorder="1"/>
    <xf numFmtId="0" fontId="7" fillId="9" borderId="0" xfId="0" applyFont="1" applyFill="1" applyAlignment="1">
      <alignment horizontal="right"/>
    </xf>
    <xf numFmtId="44" fontId="7" fillId="9" borderId="7" xfId="0" applyNumberFormat="1" applyFont="1" applyFill="1" applyBorder="1"/>
    <xf numFmtId="44" fontId="4" fillId="8" borderId="1" xfId="1" applyNumberFormat="1" applyFont="1" applyFill="1" applyBorder="1"/>
    <xf numFmtId="44" fontId="0" fillId="8" borderId="28" xfId="1" applyFont="1" applyFill="1" applyBorder="1"/>
    <xf numFmtId="0" fontId="1" fillId="8" borderId="7" xfId="0" applyFont="1" applyFill="1" applyBorder="1" applyAlignment="1">
      <alignment horizontal="center"/>
    </xf>
    <xf numFmtId="0" fontId="1" fillId="0" borderId="23" xfId="0" applyFont="1" applyBorder="1"/>
    <xf numFmtId="44" fontId="0" fillId="0" borderId="19" xfId="1" applyFont="1" applyBorder="1" applyAlignment="1">
      <alignment horizontal="center"/>
    </xf>
    <xf numFmtId="44" fontId="0" fillId="0" borderId="19" xfId="0" applyNumberFormat="1" applyFont="1" applyBorder="1" applyAlignment="1">
      <alignment horizontal="center"/>
    </xf>
    <xf numFmtId="44" fontId="0" fillId="0" borderId="19" xfId="0" applyNumberFormat="1" applyBorder="1"/>
    <xf numFmtId="0" fontId="1" fillId="8" borderId="26" xfId="0" applyFont="1" applyFill="1" applyBorder="1" applyAlignment="1">
      <alignment horizontal="center"/>
    </xf>
    <xf numFmtId="0" fontId="0" fillId="0" borderId="19" xfId="0" applyBorder="1"/>
    <xf numFmtId="0" fontId="1" fillId="8" borderId="30" xfId="0" applyFont="1" applyFill="1" applyBorder="1" applyAlignment="1">
      <alignment horizontal="center"/>
    </xf>
    <xf numFmtId="44" fontId="0" fillId="8" borderId="30" xfId="1" applyFont="1" applyFill="1" applyBorder="1"/>
    <xf numFmtId="44" fontId="0" fillId="8" borderId="29" xfId="1" applyFont="1" applyFill="1" applyBorder="1"/>
    <xf numFmtId="0" fontId="1" fillId="8" borderId="10" xfId="0" applyFont="1" applyFill="1" applyBorder="1" applyAlignment="1">
      <alignment horizontal="center"/>
    </xf>
    <xf numFmtId="44" fontId="0" fillId="8" borderId="10" xfId="1" applyFont="1" applyFill="1" applyBorder="1"/>
    <xf numFmtId="44" fontId="0" fillId="8" borderId="11" xfId="1" applyFont="1" applyFill="1" applyBorder="1"/>
    <xf numFmtId="44" fontId="0" fillId="0" borderId="27" xfId="0" applyNumberFormat="1" applyBorder="1"/>
    <xf numFmtId="0" fontId="1" fillId="8" borderId="31" xfId="0" applyFont="1" applyFill="1" applyBorder="1" applyAlignment="1">
      <alignment horizontal="center"/>
    </xf>
    <xf numFmtId="0" fontId="1" fillId="8" borderId="32" xfId="0" applyFont="1" applyFill="1" applyBorder="1" applyAlignment="1">
      <alignment horizontal="center"/>
    </xf>
    <xf numFmtId="44" fontId="0" fillId="8" borderId="32" xfId="1" applyFont="1" applyFill="1" applyBorder="1"/>
    <xf numFmtId="44" fontId="0" fillId="8" borderId="33" xfId="1" applyFont="1" applyFill="1" applyBorder="1"/>
    <xf numFmtId="0" fontId="1" fillId="8" borderId="34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44" fontId="0" fillId="8" borderId="35" xfId="1" applyFont="1" applyFill="1" applyBorder="1"/>
    <xf numFmtId="0" fontId="1" fillId="8" borderId="36" xfId="0" applyFont="1" applyFill="1" applyBorder="1" applyAlignment="1">
      <alignment horizontal="center"/>
    </xf>
    <xf numFmtId="44" fontId="4" fillId="8" borderId="29" xfId="1" applyNumberFormat="1" applyFont="1" applyFill="1" applyBorder="1"/>
    <xf numFmtId="44" fontId="4" fillId="8" borderId="11" xfId="1" applyNumberFormat="1" applyFont="1" applyFill="1" applyBorder="1"/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44" fontId="0" fillId="0" borderId="19" xfId="1" applyFont="1" applyFill="1" applyBorder="1"/>
    <xf numFmtId="0" fontId="0" fillId="0" borderId="19" xfId="0" applyFill="1" applyBorder="1"/>
    <xf numFmtId="44" fontId="0" fillId="0" borderId="0" xfId="1" applyFont="1" applyFill="1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10" borderId="0" xfId="0" applyFont="1" applyFill="1" applyAlignment="1">
      <alignment horizontal="center"/>
    </xf>
    <xf numFmtId="44" fontId="0" fillId="10" borderId="0" xfId="1" applyFont="1" applyFill="1"/>
    <xf numFmtId="0" fontId="1" fillId="0" borderId="37" xfId="0" applyFont="1" applyBorder="1" applyAlignment="1">
      <alignment horizontal="center"/>
    </xf>
    <xf numFmtId="44" fontId="4" fillId="11" borderId="29" xfId="1" applyNumberFormat="1" applyFont="1" applyFill="1" applyBorder="1"/>
    <xf numFmtId="44" fontId="4" fillId="11" borderId="11" xfId="1" applyNumberFormat="1" applyFont="1" applyFill="1" applyBorder="1"/>
    <xf numFmtId="44" fontId="4" fillId="11" borderId="1" xfId="1" applyNumberFormat="1" applyFont="1" applyFill="1" applyBorder="1"/>
    <xf numFmtId="44" fontId="0" fillId="7" borderId="5" xfId="1" applyFont="1" applyFill="1" applyBorder="1"/>
    <xf numFmtId="44" fontId="0" fillId="0" borderId="15" xfId="1" applyFont="1" applyBorder="1" applyAlignment="1">
      <alignment horizontal="center"/>
    </xf>
    <xf numFmtId="44" fontId="0" fillId="0" borderId="15" xfId="1" applyFont="1" applyBorder="1"/>
    <xf numFmtId="44" fontId="0" fillId="0" borderId="15" xfId="0" applyNumberFormat="1" applyFont="1" applyBorder="1" applyAlignment="1">
      <alignment horizontal="center"/>
    </xf>
    <xf numFmtId="44" fontId="0" fillId="0" borderId="15" xfId="1" applyFont="1" applyFill="1" applyBorder="1"/>
    <xf numFmtId="0" fontId="1" fillId="0" borderId="23" xfId="0" applyFont="1" applyBorder="1" applyAlignment="1">
      <alignment horizontal="center"/>
    </xf>
    <xf numFmtId="0" fontId="0" fillId="12" borderId="0" xfId="0" applyFill="1" applyBorder="1"/>
    <xf numFmtId="44" fontId="0" fillId="12" borderId="0" xfId="1" applyFont="1" applyFill="1" applyBorder="1"/>
    <xf numFmtId="0" fontId="0" fillId="12" borderId="12" xfId="0" applyFill="1" applyBorder="1"/>
    <xf numFmtId="0" fontId="0" fillId="12" borderId="13" xfId="0" applyFill="1" applyBorder="1"/>
    <xf numFmtId="0" fontId="0" fillId="12" borderId="0" xfId="0" applyFill="1"/>
    <xf numFmtId="0" fontId="1" fillId="12" borderId="22" xfId="0" applyFont="1" applyFill="1" applyBorder="1" applyAlignment="1">
      <alignment horizontal="center"/>
    </xf>
    <xf numFmtId="0" fontId="1" fillId="12" borderId="23" xfId="0" applyFont="1" applyFill="1" applyBorder="1" applyAlignment="1">
      <alignment horizontal="center"/>
    </xf>
    <xf numFmtId="0" fontId="0" fillId="12" borderId="23" xfId="0" applyFill="1" applyBorder="1"/>
    <xf numFmtId="0" fontId="1" fillId="12" borderId="23" xfId="0" applyFont="1" applyFill="1" applyBorder="1"/>
    <xf numFmtId="0" fontId="0" fillId="12" borderId="24" xfId="0" applyFill="1" applyBorder="1"/>
    <xf numFmtId="0" fontId="1" fillId="12" borderId="12" xfId="0" applyFont="1" applyFill="1" applyBorder="1" applyAlignment="1">
      <alignment horizontal="center"/>
    </xf>
    <xf numFmtId="16" fontId="1" fillId="12" borderId="0" xfId="0" applyNumberFormat="1" applyFont="1" applyFill="1" applyBorder="1" applyAlignment="1">
      <alignment horizontal="center"/>
    </xf>
    <xf numFmtId="16" fontId="1" fillId="12" borderId="0" xfId="0" applyNumberFormat="1" applyFont="1" applyFill="1" applyBorder="1"/>
    <xf numFmtId="0" fontId="1" fillId="12" borderId="0" xfId="0" applyFont="1" applyFill="1" applyBorder="1" applyAlignment="1">
      <alignment horizontal="center"/>
    </xf>
    <xf numFmtId="14" fontId="1" fillId="12" borderId="13" xfId="0" applyNumberFormat="1" applyFont="1" applyFill="1" applyBorder="1"/>
    <xf numFmtId="44" fontId="0" fillId="12" borderId="0" xfId="1" applyFont="1" applyFill="1" applyBorder="1" applyAlignment="1">
      <alignment horizontal="center"/>
    </xf>
    <xf numFmtId="44" fontId="0" fillId="12" borderId="0" xfId="0" applyNumberFormat="1" applyFont="1" applyFill="1" applyBorder="1" applyAlignment="1">
      <alignment horizontal="center"/>
    </xf>
    <xf numFmtId="44" fontId="0" fillId="12" borderId="0" xfId="0" applyNumberFormat="1" applyFill="1" applyBorder="1"/>
    <xf numFmtId="44" fontId="0" fillId="12" borderId="13" xfId="0" applyNumberFormat="1" applyFill="1" applyBorder="1"/>
    <xf numFmtId="44" fontId="0" fillId="12" borderId="19" xfId="1" applyFont="1" applyFill="1" applyBorder="1" applyAlignment="1">
      <alignment horizontal="center"/>
    </xf>
    <xf numFmtId="44" fontId="0" fillId="12" borderId="19" xfId="1" applyFont="1" applyFill="1" applyBorder="1"/>
    <xf numFmtId="44" fontId="0" fillId="12" borderId="19" xfId="0" applyNumberFormat="1" applyFont="1" applyFill="1" applyBorder="1" applyAlignment="1">
      <alignment horizontal="center"/>
    </xf>
    <xf numFmtId="44" fontId="0" fillId="12" borderId="19" xfId="0" applyNumberFormat="1" applyFill="1" applyBorder="1"/>
    <xf numFmtId="0" fontId="0" fillId="12" borderId="19" xfId="0" applyFill="1" applyBorder="1"/>
    <xf numFmtId="44" fontId="0" fillId="12" borderId="27" xfId="0" applyNumberFormat="1" applyFill="1" applyBorder="1"/>
    <xf numFmtId="0" fontId="1" fillId="12" borderId="14" xfId="0" applyFont="1" applyFill="1" applyBorder="1" applyAlignment="1">
      <alignment horizontal="center"/>
    </xf>
    <xf numFmtId="44" fontId="0" fillId="12" borderId="15" xfId="1" applyFont="1" applyFill="1" applyBorder="1" applyAlignment="1">
      <alignment horizontal="center"/>
    </xf>
    <xf numFmtId="44" fontId="0" fillId="12" borderId="15" xfId="1" applyFont="1" applyFill="1" applyBorder="1"/>
    <xf numFmtId="44" fontId="0" fillId="12" borderId="15" xfId="0" applyNumberFormat="1" applyFont="1" applyFill="1" applyBorder="1" applyAlignment="1">
      <alignment horizontal="center"/>
    </xf>
    <xf numFmtId="44" fontId="0" fillId="12" borderId="15" xfId="0" applyNumberFormat="1" applyFill="1" applyBorder="1"/>
    <xf numFmtId="0" fontId="0" fillId="12" borderId="15" xfId="0" applyFill="1" applyBorder="1"/>
    <xf numFmtId="44" fontId="0" fillId="12" borderId="25" xfId="0" applyNumberFormat="1" applyFill="1" applyBorder="1"/>
    <xf numFmtId="0" fontId="1" fillId="12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12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12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12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12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12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12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12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12" borderId="23" xfId="0" applyFont="1" applyFill="1" applyBorder="1" applyAlignment="1">
      <alignment horizontal="center"/>
    </xf>
    <xf numFmtId="44" fontId="0" fillId="13" borderId="0" xfId="1" applyFont="1" applyFill="1" applyBorder="1"/>
    <xf numFmtId="44" fontId="0" fillId="13" borderId="0" xfId="1" applyFont="1" applyFill="1"/>
    <xf numFmtId="44" fontId="0" fillId="13" borderId="19" xfId="1" applyFont="1" applyFill="1" applyBorder="1"/>
    <xf numFmtId="0" fontId="1" fillId="12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44" fontId="8" fillId="2" borderId="30" xfId="1" applyFont="1" applyFill="1" applyBorder="1" applyAlignment="1">
      <alignment horizontal="center"/>
    </xf>
    <xf numFmtId="44" fontId="8" fillId="2" borderId="0" xfId="1" applyFont="1" applyFill="1" applyAlignment="1">
      <alignment horizontal="center"/>
    </xf>
    <xf numFmtId="44" fontId="6" fillId="3" borderId="0" xfId="1" applyFont="1" applyFill="1" applyAlignment="1">
      <alignment horizontal="center"/>
    </xf>
    <xf numFmtId="44" fontId="8" fillId="3" borderId="0" xfId="1" applyFont="1" applyFill="1" applyAlignment="1">
      <alignment horizontal="center"/>
    </xf>
    <xf numFmtId="44" fontId="6" fillId="3" borderId="30" xfId="1" applyFont="1" applyFill="1" applyBorder="1" applyAlignment="1">
      <alignment horizontal="center"/>
    </xf>
    <xf numFmtId="16" fontId="1" fillId="0" borderId="0" xfId="0" applyNumberFormat="1" applyFont="1"/>
    <xf numFmtId="0" fontId="1" fillId="0" borderId="2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12" borderId="23" xfId="0" applyFont="1" applyFill="1" applyBorder="1" applyAlignment="1">
      <alignment horizontal="center"/>
    </xf>
    <xf numFmtId="0" fontId="0" fillId="8" borderId="0" xfId="0" applyFill="1"/>
    <xf numFmtId="0" fontId="1" fillId="12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12" borderId="23" xfId="0" applyFont="1" applyFill="1" applyBorder="1" applyAlignment="1">
      <alignment horizontal="center"/>
    </xf>
    <xf numFmtId="0" fontId="1" fillId="14" borderId="0" xfId="0" applyFont="1" applyFill="1" applyAlignment="1">
      <alignment horizontal="center"/>
    </xf>
    <xf numFmtId="16" fontId="0" fillId="5" borderId="16" xfId="0" applyNumberFormat="1" applyFill="1" applyBorder="1" applyAlignment="1">
      <alignment horizontal="center"/>
    </xf>
    <xf numFmtId="16" fontId="0" fillId="5" borderId="17" xfId="0" applyNumberFormat="1" applyFill="1" applyBorder="1" applyAlignment="1">
      <alignment horizontal="center"/>
    </xf>
    <xf numFmtId="16" fontId="0" fillId="5" borderId="18" xfId="0" applyNumberFormat="1" applyFill="1" applyBorder="1" applyAlignment="1">
      <alignment horizontal="center"/>
    </xf>
  </cellXfs>
  <cellStyles count="5">
    <cellStyle name="Currency" xfId="1" builtinId="4"/>
    <cellStyle name="Hyperlink 2" xfId="3" xr:uid="{00000000-0005-0000-0000-000001000000}"/>
    <cellStyle name="Normal" xfId="0" builtinId="0"/>
    <cellStyle name="Normal 106" xfId="4" xr:uid="{961410AF-1D2E-4597-B4AB-F4420D8676A6}"/>
    <cellStyle name="Normal 2" xfId="2" xr:uid="{00000000-0005-0000-0000-000003000000}"/>
  </cellStyles>
  <dxfs count="208"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00FFCC"/>
      <color rgb="FF0000FF"/>
      <color rgb="FFE47882"/>
      <color rgb="FFFD7FEE"/>
      <color rgb="FFFC04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A181"/>
  <sheetViews>
    <sheetView tabSelected="1" workbookViewId="0">
      <selection activeCell="BS67" sqref="BS67"/>
    </sheetView>
  </sheetViews>
  <sheetFormatPr defaultRowHeight="15" x14ac:dyDescent="0.25"/>
  <cols>
    <col min="3" max="20" width="9.140625" hidden="1" customWidth="1"/>
    <col min="21" max="21" width="9.42578125" hidden="1" customWidth="1"/>
    <col min="22" max="57" width="9.140625" hidden="1" customWidth="1"/>
    <col min="58" max="71" width="9.140625" customWidth="1"/>
    <col min="72" max="74" width="9.140625" hidden="1" customWidth="1"/>
    <col min="78" max="78" width="0" hidden="1" customWidth="1"/>
  </cols>
  <sheetData>
    <row r="1" spans="1:79" x14ac:dyDescent="0.2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  <c r="BR1" s="110"/>
      <c r="BS1" s="110"/>
      <c r="BT1" s="110"/>
      <c r="BU1" s="110"/>
      <c r="BV1" s="110"/>
      <c r="BW1" s="110"/>
      <c r="BX1" s="110"/>
      <c r="BY1" s="110"/>
      <c r="BZ1" s="110"/>
      <c r="CA1" s="110"/>
    </row>
    <row r="2" spans="1:79" hidden="1" x14ac:dyDescent="0.25">
      <c r="A2" s="110"/>
      <c r="B2" s="111">
        <v>2021</v>
      </c>
      <c r="C2" s="180" t="s">
        <v>24</v>
      </c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12"/>
      <c r="AJ2" s="112"/>
      <c r="AK2" s="112"/>
      <c r="AL2" s="112"/>
      <c r="AM2" s="112"/>
      <c r="AN2" s="112"/>
      <c r="AO2" s="112"/>
      <c r="AP2" s="112"/>
      <c r="AQ2" s="138"/>
      <c r="AR2" s="138"/>
      <c r="AS2" s="138"/>
      <c r="AT2" s="138"/>
      <c r="AU2" s="138"/>
      <c r="AV2" s="138"/>
      <c r="AW2" s="138"/>
      <c r="AX2" s="112"/>
      <c r="AY2" s="141"/>
      <c r="AZ2" s="147"/>
      <c r="BA2" s="147"/>
      <c r="BB2" s="147"/>
      <c r="BC2" s="144"/>
      <c r="BD2" s="149"/>
      <c r="BE2" s="149"/>
      <c r="BF2" s="151"/>
      <c r="BG2" s="149"/>
      <c r="BH2" s="151"/>
      <c r="BI2" s="151"/>
      <c r="BJ2" s="156"/>
      <c r="BK2" s="156"/>
      <c r="BL2" s="159"/>
      <c r="BM2" s="163"/>
      <c r="BN2" s="163"/>
      <c r="BO2" s="163"/>
      <c r="BP2" s="154"/>
      <c r="BQ2" s="173"/>
      <c r="BR2" s="175"/>
      <c r="BS2" s="154"/>
      <c r="BT2" s="154"/>
      <c r="BU2" s="112"/>
      <c r="BV2" s="113"/>
      <c r="BW2" s="114">
        <v>2021</v>
      </c>
      <c r="BX2" s="113"/>
      <c r="BY2" s="113"/>
      <c r="BZ2" s="115"/>
      <c r="CA2" s="110"/>
    </row>
    <row r="3" spans="1:79" hidden="1" x14ac:dyDescent="0.25">
      <c r="A3" s="110"/>
      <c r="B3" s="116" t="s">
        <v>5</v>
      </c>
      <c r="C3" s="117">
        <v>44075</v>
      </c>
      <c r="D3" s="117">
        <v>44089</v>
      </c>
      <c r="E3" s="117">
        <v>44105</v>
      </c>
      <c r="F3" s="117">
        <v>44119</v>
      </c>
      <c r="G3" s="117">
        <v>44136</v>
      </c>
      <c r="H3" s="117">
        <v>44151</v>
      </c>
      <c r="I3" s="117">
        <v>44166</v>
      </c>
      <c r="J3" s="118">
        <v>44180</v>
      </c>
      <c r="K3" s="118">
        <v>44561</v>
      </c>
      <c r="L3" s="118">
        <v>44211</v>
      </c>
      <c r="M3" s="118">
        <v>44228</v>
      </c>
      <c r="N3" s="118">
        <v>44239</v>
      </c>
      <c r="O3" s="118">
        <v>44256</v>
      </c>
      <c r="P3" s="118">
        <v>44270</v>
      </c>
      <c r="Q3" s="118">
        <v>44287</v>
      </c>
      <c r="R3" s="118">
        <v>44301</v>
      </c>
      <c r="S3" s="118">
        <v>44316</v>
      </c>
      <c r="T3" s="118">
        <v>44330</v>
      </c>
      <c r="U3" s="118">
        <v>44344</v>
      </c>
      <c r="V3" s="118">
        <v>44362</v>
      </c>
      <c r="W3" s="118">
        <v>44377</v>
      </c>
      <c r="X3" s="118">
        <v>44392</v>
      </c>
      <c r="Y3" s="118">
        <v>44407</v>
      </c>
      <c r="Z3" s="118">
        <v>44425</v>
      </c>
      <c r="AA3" s="118">
        <v>44439</v>
      </c>
      <c r="AB3" s="118">
        <v>44454</v>
      </c>
      <c r="AC3" s="118">
        <v>44469</v>
      </c>
      <c r="AD3" s="118">
        <v>44483</v>
      </c>
      <c r="AE3" s="118">
        <v>44498</v>
      </c>
      <c r="AF3" s="118">
        <v>44515</v>
      </c>
      <c r="AG3" s="118">
        <v>44530</v>
      </c>
      <c r="AH3" s="118">
        <v>44545</v>
      </c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  <c r="BU3" s="118"/>
      <c r="BV3" s="106"/>
      <c r="BW3" s="119" t="s">
        <v>18</v>
      </c>
      <c r="BX3" s="119" t="s">
        <v>19</v>
      </c>
      <c r="BY3" s="119" t="s">
        <v>20</v>
      </c>
      <c r="BZ3" s="120">
        <v>44046</v>
      </c>
      <c r="CA3" s="110"/>
    </row>
    <row r="4" spans="1:79" hidden="1" x14ac:dyDescent="0.25">
      <c r="A4" s="110"/>
      <c r="B4" s="116" t="s">
        <v>6</v>
      </c>
      <c r="C4" s="121">
        <v>36.299999999999997</v>
      </c>
      <c r="D4" s="107">
        <v>35.299999999999997</v>
      </c>
      <c r="E4" s="121">
        <v>34.65</v>
      </c>
      <c r="F4" s="121">
        <v>38.200000000000003</v>
      </c>
      <c r="G4" s="121">
        <v>39.9</v>
      </c>
      <c r="H4" s="121">
        <v>31.85</v>
      </c>
      <c r="I4" s="122">
        <f>'2021-2025 Forwards'!I4</f>
        <v>31.2</v>
      </c>
      <c r="J4" s="123">
        <f>'2021-2025 Forwards'!O4</f>
        <v>30.75</v>
      </c>
      <c r="K4" s="107">
        <v>26.5</v>
      </c>
      <c r="L4" s="107">
        <v>28.55</v>
      </c>
      <c r="M4" s="107"/>
      <c r="N4" s="107"/>
      <c r="O4" s="107"/>
      <c r="P4" s="107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  <c r="AR4" s="106"/>
      <c r="AS4" s="106"/>
      <c r="AT4" s="106"/>
      <c r="AU4" s="106"/>
      <c r="AV4" s="106"/>
      <c r="AW4" s="106"/>
      <c r="AX4" s="106"/>
      <c r="AY4" s="106"/>
      <c r="AZ4" s="106"/>
      <c r="BA4" s="106"/>
      <c r="BB4" s="106"/>
      <c r="BC4" s="106"/>
      <c r="BD4" s="106"/>
      <c r="BE4" s="106"/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106"/>
      <c r="BU4" s="106"/>
      <c r="BV4" s="106"/>
      <c r="BW4" s="123">
        <f>MAX(C4:BV4)</f>
        <v>39.9</v>
      </c>
      <c r="BX4" s="123">
        <f>MIN(D4:BW4)</f>
        <v>26.5</v>
      </c>
      <c r="BY4" s="123">
        <f>AG4</f>
        <v>0</v>
      </c>
      <c r="BZ4" s="124">
        <v>29.45</v>
      </c>
      <c r="CA4" s="110"/>
    </row>
    <row r="5" spans="1:79" hidden="1" x14ac:dyDescent="0.25">
      <c r="A5" s="110"/>
      <c r="B5" s="116" t="s">
        <v>7</v>
      </c>
      <c r="C5" s="121">
        <v>33.4</v>
      </c>
      <c r="D5" s="107">
        <v>32.85</v>
      </c>
      <c r="E5" s="121">
        <v>32.6</v>
      </c>
      <c r="F5" s="121">
        <v>37.049999999999997</v>
      </c>
      <c r="G5" s="121">
        <v>37.85</v>
      </c>
      <c r="H5" s="121">
        <v>31.6</v>
      </c>
      <c r="I5" s="122">
        <f>'2021-2025 Forwards'!I5</f>
        <v>32</v>
      </c>
      <c r="J5" s="123">
        <f>'2021-2025 Forwards'!O5</f>
        <v>30.5</v>
      </c>
      <c r="K5" s="107">
        <v>28.45</v>
      </c>
      <c r="L5" s="107">
        <v>28.55</v>
      </c>
      <c r="M5" s="107">
        <v>27.75</v>
      </c>
      <c r="N5" s="107">
        <v>82.15</v>
      </c>
      <c r="O5" s="107"/>
      <c r="P5" s="107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23">
        <f>MAX(C5:BV5)</f>
        <v>82.15</v>
      </c>
      <c r="BX5" s="123">
        <f>MIN(D5:BW5)</f>
        <v>27.75</v>
      </c>
      <c r="BY5" s="123">
        <f>AG5</f>
        <v>0</v>
      </c>
      <c r="BZ5" s="124">
        <v>29.6</v>
      </c>
      <c r="CA5" s="110"/>
    </row>
    <row r="6" spans="1:79" hidden="1" x14ac:dyDescent="0.25">
      <c r="A6" s="110"/>
      <c r="B6" s="116" t="s">
        <v>8</v>
      </c>
      <c r="C6" s="121">
        <v>26.6</v>
      </c>
      <c r="D6" s="107">
        <v>26.2</v>
      </c>
      <c r="E6" s="121">
        <v>25.85</v>
      </c>
      <c r="F6" s="121">
        <v>28.9</v>
      </c>
      <c r="G6" s="121">
        <v>29.1</v>
      </c>
      <c r="H6" s="121">
        <v>26.3</v>
      </c>
      <c r="I6" s="122">
        <f>'2021-2025 Forwards'!I6</f>
        <v>27.7</v>
      </c>
      <c r="J6" s="123">
        <f>'2021-2025 Forwards'!O6</f>
        <v>26.65</v>
      </c>
      <c r="K6" s="107">
        <v>26.25</v>
      </c>
      <c r="L6" s="107">
        <v>24.7</v>
      </c>
      <c r="M6" s="107">
        <v>25.1</v>
      </c>
      <c r="N6" s="107">
        <v>29.85</v>
      </c>
      <c r="O6" s="107">
        <v>29.75</v>
      </c>
      <c r="P6" s="107">
        <v>27</v>
      </c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23">
        <f>MAX(C6:BV6)</f>
        <v>29.85</v>
      </c>
      <c r="BX6" s="123">
        <f>MIN(D6:BW6)</f>
        <v>24.7</v>
      </c>
      <c r="BY6" s="123">
        <f>AG6</f>
        <v>0</v>
      </c>
      <c r="BZ6" s="124">
        <v>22.85</v>
      </c>
      <c r="CA6" s="110"/>
    </row>
    <row r="7" spans="1:79" hidden="1" x14ac:dyDescent="0.25">
      <c r="A7" s="110"/>
      <c r="B7" s="116" t="s">
        <v>9</v>
      </c>
      <c r="C7" s="121">
        <v>22.55</v>
      </c>
      <c r="D7" s="107">
        <v>22.7</v>
      </c>
      <c r="E7" s="121">
        <v>24.75</v>
      </c>
      <c r="F7" s="121">
        <v>25.4</v>
      </c>
      <c r="G7" s="121">
        <v>26.8</v>
      </c>
      <c r="H7" s="121">
        <v>26.3</v>
      </c>
      <c r="I7" s="122">
        <f>'2021-2025 Forwards'!I7</f>
        <v>25.5</v>
      </c>
      <c r="J7" s="123">
        <f>'2021-2025 Forwards'!O7</f>
        <v>25.75</v>
      </c>
      <c r="K7" s="107">
        <v>23.5</v>
      </c>
      <c r="L7" s="107">
        <v>24.65</v>
      </c>
      <c r="M7" s="107">
        <v>24.85</v>
      </c>
      <c r="N7" s="107">
        <v>26.55</v>
      </c>
      <c r="O7" s="107">
        <v>25.8</v>
      </c>
      <c r="P7" s="107">
        <v>24.6</v>
      </c>
      <c r="Q7" s="107">
        <v>25.8</v>
      </c>
      <c r="R7" s="107">
        <v>45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23">
        <f>MAX(C7:BV7)</f>
        <v>45</v>
      </c>
      <c r="BX7" s="123">
        <f>MIN(D7:BW7)</f>
        <v>22.7</v>
      </c>
      <c r="BY7" s="123">
        <f>AG7</f>
        <v>0</v>
      </c>
      <c r="BZ7" s="124">
        <v>19.75</v>
      </c>
      <c r="CA7" s="110"/>
    </row>
    <row r="8" spans="1:79" hidden="1" x14ac:dyDescent="0.25">
      <c r="A8" s="110"/>
      <c r="B8" s="116" t="s">
        <v>10</v>
      </c>
      <c r="C8" s="121">
        <v>22.7</v>
      </c>
      <c r="D8" s="107">
        <v>23</v>
      </c>
      <c r="E8" s="121">
        <v>24.7</v>
      </c>
      <c r="F8" s="121">
        <v>25.45</v>
      </c>
      <c r="G8" s="121">
        <v>25.7</v>
      </c>
      <c r="H8" s="121">
        <v>25.6</v>
      </c>
      <c r="I8" s="122">
        <f>'2021-2025 Forwards'!I8</f>
        <v>25.4</v>
      </c>
      <c r="J8" s="123">
        <f>'2021-2025 Forwards'!O8</f>
        <v>25.35</v>
      </c>
      <c r="K8" s="107">
        <v>23.5</v>
      </c>
      <c r="L8" s="107">
        <v>24.5</v>
      </c>
      <c r="M8" s="107">
        <v>24.5</v>
      </c>
      <c r="N8" s="107">
        <v>25.2</v>
      </c>
      <c r="O8" s="107">
        <v>25.3</v>
      </c>
      <c r="P8" s="107">
        <v>25.5</v>
      </c>
      <c r="Q8" s="107">
        <v>27.65</v>
      </c>
      <c r="R8" s="107">
        <v>44.5</v>
      </c>
      <c r="S8" s="107">
        <v>40.799999999999997</v>
      </c>
      <c r="T8" s="107">
        <v>38</v>
      </c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6"/>
      <c r="BV8" s="106"/>
      <c r="BW8" s="123">
        <f>MAX(C8:BV8)</f>
        <v>44.5</v>
      </c>
      <c r="BX8" s="123">
        <f>MIN(D8:BW8)</f>
        <v>23</v>
      </c>
      <c r="BY8" s="123">
        <f>AG8</f>
        <v>0</v>
      </c>
      <c r="BZ8" s="124">
        <v>19.5</v>
      </c>
      <c r="CA8" s="110"/>
    </row>
    <row r="9" spans="1:79" hidden="1" x14ac:dyDescent="0.25">
      <c r="A9" s="110"/>
      <c r="B9" s="116" t="s">
        <v>11</v>
      </c>
      <c r="C9" s="121">
        <v>42.7</v>
      </c>
      <c r="D9" s="107">
        <v>44.15</v>
      </c>
      <c r="E9" s="121">
        <v>47.65</v>
      </c>
      <c r="F9" s="121">
        <v>51.25</v>
      </c>
      <c r="G9" s="121">
        <v>52.5</v>
      </c>
      <c r="H9" s="121">
        <v>54.2</v>
      </c>
      <c r="I9" s="122">
        <f>'2021-2025 Forwards'!I9</f>
        <v>53.1</v>
      </c>
      <c r="J9" s="123">
        <f>'2021-2025 Forwards'!O9</f>
        <v>57.65</v>
      </c>
      <c r="K9" s="107">
        <v>57.7</v>
      </c>
      <c r="L9" s="107">
        <v>58.9</v>
      </c>
      <c r="M9" s="107">
        <v>51.8</v>
      </c>
      <c r="N9" s="107">
        <v>51.65</v>
      </c>
      <c r="O9" s="107">
        <v>55.25</v>
      </c>
      <c r="P9" s="107">
        <v>65.2</v>
      </c>
      <c r="Q9" s="107">
        <v>79.05</v>
      </c>
      <c r="R9" s="107">
        <v>74.25</v>
      </c>
      <c r="S9" s="107">
        <v>77.05</v>
      </c>
      <c r="T9" s="107">
        <v>84.9</v>
      </c>
      <c r="U9" s="107">
        <v>60.85</v>
      </c>
      <c r="V9" s="107">
        <v>190</v>
      </c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23">
        <f>MAX(C9:BV9)</f>
        <v>190</v>
      </c>
      <c r="BX9" s="123">
        <f>MIN(D9:BW9)</f>
        <v>44.15</v>
      </c>
      <c r="BY9" s="123">
        <f>AG9</f>
        <v>0</v>
      </c>
      <c r="BZ9" s="124">
        <v>34.950000000000003</v>
      </c>
      <c r="CA9" s="110"/>
    </row>
    <row r="10" spans="1:79" hidden="1" x14ac:dyDescent="0.25">
      <c r="A10" s="110"/>
      <c r="B10" s="116" t="s">
        <v>12</v>
      </c>
      <c r="C10" s="121">
        <v>103.1</v>
      </c>
      <c r="D10" s="107">
        <v>99.4</v>
      </c>
      <c r="E10" s="121">
        <v>97.3</v>
      </c>
      <c r="F10" s="121">
        <v>120.25</v>
      </c>
      <c r="G10" s="121">
        <v>129.9</v>
      </c>
      <c r="H10" s="121">
        <v>133.19999999999999</v>
      </c>
      <c r="I10" s="122">
        <f>'2021-2025 Forwards'!I10</f>
        <v>132.30000000000001</v>
      </c>
      <c r="J10" s="123">
        <f>'2021-2025 Forwards'!O10</f>
        <v>145.44999999999999</v>
      </c>
      <c r="K10" s="107">
        <v>148.30000000000001</v>
      </c>
      <c r="L10" s="107">
        <v>166.2</v>
      </c>
      <c r="M10" s="107">
        <v>146.85</v>
      </c>
      <c r="N10" s="107">
        <v>146.9</v>
      </c>
      <c r="O10" s="107">
        <v>171.65</v>
      </c>
      <c r="P10" s="107">
        <v>198.7</v>
      </c>
      <c r="Q10" s="107">
        <v>228</v>
      </c>
      <c r="R10" s="107">
        <v>223.25</v>
      </c>
      <c r="S10" s="107">
        <v>238.7</v>
      </c>
      <c r="T10" s="107">
        <v>254.1</v>
      </c>
      <c r="U10" s="107">
        <v>209</v>
      </c>
      <c r="V10" s="107">
        <v>257.85000000000002</v>
      </c>
      <c r="W10" s="107">
        <v>228.8</v>
      </c>
      <c r="X10" s="107">
        <v>123.55</v>
      </c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23">
        <f>MAX(C10:BV10)</f>
        <v>257.85000000000002</v>
      </c>
      <c r="BX10" s="123">
        <f>MIN(D10:BW10)</f>
        <v>97.3</v>
      </c>
      <c r="BY10" s="123">
        <f>AG10</f>
        <v>0</v>
      </c>
      <c r="BZ10" s="124">
        <v>60.35</v>
      </c>
      <c r="CA10" s="110"/>
    </row>
    <row r="11" spans="1:79" hidden="1" x14ac:dyDescent="0.25">
      <c r="A11" s="110"/>
      <c r="B11" s="116" t="s">
        <v>13</v>
      </c>
      <c r="C11" s="121">
        <v>104.4</v>
      </c>
      <c r="D11" s="107">
        <v>99.9</v>
      </c>
      <c r="E11" s="121">
        <v>96.5</v>
      </c>
      <c r="F11" s="121">
        <v>120.45</v>
      </c>
      <c r="G11" s="121">
        <v>129.80000000000001</v>
      </c>
      <c r="H11" s="121">
        <v>132.80000000000001</v>
      </c>
      <c r="I11" s="122">
        <f>'2021-2025 Forwards'!I11</f>
        <v>131.69999999999999</v>
      </c>
      <c r="J11" s="123">
        <f>'2021-2025 Forwards'!O11</f>
        <v>145.65</v>
      </c>
      <c r="K11" s="107">
        <v>145.35</v>
      </c>
      <c r="L11" s="107">
        <v>165.05</v>
      </c>
      <c r="M11" s="107">
        <v>148.4</v>
      </c>
      <c r="N11" s="107">
        <v>148.94999999999999</v>
      </c>
      <c r="O11" s="107">
        <v>170</v>
      </c>
      <c r="P11" s="107">
        <v>190.7</v>
      </c>
      <c r="Q11" s="107">
        <v>210.85</v>
      </c>
      <c r="R11" s="107">
        <v>217.3</v>
      </c>
      <c r="S11" s="107">
        <v>245.25</v>
      </c>
      <c r="T11" s="107">
        <v>262.5</v>
      </c>
      <c r="U11" s="107">
        <v>206.5</v>
      </c>
      <c r="V11" s="107">
        <v>256.3</v>
      </c>
      <c r="W11" s="107">
        <v>254.65</v>
      </c>
      <c r="X11" s="107">
        <v>264.95</v>
      </c>
      <c r="Y11" s="107">
        <v>243.9</v>
      </c>
      <c r="Z11" s="107">
        <v>96</v>
      </c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106"/>
      <c r="BN11" s="106"/>
      <c r="BO11" s="106"/>
      <c r="BP11" s="106"/>
      <c r="BQ11" s="106"/>
      <c r="BR11" s="106"/>
      <c r="BS11" s="106"/>
      <c r="BT11" s="106"/>
      <c r="BU11" s="106"/>
      <c r="BV11" s="106"/>
      <c r="BW11" s="123">
        <f>MAX(C11:BV11)</f>
        <v>264.95</v>
      </c>
      <c r="BX11" s="123">
        <f>MIN(D11:BW11)</f>
        <v>96</v>
      </c>
      <c r="BY11" s="123">
        <f>AG11</f>
        <v>0</v>
      </c>
      <c r="BZ11" s="124">
        <v>62.65</v>
      </c>
      <c r="CA11" s="110"/>
    </row>
    <row r="12" spans="1:79" hidden="1" x14ac:dyDescent="0.25">
      <c r="A12" s="110"/>
      <c r="B12" s="116" t="s">
        <v>14</v>
      </c>
      <c r="C12" s="121">
        <v>83.5</v>
      </c>
      <c r="D12" s="107">
        <v>80.2</v>
      </c>
      <c r="E12" s="121">
        <v>77.7</v>
      </c>
      <c r="F12" s="121">
        <v>94.6</v>
      </c>
      <c r="G12" s="121">
        <v>102.55</v>
      </c>
      <c r="H12" s="121">
        <v>104.95</v>
      </c>
      <c r="I12" s="122">
        <f>'2021-2025 Forwards'!I12</f>
        <v>104.1</v>
      </c>
      <c r="J12" s="123">
        <f>'2021-2025 Forwards'!O12</f>
        <v>117.6</v>
      </c>
      <c r="K12" s="107">
        <v>108.1</v>
      </c>
      <c r="L12" s="107">
        <v>120.5</v>
      </c>
      <c r="M12" s="107">
        <v>110.55</v>
      </c>
      <c r="N12" s="107">
        <v>111.5</v>
      </c>
      <c r="O12" s="107">
        <v>117.75</v>
      </c>
      <c r="P12" s="107">
        <v>119.75</v>
      </c>
      <c r="Q12" s="107">
        <v>114.05</v>
      </c>
      <c r="R12" s="107">
        <v>117.9</v>
      </c>
      <c r="S12" s="107">
        <v>132.94999999999999</v>
      </c>
      <c r="T12" s="107">
        <v>143.65</v>
      </c>
      <c r="U12" s="107">
        <v>106.8</v>
      </c>
      <c r="V12" s="107">
        <v>144.65</v>
      </c>
      <c r="W12" s="107">
        <v>136.35</v>
      </c>
      <c r="X12" s="107">
        <v>136.30000000000001</v>
      </c>
      <c r="Y12" s="107">
        <v>148.94999999999999</v>
      </c>
      <c r="Z12" s="107">
        <v>114.1</v>
      </c>
      <c r="AA12" s="107">
        <v>83.75</v>
      </c>
      <c r="AB12" s="107">
        <v>87.3</v>
      </c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23">
        <f>MAX(C12:BV12)</f>
        <v>148.94999999999999</v>
      </c>
      <c r="BX12" s="123">
        <f>MIN(D12:BW12)</f>
        <v>77.7</v>
      </c>
      <c r="BY12" s="123">
        <f>AG12</f>
        <v>0</v>
      </c>
      <c r="BZ12" s="124">
        <v>46.8</v>
      </c>
      <c r="CA12" s="110"/>
    </row>
    <row r="13" spans="1:79" hidden="1" x14ac:dyDescent="0.25">
      <c r="A13" s="110"/>
      <c r="B13" s="116" t="s">
        <v>15</v>
      </c>
      <c r="C13" s="121">
        <v>28.4</v>
      </c>
      <c r="D13" s="107">
        <v>27.75</v>
      </c>
      <c r="E13" s="121">
        <v>27.95</v>
      </c>
      <c r="F13" s="121">
        <v>33.700000000000003</v>
      </c>
      <c r="G13" s="121">
        <v>35.200000000000003</v>
      </c>
      <c r="H13" s="121">
        <v>38.75</v>
      </c>
      <c r="I13" s="122">
        <f>'2021-2025 Forwards'!I13</f>
        <v>38.200000000000003</v>
      </c>
      <c r="J13" s="123">
        <f>'2021-2025 Forwards'!O13</f>
        <v>45.45</v>
      </c>
      <c r="K13" s="107">
        <v>44.35</v>
      </c>
      <c r="L13" s="107">
        <v>48.75</v>
      </c>
      <c r="M13" s="107">
        <v>47.85</v>
      </c>
      <c r="N13" s="107">
        <v>47.85</v>
      </c>
      <c r="O13" s="107">
        <v>49.85</v>
      </c>
      <c r="P13" s="107">
        <v>52.25</v>
      </c>
      <c r="Q13" s="107">
        <v>56.25</v>
      </c>
      <c r="R13" s="107">
        <v>57.85</v>
      </c>
      <c r="S13" s="107">
        <v>60.75</v>
      </c>
      <c r="T13" s="107">
        <v>63.25</v>
      </c>
      <c r="U13" s="107">
        <v>55</v>
      </c>
      <c r="V13" s="107">
        <v>67.45</v>
      </c>
      <c r="W13" s="107">
        <v>71.3</v>
      </c>
      <c r="X13" s="107">
        <v>71.75</v>
      </c>
      <c r="Y13" s="107">
        <v>77</v>
      </c>
      <c r="Z13" s="107">
        <v>73.45</v>
      </c>
      <c r="AA13" s="107">
        <v>69.349999999999994</v>
      </c>
      <c r="AB13" s="107">
        <v>88</v>
      </c>
      <c r="AC13" s="107">
        <v>68.8</v>
      </c>
      <c r="AD13" s="107">
        <v>47</v>
      </c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23">
        <f>MAX(C13:BV13)</f>
        <v>88</v>
      </c>
      <c r="BX13" s="123">
        <f>MIN(D13:BW13)</f>
        <v>27.75</v>
      </c>
      <c r="BY13" s="123">
        <f>AG13</f>
        <v>0</v>
      </c>
      <c r="BZ13" s="124">
        <v>25.2</v>
      </c>
      <c r="CA13" s="110"/>
    </row>
    <row r="14" spans="1:79" hidden="1" x14ac:dyDescent="0.25">
      <c r="A14" s="110"/>
      <c r="B14" s="116" t="s">
        <v>16</v>
      </c>
      <c r="C14" s="121">
        <v>28.65</v>
      </c>
      <c r="D14" s="107">
        <v>28.2</v>
      </c>
      <c r="E14" s="121">
        <v>28.4</v>
      </c>
      <c r="F14" s="121">
        <v>30.65</v>
      </c>
      <c r="G14" s="121">
        <v>31.2</v>
      </c>
      <c r="H14" s="121">
        <v>32.4</v>
      </c>
      <c r="I14" s="122">
        <f>'2021-2025 Forwards'!I14</f>
        <v>32.4</v>
      </c>
      <c r="J14" s="123">
        <f>'2021-2025 Forwards'!O14</f>
        <v>31.95</v>
      </c>
      <c r="K14" s="107">
        <v>31.9</v>
      </c>
      <c r="L14" s="107">
        <v>35.549999999999997</v>
      </c>
      <c r="M14" s="107">
        <v>35.75</v>
      </c>
      <c r="N14" s="107">
        <v>36.4</v>
      </c>
      <c r="O14" s="107">
        <v>36.299999999999997</v>
      </c>
      <c r="P14" s="107">
        <v>37.049999999999997</v>
      </c>
      <c r="Q14" s="107">
        <v>38.450000000000003</v>
      </c>
      <c r="R14" s="107">
        <v>38.200000000000003</v>
      </c>
      <c r="S14" s="107">
        <v>40.75</v>
      </c>
      <c r="T14" s="107">
        <v>42.7</v>
      </c>
      <c r="U14" s="107">
        <v>42.25</v>
      </c>
      <c r="V14" s="107">
        <v>44.75</v>
      </c>
      <c r="W14" s="107">
        <v>45.05</v>
      </c>
      <c r="X14" s="107">
        <v>46.15</v>
      </c>
      <c r="Y14" s="107">
        <v>51.8</v>
      </c>
      <c r="Z14" s="107">
        <v>53.15</v>
      </c>
      <c r="AA14" s="107">
        <v>52.2</v>
      </c>
      <c r="AB14" s="107">
        <v>76.2</v>
      </c>
      <c r="AC14" s="107">
        <v>73.3</v>
      </c>
      <c r="AD14" s="107">
        <v>60.2</v>
      </c>
      <c r="AE14" s="107">
        <v>62.1</v>
      </c>
      <c r="AF14" s="107">
        <v>50.25</v>
      </c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23">
        <f>MAX(C14:BV14)</f>
        <v>76.2</v>
      </c>
      <c r="BX14" s="123">
        <f>MIN(D14:BW14)</f>
        <v>28.2</v>
      </c>
      <c r="BY14" s="123">
        <f>AG14</f>
        <v>0</v>
      </c>
      <c r="BZ14" s="124">
        <v>25.55</v>
      </c>
      <c r="CA14" s="110"/>
    </row>
    <row r="15" spans="1:79" ht="15.75" hidden="1" thickBot="1" x14ac:dyDescent="0.3">
      <c r="A15" s="110"/>
      <c r="B15" s="116" t="s">
        <v>17</v>
      </c>
      <c r="C15" s="125">
        <v>36.299999999999997</v>
      </c>
      <c r="D15" s="126">
        <v>35.549999999999997</v>
      </c>
      <c r="E15" s="125">
        <v>35.799999999999997</v>
      </c>
      <c r="F15" s="125">
        <v>38.65</v>
      </c>
      <c r="G15" s="125">
        <v>39.25</v>
      </c>
      <c r="H15" s="125">
        <v>40.799999999999997</v>
      </c>
      <c r="I15" s="127">
        <f>'2021-2025 Forwards'!I15</f>
        <v>40.75</v>
      </c>
      <c r="J15" s="128">
        <f>'2021-2025 Forwards'!O15</f>
        <v>40.5</v>
      </c>
      <c r="K15" s="126">
        <v>38.15</v>
      </c>
      <c r="L15" s="126">
        <v>37.5</v>
      </c>
      <c r="M15" s="126">
        <v>37.25</v>
      </c>
      <c r="N15" s="126">
        <v>38.049999999999997</v>
      </c>
      <c r="O15" s="126">
        <v>39.35</v>
      </c>
      <c r="P15" s="126">
        <v>39.700000000000003</v>
      </c>
      <c r="Q15" s="126">
        <v>39.700000000000003</v>
      </c>
      <c r="R15" s="126">
        <v>39.9</v>
      </c>
      <c r="S15" s="126">
        <v>42.8</v>
      </c>
      <c r="T15" s="126">
        <v>44.6</v>
      </c>
      <c r="U15" s="126">
        <v>45.4</v>
      </c>
      <c r="V15" s="126">
        <v>46.95</v>
      </c>
      <c r="W15" s="126">
        <v>46.85</v>
      </c>
      <c r="X15" s="126">
        <v>48.05</v>
      </c>
      <c r="Y15" s="126">
        <v>58.55</v>
      </c>
      <c r="Z15" s="126">
        <v>55.1</v>
      </c>
      <c r="AA15" s="126">
        <v>58.7</v>
      </c>
      <c r="AB15" s="126">
        <v>94</v>
      </c>
      <c r="AC15" s="126">
        <v>94.4</v>
      </c>
      <c r="AD15" s="126">
        <v>76.05</v>
      </c>
      <c r="AE15" s="126">
        <v>75.55</v>
      </c>
      <c r="AF15" s="126">
        <v>56.8</v>
      </c>
      <c r="AG15" s="126">
        <v>46.4</v>
      </c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8">
        <f>MAX(C15:BV15)</f>
        <v>94.4</v>
      </c>
      <c r="BX15" s="128">
        <f>MIN(D15:BW15)</f>
        <v>35.549999999999997</v>
      </c>
      <c r="BY15" s="128">
        <f>AG15</f>
        <v>46.4</v>
      </c>
      <c r="BZ15" s="130">
        <v>32.450000000000003</v>
      </c>
      <c r="CA15" s="110"/>
    </row>
    <row r="16" spans="1:79" hidden="1" x14ac:dyDescent="0.25">
      <c r="A16" s="110"/>
      <c r="B16" s="108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9"/>
      <c r="CA16" s="110"/>
    </row>
    <row r="17" spans="1:79" hidden="1" x14ac:dyDescent="0.25">
      <c r="A17" s="110"/>
      <c r="B17" s="111">
        <v>2021</v>
      </c>
      <c r="C17" s="180" t="s">
        <v>25</v>
      </c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Y17" s="180"/>
      <c r="Z17" s="180"/>
      <c r="AA17" s="180"/>
      <c r="AB17" s="180"/>
      <c r="AC17" s="180"/>
      <c r="AD17" s="180"/>
      <c r="AE17" s="180"/>
      <c r="AF17" s="180"/>
      <c r="AG17" s="180"/>
      <c r="AH17" s="180"/>
      <c r="AI17" s="112"/>
      <c r="AJ17" s="112"/>
      <c r="AK17" s="112"/>
      <c r="AL17" s="112"/>
      <c r="AM17" s="112"/>
      <c r="AN17" s="112"/>
      <c r="AO17" s="112"/>
      <c r="AP17" s="112"/>
      <c r="AQ17" s="138"/>
      <c r="AR17" s="138"/>
      <c r="AS17" s="138"/>
      <c r="AT17" s="138"/>
      <c r="AU17" s="138"/>
      <c r="AV17" s="138"/>
      <c r="AW17" s="138"/>
      <c r="AX17" s="112"/>
      <c r="AY17" s="141"/>
      <c r="AZ17" s="147"/>
      <c r="BA17" s="147"/>
      <c r="BB17" s="147"/>
      <c r="BC17" s="144"/>
      <c r="BD17" s="149"/>
      <c r="BE17" s="149"/>
      <c r="BF17" s="151"/>
      <c r="BG17" s="149"/>
      <c r="BH17" s="151"/>
      <c r="BI17" s="151"/>
      <c r="BJ17" s="156"/>
      <c r="BK17" s="156"/>
      <c r="BL17" s="159"/>
      <c r="BM17" s="163"/>
      <c r="BN17" s="163"/>
      <c r="BO17" s="163"/>
      <c r="BP17" s="154"/>
      <c r="BQ17" s="173"/>
      <c r="BR17" s="175"/>
      <c r="BS17" s="154"/>
      <c r="BT17" s="154"/>
      <c r="BU17" s="112"/>
      <c r="BV17" s="113"/>
      <c r="BW17" s="113"/>
      <c r="BX17" s="113"/>
      <c r="BY17" s="113"/>
      <c r="BZ17" s="115"/>
      <c r="CA17" s="110"/>
    </row>
    <row r="18" spans="1:79" hidden="1" x14ac:dyDescent="0.25">
      <c r="A18" s="110"/>
      <c r="B18" s="116" t="s">
        <v>2</v>
      </c>
      <c r="C18" s="117">
        <v>44075</v>
      </c>
      <c r="D18" s="117">
        <v>44089</v>
      </c>
      <c r="E18" s="117">
        <v>44105</v>
      </c>
      <c r="F18" s="117">
        <v>44119</v>
      </c>
      <c r="G18" s="117">
        <v>44136</v>
      </c>
      <c r="H18" s="117">
        <v>44151</v>
      </c>
      <c r="I18" s="117">
        <v>44166</v>
      </c>
      <c r="J18" s="118">
        <v>44180</v>
      </c>
      <c r="K18" s="118">
        <v>44561</v>
      </c>
      <c r="L18" s="118">
        <f>L3</f>
        <v>44211</v>
      </c>
      <c r="M18" s="118">
        <f t="shared" ref="M18:N18" si="0">M3</f>
        <v>44228</v>
      </c>
      <c r="N18" s="118">
        <f t="shared" si="0"/>
        <v>44239</v>
      </c>
      <c r="O18" s="118">
        <f>O3</f>
        <v>44256</v>
      </c>
      <c r="P18" s="118">
        <f>P3</f>
        <v>44270</v>
      </c>
      <c r="Q18" s="118">
        <v>44287</v>
      </c>
      <c r="R18" s="118">
        <v>44301</v>
      </c>
      <c r="S18" s="118">
        <v>44316</v>
      </c>
      <c r="T18" s="118">
        <v>44330</v>
      </c>
      <c r="U18" s="118">
        <v>44344</v>
      </c>
      <c r="V18" s="118">
        <v>44362</v>
      </c>
      <c r="W18" s="118">
        <f>W3</f>
        <v>44377</v>
      </c>
      <c r="X18" s="118">
        <v>44392</v>
      </c>
      <c r="Y18" s="118">
        <v>44407</v>
      </c>
      <c r="Z18" s="118">
        <v>44423</v>
      </c>
      <c r="AA18" s="118">
        <v>44439</v>
      </c>
      <c r="AB18" s="118">
        <v>44454</v>
      </c>
      <c r="AC18" s="118">
        <v>44469</v>
      </c>
      <c r="AD18" s="118">
        <v>44483</v>
      </c>
      <c r="AE18" s="118">
        <v>44498</v>
      </c>
      <c r="AF18" s="118">
        <v>44515</v>
      </c>
      <c r="AG18" s="118">
        <v>44530</v>
      </c>
      <c r="AH18" s="118">
        <v>44545</v>
      </c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06"/>
      <c r="BW18" s="119" t="s">
        <v>18</v>
      </c>
      <c r="BX18" s="119" t="s">
        <v>19</v>
      </c>
      <c r="BY18" s="119" t="s">
        <v>20</v>
      </c>
      <c r="BZ18" s="120">
        <v>44046</v>
      </c>
      <c r="CA18" s="110"/>
    </row>
    <row r="19" spans="1:79" hidden="1" x14ac:dyDescent="0.25">
      <c r="A19" s="110"/>
      <c r="B19" s="116" t="s">
        <v>6</v>
      </c>
      <c r="C19" s="121">
        <v>33.799999999999997</v>
      </c>
      <c r="D19" s="107">
        <v>31.8</v>
      </c>
      <c r="E19" s="121">
        <v>29.8</v>
      </c>
      <c r="F19" s="121">
        <v>33.15</v>
      </c>
      <c r="G19" s="121">
        <v>34.200000000000003</v>
      </c>
      <c r="H19" s="121">
        <v>30.4</v>
      </c>
      <c r="I19" s="122">
        <f>'2021-2025 Forwards'!J4</f>
        <v>28.95</v>
      </c>
      <c r="J19" s="123">
        <f>'2021-2025 Forwards'!P4</f>
        <v>30.55</v>
      </c>
      <c r="K19" s="107">
        <v>27.3</v>
      </c>
      <c r="L19" s="107">
        <v>27.25</v>
      </c>
      <c r="M19" s="107"/>
      <c r="N19" s="107"/>
      <c r="O19" s="107"/>
      <c r="P19" s="107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23">
        <f>MAX(C19:BV19)</f>
        <v>34.200000000000003</v>
      </c>
      <c r="BX19" s="123">
        <f>MIN(D19:BW19)</f>
        <v>27.25</v>
      </c>
      <c r="BY19" s="123">
        <f>AG19</f>
        <v>0</v>
      </c>
      <c r="BZ19" s="124">
        <v>28.85</v>
      </c>
      <c r="CA19" s="110"/>
    </row>
    <row r="20" spans="1:79" hidden="1" x14ac:dyDescent="0.25">
      <c r="A20" s="110"/>
      <c r="B20" s="116" t="s">
        <v>7</v>
      </c>
      <c r="C20" s="121">
        <v>33</v>
      </c>
      <c r="D20" s="107">
        <v>31.5</v>
      </c>
      <c r="E20" s="121">
        <v>30.7</v>
      </c>
      <c r="F20" s="121">
        <v>33.35</v>
      </c>
      <c r="G20" s="121">
        <v>34.549999999999997</v>
      </c>
      <c r="H20" s="121">
        <v>30.9</v>
      </c>
      <c r="I20" s="122">
        <f>'2021-2025 Forwards'!J5</f>
        <v>29.9</v>
      </c>
      <c r="J20" s="123">
        <f>'2021-2025 Forwards'!P5</f>
        <v>30.2</v>
      </c>
      <c r="K20" s="107">
        <v>28.2</v>
      </c>
      <c r="L20" s="107">
        <v>27.25</v>
      </c>
      <c r="M20" s="107">
        <v>26.7</v>
      </c>
      <c r="N20" s="107">
        <v>64.099999999999994</v>
      </c>
      <c r="O20" s="107"/>
      <c r="P20" s="107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23">
        <f>MAX(C20:BV20)</f>
        <v>64.099999999999994</v>
      </c>
      <c r="BX20" s="123">
        <f>MIN(D20:BW20)</f>
        <v>26.7</v>
      </c>
      <c r="BY20" s="123">
        <f>AG20</f>
        <v>0</v>
      </c>
      <c r="BZ20" s="124">
        <v>27.55</v>
      </c>
      <c r="CA20" s="110"/>
    </row>
    <row r="21" spans="1:79" hidden="1" x14ac:dyDescent="0.25">
      <c r="A21" s="110"/>
      <c r="B21" s="116" t="s">
        <v>8</v>
      </c>
      <c r="C21" s="121">
        <v>24.95</v>
      </c>
      <c r="D21" s="107">
        <v>23.9</v>
      </c>
      <c r="E21" s="121">
        <v>23.7</v>
      </c>
      <c r="F21" s="121">
        <v>26.25</v>
      </c>
      <c r="G21" s="121">
        <v>28.55</v>
      </c>
      <c r="H21" s="121">
        <v>26.05</v>
      </c>
      <c r="I21" s="122">
        <f>'2021-2025 Forwards'!J6</f>
        <v>25.8</v>
      </c>
      <c r="J21" s="123">
        <f>'2021-2025 Forwards'!P6</f>
        <v>26.2</v>
      </c>
      <c r="K21" s="107">
        <v>25.65</v>
      </c>
      <c r="L21" s="107">
        <v>24.35</v>
      </c>
      <c r="M21" s="107">
        <v>24.9</v>
      </c>
      <c r="N21" s="107">
        <v>31.85</v>
      </c>
      <c r="O21" s="107">
        <v>32.75</v>
      </c>
      <c r="P21" s="107">
        <v>29.25</v>
      </c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23">
        <f>MAX(C21:BV21)</f>
        <v>32.75</v>
      </c>
      <c r="BX21" s="123">
        <f>MIN(D21:BW21)</f>
        <v>23.7</v>
      </c>
      <c r="BY21" s="123">
        <f>AG21</f>
        <v>0</v>
      </c>
      <c r="BZ21" s="124">
        <v>20.8</v>
      </c>
      <c r="CA21" s="110"/>
    </row>
    <row r="22" spans="1:79" hidden="1" x14ac:dyDescent="0.25">
      <c r="A22" s="110"/>
      <c r="B22" s="116" t="s">
        <v>9</v>
      </c>
      <c r="C22" s="121">
        <v>20</v>
      </c>
      <c r="D22" s="107">
        <v>22.4</v>
      </c>
      <c r="E22" s="121">
        <v>21.45</v>
      </c>
      <c r="F22" s="121">
        <v>22.7</v>
      </c>
      <c r="G22" s="121">
        <v>24.5</v>
      </c>
      <c r="H22" s="121">
        <v>22.75</v>
      </c>
      <c r="I22" s="122">
        <f>'2021-2025 Forwards'!J7</f>
        <v>22.4</v>
      </c>
      <c r="J22" s="123">
        <f>'2021-2025 Forwards'!P7</f>
        <v>23.7</v>
      </c>
      <c r="K22" s="107">
        <v>23.4</v>
      </c>
      <c r="L22" s="107">
        <v>25.55</v>
      </c>
      <c r="M22" s="107">
        <v>25.05</v>
      </c>
      <c r="N22" s="107">
        <v>25.5</v>
      </c>
      <c r="O22" s="107">
        <v>26.2</v>
      </c>
      <c r="P22" s="107">
        <v>25.45</v>
      </c>
      <c r="Q22" s="107">
        <v>25.95</v>
      </c>
      <c r="R22" s="107">
        <v>34</v>
      </c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23">
        <f>MAX(C22:BV22)</f>
        <v>34</v>
      </c>
      <c r="BX22" s="123">
        <f>MIN(D22:BW22)</f>
        <v>21.45</v>
      </c>
      <c r="BY22" s="123">
        <f>AG22</f>
        <v>0</v>
      </c>
      <c r="BZ22" s="124">
        <v>17.850000000000001</v>
      </c>
      <c r="CA22" s="110"/>
    </row>
    <row r="23" spans="1:79" hidden="1" x14ac:dyDescent="0.25">
      <c r="A23" s="110"/>
      <c r="B23" s="116" t="s">
        <v>10</v>
      </c>
      <c r="C23" s="121">
        <v>19.600000000000001</v>
      </c>
      <c r="D23" s="107">
        <v>22.4</v>
      </c>
      <c r="E23" s="121">
        <v>20.75</v>
      </c>
      <c r="F23" s="121">
        <v>23.05</v>
      </c>
      <c r="G23" s="121">
        <v>24.15</v>
      </c>
      <c r="H23" s="121">
        <v>22.5</v>
      </c>
      <c r="I23" s="122">
        <f>'2021-2025 Forwards'!J8</f>
        <v>22.65</v>
      </c>
      <c r="J23" s="123">
        <f>'2021-2025 Forwards'!P8</f>
        <v>23.2</v>
      </c>
      <c r="K23" s="107">
        <v>23</v>
      </c>
      <c r="L23" s="107">
        <v>24.3</v>
      </c>
      <c r="M23" s="107">
        <v>24</v>
      </c>
      <c r="N23" s="107">
        <v>23.35</v>
      </c>
      <c r="O23" s="107">
        <v>24.55</v>
      </c>
      <c r="P23" s="107">
        <v>25.1</v>
      </c>
      <c r="Q23" s="107">
        <v>26.45</v>
      </c>
      <c r="R23" s="107">
        <v>32.299999999999997</v>
      </c>
      <c r="S23" s="107">
        <v>31.1</v>
      </c>
      <c r="T23" s="107">
        <v>30.5</v>
      </c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106"/>
      <c r="BN23" s="106"/>
      <c r="BO23" s="106"/>
      <c r="BP23" s="106"/>
      <c r="BQ23" s="106"/>
      <c r="BR23" s="106"/>
      <c r="BS23" s="106"/>
      <c r="BT23" s="106"/>
      <c r="BU23" s="106"/>
      <c r="BV23" s="106"/>
      <c r="BW23" s="123">
        <f>MAX(C23:BV23)</f>
        <v>32.299999999999997</v>
      </c>
      <c r="BX23" s="123">
        <f>MIN(D23:BW23)</f>
        <v>20.75</v>
      </c>
      <c r="BY23" s="123">
        <f>AG23</f>
        <v>0</v>
      </c>
      <c r="BZ23" s="124">
        <v>18.600000000000001</v>
      </c>
      <c r="CA23" s="110"/>
    </row>
    <row r="24" spans="1:79" hidden="1" x14ac:dyDescent="0.25">
      <c r="A24" s="110"/>
      <c r="B24" s="116" t="s">
        <v>11</v>
      </c>
      <c r="C24" s="121">
        <v>32.9</v>
      </c>
      <c r="D24" s="107">
        <v>32.950000000000003</v>
      </c>
      <c r="E24" s="121">
        <v>29.75</v>
      </c>
      <c r="F24" s="121">
        <v>31.85</v>
      </c>
      <c r="G24" s="121">
        <v>33.35</v>
      </c>
      <c r="H24" s="121">
        <v>31.65</v>
      </c>
      <c r="I24" s="122">
        <f>'2021-2025 Forwards'!J9</f>
        <v>30.85</v>
      </c>
      <c r="J24" s="123">
        <f>'2021-2025 Forwards'!P9</f>
        <v>32.200000000000003</v>
      </c>
      <c r="K24" s="107">
        <v>31.55</v>
      </c>
      <c r="L24" s="107">
        <v>33.25</v>
      </c>
      <c r="M24" s="107">
        <v>32.200000000000003</v>
      </c>
      <c r="N24" s="107">
        <v>32.299999999999997</v>
      </c>
      <c r="O24" s="107">
        <v>35.25</v>
      </c>
      <c r="P24" s="107">
        <v>39.5</v>
      </c>
      <c r="Q24" s="107">
        <v>37.65</v>
      </c>
      <c r="R24" s="107">
        <v>44.1</v>
      </c>
      <c r="S24" s="107">
        <v>41.6</v>
      </c>
      <c r="T24" s="107">
        <v>46.1</v>
      </c>
      <c r="U24" s="107">
        <v>39</v>
      </c>
      <c r="V24" s="107">
        <v>85</v>
      </c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6"/>
      <c r="BL24" s="106"/>
      <c r="BM24" s="106"/>
      <c r="BN24" s="106"/>
      <c r="BO24" s="106"/>
      <c r="BP24" s="106"/>
      <c r="BQ24" s="106"/>
      <c r="BR24" s="106"/>
      <c r="BS24" s="106"/>
      <c r="BT24" s="106"/>
      <c r="BU24" s="106"/>
      <c r="BV24" s="106"/>
      <c r="BW24" s="123">
        <f>MAX(C24:BV24)</f>
        <v>85</v>
      </c>
      <c r="BX24" s="123">
        <f>MIN(D24:BW24)</f>
        <v>29.75</v>
      </c>
      <c r="BY24" s="123">
        <f>AG24</f>
        <v>0</v>
      </c>
      <c r="BZ24" s="124">
        <v>28.5</v>
      </c>
      <c r="CA24" s="110"/>
    </row>
    <row r="25" spans="1:79" hidden="1" x14ac:dyDescent="0.25">
      <c r="A25" s="110"/>
      <c r="B25" s="116" t="s">
        <v>12</v>
      </c>
      <c r="C25" s="121">
        <v>40.9</v>
      </c>
      <c r="D25" s="107">
        <v>42.8</v>
      </c>
      <c r="E25" s="121">
        <v>42.95</v>
      </c>
      <c r="F25" s="121">
        <v>45.05</v>
      </c>
      <c r="G25" s="121">
        <v>47.5</v>
      </c>
      <c r="H25" s="121">
        <v>46.5</v>
      </c>
      <c r="I25" s="122">
        <f>'2021-2025 Forwards'!J10</f>
        <v>47.1</v>
      </c>
      <c r="J25" s="123">
        <f>'2021-2025 Forwards'!P10</f>
        <v>49.75</v>
      </c>
      <c r="K25" s="107">
        <v>49.4</v>
      </c>
      <c r="L25" s="107">
        <v>50.3</v>
      </c>
      <c r="M25" s="107">
        <v>44.6</v>
      </c>
      <c r="N25" s="107">
        <v>45.6</v>
      </c>
      <c r="O25" s="107">
        <v>51.75</v>
      </c>
      <c r="P25" s="107">
        <v>55.2</v>
      </c>
      <c r="Q25" s="107">
        <v>56.05</v>
      </c>
      <c r="R25" s="107">
        <v>59.05</v>
      </c>
      <c r="S25" s="107">
        <v>60.45</v>
      </c>
      <c r="T25" s="107">
        <v>61.4</v>
      </c>
      <c r="U25" s="107">
        <v>69.2</v>
      </c>
      <c r="V25" s="107">
        <v>69.2</v>
      </c>
      <c r="W25" s="107">
        <v>63.2</v>
      </c>
      <c r="X25" s="107">
        <v>70.2</v>
      </c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  <c r="BT25" s="106"/>
      <c r="BU25" s="106"/>
      <c r="BV25" s="106"/>
      <c r="BW25" s="123">
        <f>MAX(C25:BV25)</f>
        <v>70.2</v>
      </c>
      <c r="BX25" s="123">
        <f>MIN(D25:BW25)</f>
        <v>42.8</v>
      </c>
      <c r="BY25" s="123">
        <f>AG25</f>
        <v>0</v>
      </c>
      <c r="BZ25" s="124">
        <v>30.25</v>
      </c>
      <c r="CA25" s="110"/>
    </row>
    <row r="26" spans="1:79" hidden="1" x14ac:dyDescent="0.25">
      <c r="A26" s="110"/>
      <c r="B26" s="116" t="s">
        <v>13</v>
      </c>
      <c r="C26" s="121">
        <v>42</v>
      </c>
      <c r="D26" s="107">
        <v>43.2</v>
      </c>
      <c r="E26" s="121">
        <v>42</v>
      </c>
      <c r="F26" s="121">
        <v>44.2</v>
      </c>
      <c r="G26" s="121">
        <v>46.4</v>
      </c>
      <c r="H26" s="121">
        <v>45.05</v>
      </c>
      <c r="I26" s="122">
        <f>'2021-2025 Forwards'!J11</f>
        <v>45.35</v>
      </c>
      <c r="J26" s="123">
        <f>'2021-2025 Forwards'!P11</f>
        <v>48.95</v>
      </c>
      <c r="K26" s="107">
        <v>48.75</v>
      </c>
      <c r="L26" s="107">
        <v>49.8</v>
      </c>
      <c r="M26" s="107">
        <v>46.65</v>
      </c>
      <c r="N26" s="107">
        <v>48</v>
      </c>
      <c r="O26" s="107">
        <v>52.3</v>
      </c>
      <c r="P26" s="107">
        <v>57.1</v>
      </c>
      <c r="Q26" s="107">
        <v>63.2</v>
      </c>
      <c r="R26" s="107">
        <v>66.2</v>
      </c>
      <c r="S26" s="107">
        <v>72.2</v>
      </c>
      <c r="T26" s="107">
        <v>70.45</v>
      </c>
      <c r="U26" s="107">
        <v>73.349999999999994</v>
      </c>
      <c r="V26" s="107">
        <v>75.2</v>
      </c>
      <c r="W26" s="107">
        <v>79.8</v>
      </c>
      <c r="X26" s="107">
        <v>81.8</v>
      </c>
      <c r="Y26" s="107">
        <v>80.5</v>
      </c>
      <c r="Z26" s="107">
        <v>59.95</v>
      </c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23">
        <f>MAX(C26:BV26)</f>
        <v>81.8</v>
      </c>
      <c r="BX26" s="123">
        <f>MIN(D26:BW26)</f>
        <v>42</v>
      </c>
      <c r="BY26" s="123">
        <f>AG26</f>
        <v>0</v>
      </c>
      <c r="BZ26" s="124">
        <v>30.7</v>
      </c>
      <c r="CA26" s="110"/>
    </row>
    <row r="27" spans="1:79" hidden="1" x14ac:dyDescent="0.25">
      <c r="A27" s="110"/>
      <c r="B27" s="116" t="s">
        <v>14</v>
      </c>
      <c r="C27" s="121">
        <v>37.549999999999997</v>
      </c>
      <c r="D27" s="107">
        <v>39.4</v>
      </c>
      <c r="E27" s="121">
        <v>38.9</v>
      </c>
      <c r="F27" s="121">
        <v>41.65</v>
      </c>
      <c r="G27" s="121">
        <v>43.85</v>
      </c>
      <c r="H27" s="121">
        <v>43</v>
      </c>
      <c r="I27" s="122">
        <f>'2021-2025 Forwards'!J12</f>
        <v>43.55</v>
      </c>
      <c r="J27" s="123">
        <f>'2021-2025 Forwards'!P12</f>
        <v>48.15</v>
      </c>
      <c r="K27" s="107">
        <v>47.95</v>
      </c>
      <c r="L27" s="107">
        <v>52.5</v>
      </c>
      <c r="M27" s="107">
        <v>43</v>
      </c>
      <c r="N27" s="107">
        <v>44.8</v>
      </c>
      <c r="O27" s="107">
        <v>47.45</v>
      </c>
      <c r="P27" s="107">
        <v>48.3</v>
      </c>
      <c r="Q27" s="107">
        <v>54.65</v>
      </c>
      <c r="R27" s="107">
        <v>56.2</v>
      </c>
      <c r="S27" s="107">
        <v>60.9</v>
      </c>
      <c r="T27" s="107">
        <v>62.1</v>
      </c>
      <c r="U27" s="107">
        <v>63.65</v>
      </c>
      <c r="V27" s="107">
        <v>73.400000000000006</v>
      </c>
      <c r="W27" s="107">
        <v>70.599999999999994</v>
      </c>
      <c r="X27" s="107">
        <v>70.900000000000006</v>
      </c>
      <c r="Y27" s="107">
        <v>77.7</v>
      </c>
      <c r="Z27" s="107">
        <v>63.85</v>
      </c>
      <c r="AA27" s="107">
        <v>53.2</v>
      </c>
      <c r="AB27" s="107">
        <v>63.7</v>
      </c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106"/>
      <c r="BM27" s="106"/>
      <c r="BN27" s="106"/>
      <c r="BO27" s="106"/>
      <c r="BP27" s="106"/>
      <c r="BQ27" s="106"/>
      <c r="BR27" s="106"/>
      <c r="BS27" s="106"/>
      <c r="BT27" s="106"/>
      <c r="BU27" s="106"/>
      <c r="BV27" s="106"/>
      <c r="BW27" s="123">
        <f>MAX(C27:BV27)</f>
        <v>77.7</v>
      </c>
      <c r="BX27" s="123">
        <f>MIN(D27:BW27)</f>
        <v>38.9</v>
      </c>
      <c r="BY27" s="123">
        <f>AG27</f>
        <v>0</v>
      </c>
      <c r="BZ27" s="124">
        <v>28.45</v>
      </c>
      <c r="CA27" s="110"/>
    </row>
    <row r="28" spans="1:79" hidden="1" x14ac:dyDescent="0.25">
      <c r="A28" s="110"/>
      <c r="B28" s="116" t="s">
        <v>15</v>
      </c>
      <c r="C28" s="121">
        <v>25.15</v>
      </c>
      <c r="D28" s="107">
        <v>25</v>
      </c>
      <c r="E28" s="121">
        <v>25.15</v>
      </c>
      <c r="F28" s="121">
        <v>26.75</v>
      </c>
      <c r="G28" s="121">
        <v>29.05</v>
      </c>
      <c r="H28" s="121">
        <v>29.55</v>
      </c>
      <c r="I28" s="122">
        <f>'2021-2025 Forwards'!J13</f>
        <v>28.55</v>
      </c>
      <c r="J28" s="123">
        <f>'2021-2025 Forwards'!P13</f>
        <v>31.3</v>
      </c>
      <c r="K28" s="107">
        <v>29.7</v>
      </c>
      <c r="L28" s="107">
        <v>31.85</v>
      </c>
      <c r="M28" s="107">
        <v>31.6</v>
      </c>
      <c r="N28" s="107">
        <v>30.7</v>
      </c>
      <c r="O28" s="107">
        <v>31.6</v>
      </c>
      <c r="P28" s="107">
        <v>33.9</v>
      </c>
      <c r="Q28" s="107">
        <v>35.950000000000003</v>
      </c>
      <c r="R28" s="107">
        <v>37.75</v>
      </c>
      <c r="S28" s="107">
        <v>40.5</v>
      </c>
      <c r="T28" s="107">
        <v>41.7</v>
      </c>
      <c r="U28" s="107">
        <v>38.75</v>
      </c>
      <c r="V28" s="107">
        <v>45.4</v>
      </c>
      <c r="W28" s="107">
        <v>46.3</v>
      </c>
      <c r="X28" s="107">
        <v>46.35</v>
      </c>
      <c r="Y28" s="107">
        <v>51</v>
      </c>
      <c r="Z28" s="107">
        <v>49.35</v>
      </c>
      <c r="AA28" s="107">
        <v>48.05</v>
      </c>
      <c r="AB28" s="107">
        <v>62.8</v>
      </c>
      <c r="AC28" s="107">
        <v>55.65</v>
      </c>
      <c r="AD28" s="107">
        <v>47.15</v>
      </c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23">
        <f>MAX(C28:BV28)</f>
        <v>62.8</v>
      </c>
      <c r="BX28" s="123">
        <f>MIN(D28:BW28)</f>
        <v>25</v>
      </c>
      <c r="BY28" s="123">
        <f>AG28</f>
        <v>0</v>
      </c>
      <c r="BZ28" s="124">
        <v>23.8</v>
      </c>
      <c r="CA28" s="110"/>
    </row>
    <row r="29" spans="1:79" hidden="1" x14ac:dyDescent="0.25">
      <c r="A29" s="110"/>
      <c r="B29" s="116" t="s">
        <v>16</v>
      </c>
      <c r="C29" s="121">
        <v>24.7</v>
      </c>
      <c r="D29" s="107">
        <v>24.75</v>
      </c>
      <c r="E29" s="121">
        <v>24.9</v>
      </c>
      <c r="F29" s="121">
        <v>26.45</v>
      </c>
      <c r="G29" s="121">
        <v>28.65</v>
      </c>
      <c r="H29" s="121">
        <v>29.15</v>
      </c>
      <c r="I29" s="122">
        <f>'2021-2025 Forwards'!J14</f>
        <v>28.15</v>
      </c>
      <c r="J29" s="123">
        <f>'2021-2025 Forwards'!P14</f>
        <v>28.7</v>
      </c>
      <c r="K29" s="107">
        <v>27.15</v>
      </c>
      <c r="L29" s="107">
        <v>29.6</v>
      </c>
      <c r="M29" s="107">
        <v>29.3</v>
      </c>
      <c r="N29" s="107">
        <v>29.2</v>
      </c>
      <c r="O29" s="107">
        <v>28.8</v>
      </c>
      <c r="P29" s="107">
        <v>30.25</v>
      </c>
      <c r="Q29" s="107">
        <v>31.7</v>
      </c>
      <c r="R29" s="107">
        <v>32.950000000000003</v>
      </c>
      <c r="S29" s="107">
        <v>35.5</v>
      </c>
      <c r="T29" s="107">
        <v>36.799999999999997</v>
      </c>
      <c r="U29" s="107">
        <v>36.450000000000003</v>
      </c>
      <c r="V29" s="107">
        <v>38.75</v>
      </c>
      <c r="W29" s="107">
        <v>37.700000000000003</v>
      </c>
      <c r="X29" s="107">
        <v>41.7</v>
      </c>
      <c r="Y29" s="107">
        <v>47.25</v>
      </c>
      <c r="Z29" s="107">
        <v>47.6</v>
      </c>
      <c r="AA29" s="107">
        <v>47</v>
      </c>
      <c r="AB29" s="107">
        <v>67.099999999999994</v>
      </c>
      <c r="AC29" s="107">
        <v>60.45</v>
      </c>
      <c r="AD29" s="107">
        <v>56.6</v>
      </c>
      <c r="AE29" s="107">
        <v>54.35</v>
      </c>
      <c r="AF29" s="107">
        <v>43.9</v>
      </c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106"/>
      <c r="BM29" s="106"/>
      <c r="BN29" s="106"/>
      <c r="BO29" s="106"/>
      <c r="BP29" s="106"/>
      <c r="BQ29" s="106"/>
      <c r="BR29" s="106"/>
      <c r="BS29" s="106"/>
      <c r="BT29" s="106"/>
      <c r="BU29" s="106"/>
      <c r="BV29" s="106"/>
      <c r="BW29" s="123">
        <f>MAX(C29:BV29)</f>
        <v>67.099999999999994</v>
      </c>
      <c r="BX29" s="123">
        <f>MIN(D29:BW29)</f>
        <v>24.75</v>
      </c>
      <c r="BY29" s="123">
        <f>AG29</f>
        <v>0</v>
      </c>
      <c r="BZ29" s="124">
        <v>23.45</v>
      </c>
      <c r="CA29" s="110"/>
    </row>
    <row r="30" spans="1:79" ht="15.75" hidden="1" thickBot="1" x14ac:dyDescent="0.3">
      <c r="A30" s="110"/>
      <c r="B30" s="131" t="s">
        <v>17</v>
      </c>
      <c r="C30" s="132">
        <v>32.200000000000003</v>
      </c>
      <c r="D30" s="133">
        <v>32.049999999999997</v>
      </c>
      <c r="E30" s="132">
        <v>32.299999999999997</v>
      </c>
      <c r="F30" s="132">
        <v>34.25</v>
      </c>
      <c r="G30" s="132">
        <v>37.15</v>
      </c>
      <c r="H30" s="132">
        <v>37.799999999999997</v>
      </c>
      <c r="I30" s="134">
        <f>'2021-2025 Forwards'!J15</f>
        <v>36.5</v>
      </c>
      <c r="J30" s="135">
        <f>'2021-2025 Forwards'!P15</f>
        <v>37.65</v>
      </c>
      <c r="K30" s="133">
        <v>35.65</v>
      </c>
      <c r="L30" s="133">
        <v>34.700000000000003</v>
      </c>
      <c r="M30" s="133">
        <v>33.9</v>
      </c>
      <c r="N30" s="133">
        <v>33.799999999999997</v>
      </c>
      <c r="O30" s="133">
        <v>34.5</v>
      </c>
      <c r="P30" s="133">
        <v>35.5</v>
      </c>
      <c r="Q30" s="133">
        <v>34.549999999999997</v>
      </c>
      <c r="R30" s="133">
        <v>37.200000000000003</v>
      </c>
      <c r="S30" s="133">
        <v>40.049999999999997</v>
      </c>
      <c r="T30" s="133">
        <v>41.35</v>
      </c>
      <c r="U30" s="133">
        <v>42.35</v>
      </c>
      <c r="V30" s="133">
        <v>43.75</v>
      </c>
      <c r="W30" s="133">
        <v>42.05</v>
      </c>
      <c r="X30" s="133">
        <v>44.5</v>
      </c>
      <c r="Y30" s="133">
        <v>52</v>
      </c>
      <c r="Z30" s="133">
        <v>52.7</v>
      </c>
      <c r="AA30" s="133">
        <v>54.95</v>
      </c>
      <c r="AB30" s="133">
        <v>79.45</v>
      </c>
      <c r="AC30" s="133">
        <v>81.95</v>
      </c>
      <c r="AD30" s="133">
        <v>67.599999999999994</v>
      </c>
      <c r="AE30" s="133">
        <v>68.45</v>
      </c>
      <c r="AF30" s="133">
        <v>54.8</v>
      </c>
      <c r="AG30" s="133">
        <v>47</v>
      </c>
      <c r="AH30" s="136"/>
      <c r="AI30" s="136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136"/>
      <c r="BE30" s="136"/>
      <c r="BF30" s="136"/>
      <c r="BG30" s="136"/>
      <c r="BH30" s="136"/>
      <c r="BI30" s="136"/>
      <c r="BJ30" s="136"/>
      <c r="BK30" s="136"/>
      <c r="BL30" s="136"/>
      <c r="BM30" s="136"/>
      <c r="BN30" s="136"/>
      <c r="BO30" s="136"/>
      <c r="BP30" s="136"/>
      <c r="BQ30" s="136"/>
      <c r="BR30" s="136"/>
      <c r="BS30" s="136"/>
      <c r="BT30" s="136"/>
      <c r="BU30" s="136"/>
      <c r="BV30" s="136"/>
      <c r="BW30" s="135">
        <f>MAX(C30:BV30)</f>
        <v>81.95</v>
      </c>
      <c r="BX30" s="135">
        <f>MIN(D30:BW30)</f>
        <v>32.049999999999997</v>
      </c>
      <c r="BY30" s="135">
        <f>AG30</f>
        <v>47</v>
      </c>
      <c r="BZ30" s="137">
        <v>30.65</v>
      </c>
      <c r="CA30" s="110"/>
    </row>
    <row r="31" spans="1:79" ht="15.75" thickBot="1" x14ac:dyDescent="0.3">
      <c r="A31" s="110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</row>
    <row r="32" spans="1:79" ht="15.75" hidden="1" thickBot="1" x14ac:dyDescent="0.3">
      <c r="A32" s="110"/>
      <c r="B32" s="39">
        <v>2022</v>
      </c>
      <c r="C32" s="178" t="s">
        <v>24</v>
      </c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8"/>
      <c r="AE32" s="178"/>
      <c r="AF32" s="178"/>
      <c r="AG32" s="178"/>
      <c r="AH32" s="178"/>
      <c r="AI32" s="178"/>
      <c r="AJ32" s="178"/>
      <c r="AK32" s="178"/>
      <c r="AL32" s="178"/>
      <c r="AM32" s="178"/>
      <c r="AN32" s="178"/>
      <c r="AO32" s="178"/>
      <c r="AP32" s="178"/>
      <c r="AQ32" s="178"/>
      <c r="AR32" s="178"/>
      <c r="AS32" s="178"/>
      <c r="AT32" s="178"/>
      <c r="AU32" s="178"/>
      <c r="AV32" s="178"/>
      <c r="AW32" s="178"/>
      <c r="AX32" s="178"/>
      <c r="AY32" s="139"/>
      <c r="AZ32" s="145"/>
      <c r="BA32" s="145"/>
      <c r="BB32" s="145"/>
      <c r="BC32" s="142"/>
      <c r="BD32" s="148"/>
      <c r="BE32" s="148"/>
      <c r="BF32" s="150"/>
      <c r="BG32" s="148"/>
      <c r="BH32" s="150"/>
      <c r="BI32" s="150"/>
      <c r="BJ32" s="155"/>
      <c r="BK32" s="155"/>
      <c r="BL32" s="157"/>
      <c r="BM32" s="164"/>
      <c r="BN32" s="164"/>
      <c r="BO32" s="164"/>
      <c r="BP32" s="152"/>
      <c r="BQ32" s="171"/>
      <c r="BR32" s="176"/>
      <c r="BS32" s="152"/>
      <c r="BT32" s="152"/>
      <c r="BU32" s="105"/>
      <c r="BV32" s="40"/>
      <c r="BW32" s="64">
        <v>2022</v>
      </c>
      <c r="BX32" s="40"/>
      <c r="BY32" s="40"/>
      <c r="BZ32" s="41"/>
      <c r="CA32" s="110"/>
    </row>
    <row r="33" spans="1:79" ht="15.75" hidden="1" thickBot="1" x14ac:dyDescent="0.3">
      <c r="A33" s="110"/>
      <c r="B33" s="24" t="s">
        <v>5</v>
      </c>
      <c r="C33" s="42">
        <v>44075</v>
      </c>
      <c r="D33" s="42">
        <v>44089</v>
      </c>
      <c r="E33" s="42">
        <v>44105</v>
      </c>
      <c r="F33" s="42">
        <v>44119</v>
      </c>
      <c r="G33" s="42">
        <v>44136</v>
      </c>
      <c r="H33" s="42">
        <v>44151</v>
      </c>
      <c r="I33" s="42">
        <v>44166</v>
      </c>
      <c r="J33" s="43">
        <v>44180</v>
      </c>
      <c r="K33" s="43">
        <v>44561</v>
      </c>
      <c r="L33" s="43">
        <v>44211</v>
      </c>
      <c r="M33" s="43">
        <v>44228</v>
      </c>
      <c r="N33" s="43">
        <f>N3</f>
        <v>44239</v>
      </c>
      <c r="O33" s="43">
        <f>O3</f>
        <v>44256</v>
      </c>
      <c r="P33" s="43">
        <f>P3</f>
        <v>44270</v>
      </c>
      <c r="Q33" s="43">
        <v>44287</v>
      </c>
      <c r="R33" s="43">
        <v>44301</v>
      </c>
      <c r="S33" s="43">
        <v>44316</v>
      </c>
      <c r="T33" s="43">
        <v>44330</v>
      </c>
      <c r="U33" s="43">
        <v>44344</v>
      </c>
      <c r="V33" s="43">
        <v>44362</v>
      </c>
      <c r="W33" s="43">
        <f>W3</f>
        <v>44377</v>
      </c>
      <c r="X33" s="43">
        <v>44392</v>
      </c>
      <c r="Y33" s="43">
        <v>44407</v>
      </c>
      <c r="Z33" s="43">
        <v>44425</v>
      </c>
      <c r="AA33" s="43">
        <v>44439</v>
      </c>
      <c r="AB33" s="43">
        <v>44454</v>
      </c>
      <c r="AC33" s="43">
        <v>44469</v>
      </c>
      <c r="AD33" s="43">
        <v>44483</v>
      </c>
      <c r="AE33" s="43">
        <v>44498</v>
      </c>
      <c r="AF33" s="43">
        <v>44515</v>
      </c>
      <c r="AG33" s="43">
        <v>44530</v>
      </c>
      <c r="AH33" s="43">
        <v>44545</v>
      </c>
      <c r="AI33" s="43">
        <v>44926</v>
      </c>
      <c r="AJ33" s="43">
        <v>44575</v>
      </c>
      <c r="AK33" s="43">
        <v>44592</v>
      </c>
      <c r="AL33" s="43">
        <v>44607</v>
      </c>
      <c r="AM33" s="43">
        <v>44620</v>
      </c>
      <c r="AN33" s="43">
        <v>44635</v>
      </c>
      <c r="AO33" s="43">
        <v>44650</v>
      </c>
      <c r="AP33" s="43">
        <v>44669</v>
      </c>
      <c r="AQ33" s="43">
        <v>44679</v>
      </c>
      <c r="AR33" s="43">
        <v>44691</v>
      </c>
      <c r="AS33" s="43">
        <v>44705</v>
      </c>
      <c r="AT33" s="43">
        <v>44712</v>
      </c>
      <c r="AU33" s="43">
        <v>44727</v>
      </c>
      <c r="AV33" s="43">
        <v>44742</v>
      </c>
      <c r="AW33" s="43">
        <v>44743</v>
      </c>
      <c r="AX33" s="43">
        <v>44757</v>
      </c>
      <c r="AY33" s="43">
        <v>44774</v>
      </c>
      <c r="AZ33" s="43">
        <v>44788</v>
      </c>
      <c r="BA33" s="43">
        <v>44804</v>
      </c>
      <c r="BB33" s="43">
        <v>44819</v>
      </c>
      <c r="BC33" s="43">
        <v>44834</v>
      </c>
      <c r="BD33" s="43">
        <v>44837</v>
      </c>
      <c r="BE33" s="43">
        <v>44849</v>
      </c>
      <c r="BF33" s="43">
        <v>44866</v>
      </c>
      <c r="BG33" s="43">
        <v>44880</v>
      </c>
      <c r="BH33" s="43">
        <v>44895</v>
      </c>
      <c r="BI33" s="43">
        <v>44907</v>
      </c>
      <c r="BJ33" s="43">
        <v>44908</v>
      </c>
      <c r="BK33" s="43">
        <v>44923</v>
      </c>
      <c r="BL33" s="43">
        <v>44929</v>
      </c>
      <c r="BM33" s="43"/>
      <c r="BN33" s="43"/>
      <c r="BO33" s="43"/>
      <c r="BP33" s="43"/>
      <c r="BQ33" s="43"/>
      <c r="BR33" s="43"/>
      <c r="BS33" s="43"/>
      <c r="BT33" s="43"/>
      <c r="BU33" s="43"/>
      <c r="BV33" s="26"/>
      <c r="BW33" s="93" t="s">
        <v>18</v>
      </c>
      <c r="BX33" s="93" t="s">
        <v>19</v>
      </c>
      <c r="BY33" s="93" t="s">
        <v>20</v>
      </c>
      <c r="BZ33" s="44">
        <v>44046</v>
      </c>
      <c r="CA33" s="110"/>
    </row>
    <row r="34" spans="1:79" ht="15.75" hidden="1" thickBot="1" x14ac:dyDescent="0.3">
      <c r="A34" s="110"/>
      <c r="B34" s="24" t="s">
        <v>6</v>
      </c>
      <c r="C34" s="45">
        <v>33.299999999999997</v>
      </c>
      <c r="D34" s="25">
        <v>32.35</v>
      </c>
      <c r="E34" s="45">
        <v>30.85</v>
      </c>
      <c r="F34" s="45">
        <v>33.85</v>
      </c>
      <c r="G34" s="45">
        <v>34.65</v>
      </c>
      <c r="H34" s="45">
        <v>34.65</v>
      </c>
      <c r="I34" s="46">
        <f>'2021-2025 Forwards'!I16</f>
        <v>32.75</v>
      </c>
      <c r="J34" s="47">
        <f>'2021-2025 Forwards'!O16</f>
        <v>35.549999999999997</v>
      </c>
      <c r="K34" s="25">
        <v>35.85</v>
      </c>
      <c r="L34" s="25">
        <v>37.35</v>
      </c>
      <c r="M34" s="91">
        <v>36.200000000000003</v>
      </c>
      <c r="N34" s="91">
        <v>39</v>
      </c>
      <c r="O34" s="91">
        <v>38.9</v>
      </c>
      <c r="P34" s="91">
        <v>39.700000000000003</v>
      </c>
      <c r="Q34" s="91">
        <v>42.4</v>
      </c>
      <c r="R34" s="91">
        <v>42.2</v>
      </c>
      <c r="S34" s="91">
        <v>45.3</v>
      </c>
      <c r="T34" s="91">
        <v>45.8</v>
      </c>
      <c r="U34" s="91">
        <v>45</v>
      </c>
      <c r="V34" s="91">
        <v>48.95</v>
      </c>
      <c r="W34" s="91">
        <v>50.4</v>
      </c>
      <c r="X34" s="91">
        <v>51.25</v>
      </c>
      <c r="Y34" s="91">
        <v>58.8</v>
      </c>
      <c r="Z34" s="91">
        <v>57.95</v>
      </c>
      <c r="AA34" s="91">
        <v>61.15</v>
      </c>
      <c r="AB34" s="91">
        <v>89.05</v>
      </c>
      <c r="AC34" s="91">
        <v>95.95</v>
      </c>
      <c r="AD34" s="91">
        <v>76.95</v>
      </c>
      <c r="AE34" s="91">
        <v>76</v>
      </c>
      <c r="AF34" s="91">
        <v>62.05</v>
      </c>
      <c r="AG34" s="91">
        <v>57.6</v>
      </c>
      <c r="AH34" s="91">
        <v>52.4</v>
      </c>
      <c r="AI34" s="91">
        <v>51.65</v>
      </c>
      <c r="AJ34" s="91">
        <v>43.5</v>
      </c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106"/>
      <c r="BM34" s="106"/>
      <c r="BN34" s="106"/>
      <c r="BO34" s="106"/>
      <c r="BP34" s="106"/>
      <c r="BQ34" s="106"/>
      <c r="BR34" s="106"/>
      <c r="BS34" s="106"/>
      <c r="BT34" s="106"/>
      <c r="BU34" s="92"/>
      <c r="BV34" s="26"/>
      <c r="BW34" s="47">
        <f>MAX(C34:BV34)</f>
        <v>95.95</v>
      </c>
      <c r="BX34" s="47">
        <f>MIN(D34:BW34)</f>
        <v>30.85</v>
      </c>
      <c r="BY34" s="47">
        <f>BK34</f>
        <v>0</v>
      </c>
      <c r="BZ34" s="48">
        <v>30.65</v>
      </c>
      <c r="CA34" s="110"/>
    </row>
    <row r="35" spans="1:79" ht="15.75" hidden="1" thickBot="1" x14ac:dyDescent="0.3">
      <c r="A35" s="110"/>
      <c r="B35" s="24" t="s">
        <v>7</v>
      </c>
      <c r="C35" s="45">
        <v>33.049999999999997</v>
      </c>
      <c r="D35" s="25">
        <v>32.200000000000003</v>
      </c>
      <c r="E35" s="45">
        <v>30.75</v>
      </c>
      <c r="F35" s="45">
        <v>33.700000000000003</v>
      </c>
      <c r="G35" s="45">
        <v>34.549999999999997</v>
      </c>
      <c r="H35" s="45">
        <v>34.6</v>
      </c>
      <c r="I35" s="46">
        <f>'2021-2025 Forwards'!I17</f>
        <v>32.799999999999997</v>
      </c>
      <c r="J35" s="47">
        <f>'2021-2025 Forwards'!O17</f>
        <v>35.6</v>
      </c>
      <c r="K35" s="25">
        <v>35.85</v>
      </c>
      <c r="L35" s="25">
        <v>37.25</v>
      </c>
      <c r="M35" s="91">
        <v>36.15</v>
      </c>
      <c r="N35" s="91">
        <v>38.799999999999997</v>
      </c>
      <c r="O35" s="91">
        <v>38.4</v>
      </c>
      <c r="P35" s="91">
        <v>39.15</v>
      </c>
      <c r="Q35" s="91">
        <v>40.299999999999997</v>
      </c>
      <c r="R35" s="91">
        <v>40.1</v>
      </c>
      <c r="S35" s="91">
        <v>43</v>
      </c>
      <c r="T35" s="91">
        <v>43.45</v>
      </c>
      <c r="U35" s="91">
        <v>42.6</v>
      </c>
      <c r="V35" s="91">
        <v>46.35</v>
      </c>
      <c r="W35" s="91">
        <v>47.7</v>
      </c>
      <c r="X35" s="91">
        <v>48.85</v>
      </c>
      <c r="Y35" s="91">
        <v>54.75</v>
      </c>
      <c r="Z35" s="91">
        <v>55</v>
      </c>
      <c r="AA35" s="91">
        <v>55.05</v>
      </c>
      <c r="AB35" s="91">
        <v>72.2</v>
      </c>
      <c r="AC35" s="91">
        <v>83.45</v>
      </c>
      <c r="AD35" s="91">
        <v>69.45</v>
      </c>
      <c r="AE35" s="91">
        <v>67.05</v>
      </c>
      <c r="AF35" s="91">
        <v>54.55</v>
      </c>
      <c r="AG35" s="91">
        <v>52.65</v>
      </c>
      <c r="AH35" s="91">
        <v>46.6</v>
      </c>
      <c r="AI35" s="91">
        <v>41.2</v>
      </c>
      <c r="AJ35" s="91">
        <v>47.95</v>
      </c>
      <c r="AK35" s="91">
        <v>62</v>
      </c>
      <c r="AL35" s="91">
        <v>36.799999999999997</v>
      </c>
      <c r="AM35" s="106"/>
      <c r="AN35" s="106"/>
      <c r="AO35" s="106"/>
      <c r="AP35" s="106"/>
      <c r="AQ35" s="106"/>
      <c r="AR35" s="106"/>
      <c r="AS35" s="106"/>
      <c r="AT35" s="106"/>
      <c r="AU35" s="106"/>
      <c r="AV35" s="106"/>
      <c r="AW35" s="106"/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/>
      <c r="BI35" s="106"/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6"/>
      <c r="BU35" s="92"/>
      <c r="BV35" s="26"/>
      <c r="BW35" s="47">
        <f>MAX(C35:BV35)</f>
        <v>83.45</v>
      </c>
      <c r="BX35" s="47">
        <f>MIN(D35:BW35)</f>
        <v>30.75</v>
      </c>
      <c r="BY35" s="47">
        <f>BK35</f>
        <v>0</v>
      </c>
      <c r="BZ35" s="48">
        <v>30.4</v>
      </c>
      <c r="CA35" s="110"/>
    </row>
    <row r="36" spans="1:79" ht="15.75" hidden="1" thickBot="1" x14ac:dyDescent="0.3">
      <c r="A36" s="110"/>
      <c r="B36" s="24" t="s">
        <v>8</v>
      </c>
      <c r="C36" s="45">
        <v>26.85</v>
      </c>
      <c r="D36" s="25">
        <v>26.1</v>
      </c>
      <c r="E36" s="45">
        <v>25</v>
      </c>
      <c r="F36" s="45">
        <v>27.45</v>
      </c>
      <c r="G36" s="45">
        <v>28.05</v>
      </c>
      <c r="H36" s="45">
        <v>28.1</v>
      </c>
      <c r="I36" s="46">
        <f>'2021-2025 Forwards'!I18</f>
        <v>26.6</v>
      </c>
      <c r="J36" s="47">
        <f>'2021-2025 Forwards'!O18</f>
        <v>28.9</v>
      </c>
      <c r="K36" s="25">
        <v>29.1</v>
      </c>
      <c r="L36" s="25">
        <v>30.25</v>
      </c>
      <c r="M36" s="91">
        <v>29.35</v>
      </c>
      <c r="N36" s="91">
        <v>31.5</v>
      </c>
      <c r="O36" s="91">
        <v>30.6</v>
      </c>
      <c r="P36" s="91">
        <v>31.2</v>
      </c>
      <c r="Q36" s="91">
        <v>30.65</v>
      </c>
      <c r="R36" s="91">
        <v>30.2</v>
      </c>
      <c r="S36" s="91">
        <v>32.4</v>
      </c>
      <c r="T36" s="91">
        <v>32.799999999999997</v>
      </c>
      <c r="U36" s="91">
        <v>33.299999999999997</v>
      </c>
      <c r="V36" s="91">
        <v>36.200000000000003</v>
      </c>
      <c r="W36" s="91">
        <v>37.25</v>
      </c>
      <c r="X36" s="91">
        <v>35.85</v>
      </c>
      <c r="Y36" s="91">
        <v>40.15</v>
      </c>
      <c r="Z36" s="91">
        <v>37.200000000000003</v>
      </c>
      <c r="AA36" s="91">
        <v>40.299999999999997</v>
      </c>
      <c r="AB36" s="91">
        <v>53.45</v>
      </c>
      <c r="AC36" s="91">
        <v>54.85</v>
      </c>
      <c r="AD36" s="91">
        <v>45.6</v>
      </c>
      <c r="AE36" s="91">
        <v>46.15</v>
      </c>
      <c r="AF36" s="91">
        <v>39.75</v>
      </c>
      <c r="AG36" s="91">
        <v>37.9</v>
      </c>
      <c r="AH36" s="91">
        <v>35.15</v>
      </c>
      <c r="AI36" s="91">
        <v>32.549999999999997</v>
      </c>
      <c r="AJ36" s="91">
        <v>35</v>
      </c>
      <c r="AK36" s="91">
        <v>39.25</v>
      </c>
      <c r="AL36" s="91">
        <v>35.25</v>
      </c>
      <c r="AM36" s="91">
        <v>37.049999999999997</v>
      </c>
      <c r="AN36" s="91">
        <v>32.450000000000003</v>
      </c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  <c r="BT36" s="106"/>
      <c r="BU36" s="92"/>
      <c r="BV36" s="26"/>
      <c r="BW36" s="47">
        <f>MAX(C36:BV36)</f>
        <v>54.85</v>
      </c>
      <c r="BX36" s="47">
        <f>MIN(D36:BW36)</f>
        <v>25</v>
      </c>
      <c r="BY36" s="47">
        <f>BK36</f>
        <v>0</v>
      </c>
      <c r="BZ36" s="48">
        <v>24.75</v>
      </c>
      <c r="CA36" s="110"/>
    </row>
    <row r="37" spans="1:79" ht="15.75" hidden="1" thickBot="1" x14ac:dyDescent="0.3">
      <c r="A37" s="110"/>
      <c r="B37" s="24" t="s">
        <v>9</v>
      </c>
      <c r="C37" s="45">
        <v>21.25</v>
      </c>
      <c r="D37" s="25">
        <v>21.15</v>
      </c>
      <c r="E37" s="45">
        <v>19.850000000000001</v>
      </c>
      <c r="F37" s="45">
        <v>21</v>
      </c>
      <c r="G37" s="45">
        <v>22.95</v>
      </c>
      <c r="H37" s="45">
        <v>23.3</v>
      </c>
      <c r="I37" s="46">
        <f>'2021-2025 Forwards'!I19</f>
        <v>23.35</v>
      </c>
      <c r="J37" s="47">
        <f>'2021-2025 Forwards'!O19</f>
        <v>24.1</v>
      </c>
      <c r="K37" s="25">
        <v>24.1</v>
      </c>
      <c r="L37" s="25">
        <v>22.7</v>
      </c>
      <c r="M37" s="91">
        <v>22.5</v>
      </c>
      <c r="N37" s="91">
        <v>22.25</v>
      </c>
      <c r="O37" s="91">
        <v>22.05</v>
      </c>
      <c r="P37" s="91">
        <v>22.75</v>
      </c>
      <c r="Q37" s="91">
        <v>23.7</v>
      </c>
      <c r="R37" s="91">
        <v>24</v>
      </c>
      <c r="S37" s="91">
        <v>28.5</v>
      </c>
      <c r="T37" s="91">
        <v>29.1</v>
      </c>
      <c r="U37" s="91">
        <v>28.4</v>
      </c>
      <c r="V37" s="91">
        <v>30</v>
      </c>
      <c r="W37" s="91">
        <v>33</v>
      </c>
      <c r="X37" s="91">
        <v>37.4</v>
      </c>
      <c r="Y37" s="91">
        <v>36.1</v>
      </c>
      <c r="Z37" s="91">
        <v>39.549999999999997</v>
      </c>
      <c r="AA37" s="91">
        <v>40.65</v>
      </c>
      <c r="AB37" s="91">
        <v>44</v>
      </c>
      <c r="AC37" s="91">
        <v>45.55</v>
      </c>
      <c r="AD37" s="91">
        <v>42.75</v>
      </c>
      <c r="AE37" s="91">
        <v>42.9</v>
      </c>
      <c r="AF37" s="91">
        <v>41.6</v>
      </c>
      <c r="AG37" s="91">
        <v>41.25</v>
      </c>
      <c r="AH37" s="91">
        <v>39.5</v>
      </c>
      <c r="AI37" s="91">
        <v>35.35</v>
      </c>
      <c r="AJ37" s="91">
        <v>36.6</v>
      </c>
      <c r="AK37" s="91">
        <v>35.049999999999997</v>
      </c>
      <c r="AL37" s="91">
        <v>33.35</v>
      </c>
      <c r="AM37" s="91">
        <v>33</v>
      </c>
      <c r="AN37" s="91">
        <v>37.75</v>
      </c>
      <c r="AO37" s="91">
        <v>42.5</v>
      </c>
      <c r="AP37" s="91">
        <v>70</v>
      </c>
      <c r="AQ37" s="106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06"/>
      <c r="BK37" s="106"/>
      <c r="BL37" s="106"/>
      <c r="BM37" s="106"/>
      <c r="BN37" s="106"/>
      <c r="BO37" s="106"/>
      <c r="BP37" s="106"/>
      <c r="BQ37" s="106"/>
      <c r="BR37" s="106"/>
      <c r="BS37" s="106"/>
      <c r="BT37" s="106"/>
      <c r="BU37" s="92"/>
      <c r="BV37" s="26"/>
      <c r="BW37" s="47">
        <f>MAX(C37:BV37)</f>
        <v>70</v>
      </c>
      <c r="BX37" s="47">
        <f>MIN(D37:BW37)</f>
        <v>19.850000000000001</v>
      </c>
      <c r="BY37" s="47">
        <f>BK37</f>
        <v>0</v>
      </c>
      <c r="BZ37" s="48">
        <v>19.899999999999999</v>
      </c>
      <c r="CA37" s="110"/>
    </row>
    <row r="38" spans="1:79" ht="15.75" hidden="1" thickBot="1" x14ac:dyDescent="0.3">
      <c r="A38" s="110"/>
      <c r="B38" s="24" t="s">
        <v>10</v>
      </c>
      <c r="C38" s="45">
        <v>22.35</v>
      </c>
      <c r="D38" s="25">
        <v>22.25</v>
      </c>
      <c r="E38" s="45">
        <v>20.95</v>
      </c>
      <c r="F38" s="45">
        <v>22.9</v>
      </c>
      <c r="G38" s="45">
        <v>25.05</v>
      </c>
      <c r="H38" s="45">
        <v>25.4</v>
      </c>
      <c r="I38" s="46">
        <f>'2021-2025 Forwards'!I20</f>
        <v>25.45</v>
      </c>
      <c r="J38" s="47">
        <f>'2021-2025 Forwards'!O20</f>
        <v>26.25</v>
      </c>
      <c r="K38" s="25">
        <v>26.25</v>
      </c>
      <c r="L38" s="25">
        <v>24.85</v>
      </c>
      <c r="M38" s="91">
        <v>24.65</v>
      </c>
      <c r="N38" s="91">
        <v>24.4</v>
      </c>
      <c r="O38" s="91">
        <v>24.2</v>
      </c>
      <c r="P38" s="91">
        <v>24.95</v>
      </c>
      <c r="Q38" s="91">
        <v>24.7</v>
      </c>
      <c r="R38" s="91">
        <v>25.8</v>
      </c>
      <c r="S38" s="91">
        <v>29.85</v>
      </c>
      <c r="T38" s="91">
        <v>30.4</v>
      </c>
      <c r="U38" s="91">
        <v>28.55</v>
      </c>
      <c r="V38" s="91">
        <v>30.15</v>
      </c>
      <c r="W38" s="91">
        <v>33.15</v>
      </c>
      <c r="X38" s="91">
        <v>37.4</v>
      </c>
      <c r="Y38" s="91">
        <v>36.1</v>
      </c>
      <c r="Z38" s="91">
        <v>39.6</v>
      </c>
      <c r="AA38" s="91">
        <v>40.700000000000003</v>
      </c>
      <c r="AB38" s="91">
        <v>43.75</v>
      </c>
      <c r="AC38" s="91">
        <v>45.25</v>
      </c>
      <c r="AD38" s="91">
        <v>42.4</v>
      </c>
      <c r="AE38" s="91">
        <v>42.6</v>
      </c>
      <c r="AF38" s="91">
        <v>41.8</v>
      </c>
      <c r="AG38" s="91">
        <v>40.65</v>
      </c>
      <c r="AH38" s="91">
        <v>39.049999999999997</v>
      </c>
      <c r="AI38" s="91">
        <v>35.700000000000003</v>
      </c>
      <c r="AJ38" s="91">
        <v>36.5</v>
      </c>
      <c r="AK38" s="91">
        <v>34.950000000000003</v>
      </c>
      <c r="AL38" s="91">
        <v>33.25</v>
      </c>
      <c r="AM38" s="91">
        <v>32.9</v>
      </c>
      <c r="AN38" s="91">
        <v>37.4</v>
      </c>
      <c r="AO38" s="91">
        <v>45.75</v>
      </c>
      <c r="AP38" s="91">
        <v>67</v>
      </c>
      <c r="AQ38" s="91">
        <v>68.95</v>
      </c>
      <c r="AR38" s="91">
        <v>68.650000000000006</v>
      </c>
      <c r="AS38" s="91">
        <v>73.650000000000006</v>
      </c>
      <c r="AT38" s="106"/>
      <c r="AU38" s="106"/>
      <c r="AV38" s="106"/>
      <c r="AW38" s="106"/>
      <c r="AX38" s="106"/>
      <c r="AY38" s="106"/>
      <c r="AZ38" s="106"/>
      <c r="BA38" s="106"/>
      <c r="BB38" s="106"/>
      <c r="BC38" s="106"/>
      <c r="BD38" s="106"/>
      <c r="BE38" s="106"/>
      <c r="BF38" s="106"/>
      <c r="BG38" s="106"/>
      <c r="BH38" s="106"/>
      <c r="BI38" s="106"/>
      <c r="BJ38" s="106"/>
      <c r="BK38" s="106"/>
      <c r="BL38" s="106"/>
      <c r="BM38" s="106"/>
      <c r="BN38" s="106"/>
      <c r="BO38" s="106"/>
      <c r="BP38" s="106"/>
      <c r="BQ38" s="106"/>
      <c r="BR38" s="106"/>
      <c r="BS38" s="106"/>
      <c r="BT38" s="106"/>
      <c r="BU38" s="92"/>
      <c r="BV38" s="26"/>
      <c r="BW38" s="47">
        <f>MAX(C38:BV38)</f>
        <v>73.650000000000006</v>
      </c>
      <c r="BX38" s="47">
        <f>MIN(D38:BW38)</f>
        <v>20.95</v>
      </c>
      <c r="BY38" s="47">
        <f>BK38</f>
        <v>0</v>
      </c>
      <c r="BZ38" s="48">
        <v>21</v>
      </c>
      <c r="CA38" s="110"/>
    </row>
    <row r="39" spans="1:79" ht="15.75" hidden="1" thickBot="1" x14ac:dyDescent="0.3">
      <c r="A39" s="110"/>
      <c r="B39" s="24" t="s">
        <v>11</v>
      </c>
      <c r="C39" s="45">
        <v>39.75</v>
      </c>
      <c r="D39" s="25">
        <v>39.75</v>
      </c>
      <c r="E39" s="45">
        <v>38.200000000000003</v>
      </c>
      <c r="F39" s="45">
        <v>39.25</v>
      </c>
      <c r="G39" s="45">
        <v>43.1</v>
      </c>
      <c r="H39" s="45">
        <v>43.45</v>
      </c>
      <c r="I39" s="46">
        <f>'2021-2025 Forwards'!I21</f>
        <v>43.55</v>
      </c>
      <c r="J39" s="47">
        <f>'2021-2025 Forwards'!O21</f>
        <v>44.9</v>
      </c>
      <c r="K39" s="25">
        <v>51.25</v>
      </c>
      <c r="L39" s="25">
        <v>51.7</v>
      </c>
      <c r="M39" s="91">
        <v>50.4</v>
      </c>
      <c r="N39" s="91">
        <v>49.85</v>
      </c>
      <c r="O39" s="91">
        <v>49.6</v>
      </c>
      <c r="P39" s="91">
        <v>52.8</v>
      </c>
      <c r="Q39" s="91">
        <v>54.45</v>
      </c>
      <c r="R39" s="91">
        <v>57</v>
      </c>
      <c r="S39" s="91">
        <v>59.75</v>
      </c>
      <c r="T39" s="91">
        <v>60.45</v>
      </c>
      <c r="U39" s="91">
        <v>57.2</v>
      </c>
      <c r="V39" s="91">
        <v>68.400000000000006</v>
      </c>
      <c r="W39" s="91">
        <v>75.5</v>
      </c>
      <c r="X39" s="91">
        <v>85.7</v>
      </c>
      <c r="Y39" s="91">
        <v>87.7</v>
      </c>
      <c r="Z39" s="91">
        <v>87.75</v>
      </c>
      <c r="AA39" s="91">
        <v>89.8</v>
      </c>
      <c r="AB39" s="91">
        <v>95.2</v>
      </c>
      <c r="AC39" s="91">
        <v>103.5</v>
      </c>
      <c r="AD39" s="91">
        <v>101.15</v>
      </c>
      <c r="AE39" s="91">
        <v>101.55</v>
      </c>
      <c r="AF39" s="91">
        <v>100.3</v>
      </c>
      <c r="AG39" s="91">
        <v>105.9</v>
      </c>
      <c r="AH39" s="91">
        <v>104.65</v>
      </c>
      <c r="AI39" s="91">
        <v>100.4</v>
      </c>
      <c r="AJ39" s="91">
        <v>87.75</v>
      </c>
      <c r="AK39" s="91">
        <v>100.05</v>
      </c>
      <c r="AL39" s="91">
        <v>90.7</v>
      </c>
      <c r="AM39" s="91">
        <v>90.75</v>
      </c>
      <c r="AN39" s="91">
        <v>91.5</v>
      </c>
      <c r="AO39" s="91">
        <v>98.3</v>
      </c>
      <c r="AP39" s="91">
        <v>116.75</v>
      </c>
      <c r="AQ39" s="91">
        <v>108.55</v>
      </c>
      <c r="AR39" s="91">
        <v>114.8</v>
      </c>
      <c r="AS39" s="91">
        <v>125.85</v>
      </c>
      <c r="AT39" s="91">
        <v>125.7</v>
      </c>
      <c r="AU39" s="91">
        <v>89.1</v>
      </c>
      <c r="AV39" s="106"/>
      <c r="AW39" s="106"/>
      <c r="AX39" s="106"/>
      <c r="AY39" s="106"/>
      <c r="AZ39" s="106"/>
      <c r="BA39" s="106"/>
      <c r="BB39" s="106"/>
      <c r="BC39" s="106"/>
      <c r="BD39" s="106"/>
      <c r="BE39" s="106"/>
      <c r="BF39" s="106"/>
      <c r="BG39" s="106"/>
      <c r="BH39" s="106"/>
      <c r="BI39" s="106"/>
      <c r="BJ39" s="106"/>
      <c r="BK39" s="106"/>
      <c r="BL39" s="106"/>
      <c r="BM39" s="106"/>
      <c r="BN39" s="106"/>
      <c r="BO39" s="106"/>
      <c r="BP39" s="106"/>
      <c r="BQ39" s="106"/>
      <c r="BR39" s="106"/>
      <c r="BS39" s="106"/>
      <c r="BT39" s="106"/>
      <c r="BU39" s="92"/>
      <c r="BV39" s="26"/>
      <c r="BW39" s="47">
        <f>MAX(C39:BV39)</f>
        <v>125.85</v>
      </c>
      <c r="BX39" s="47">
        <f>MIN(D39:BW39)</f>
        <v>38.200000000000003</v>
      </c>
      <c r="BY39" s="47">
        <f>BK39</f>
        <v>0</v>
      </c>
      <c r="BZ39" s="48">
        <v>36.049999999999997</v>
      </c>
      <c r="CA39" s="110"/>
    </row>
    <row r="40" spans="1:79" ht="15.75" hidden="1" thickBot="1" x14ac:dyDescent="0.3">
      <c r="A40" s="110"/>
      <c r="B40" s="24" t="s">
        <v>12</v>
      </c>
      <c r="C40" s="45">
        <v>73.900000000000006</v>
      </c>
      <c r="D40" s="25">
        <v>74.900000000000006</v>
      </c>
      <c r="E40" s="45">
        <v>76.150000000000006</v>
      </c>
      <c r="F40" s="45">
        <v>95.65</v>
      </c>
      <c r="G40" s="45">
        <v>100.9</v>
      </c>
      <c r="H40" s="45">
        <v>105.65</v>
      </c>
      <c r="I40" s="46">
        <f>'2021-2025 Forwards'!I22</f>
        <v>105.85</v>
      </c>
      <c r="J40" s="47">
        <f>'2021-2025 Forwards'!O22</f>
        <v>111.2</v>
      </c>
      <c r="K40" s="25">
        <v>126.6</v>
      </c>
      <c r="L40" s="25">
        <v>140.15</v>
      </c>
      <c r="M40" s="91">
        <v>122.7</v>
      </c>
      <c r="N40" s="91">
        <v>123.75</v>
      </c>
      <c r="O40" s="91">
        <v>123.6</v>
      </c>
      <c r="P40" s="91">
        <v>132.1</v>
      </c>
      <c r="Q40" s="91">
        <v>144.1</v>
      </c>
      <c r="R40" s="91">
        <v>146.1</v>
      </c>
      <c r="S40" s="91">
        <v>182.2</v>
      </c>
      <c r="T40" s="91">
        <v>202.9</v>
      </c>
      <c r="U40" s="91">
        <v>168.95</v>
      </c>
      <c r="V40" s="91">
        <v>207.65</v>
      </c>
      <c r="W40" s="91">
        <v>215.8</v>
      </c>
      <c r="X40" s="91">
        <v>213.7</v>
      </c>
      <c r="Y40" s="91">
        <v>229.1</v>
      </c>
      <c r="Z40" s="91">
        <v>214.2</v>
      </c>
      <c r="AA40" s="91">
        <v>207.05</v>
      </c>
      <c r="AB40" s="91">
        <v>231.8</v>
      </c>
      <c r="AC40" s="91">
        <v>232.15</v>
      </c>
      <c r="AD40" s="91">
        <v>239.8</v>
      </c>
      <c r="AE40" s="91">
        <v>258.8</v>
      </c>
      <c r="AF40" s="91">
        <v>255.2</v>
      </c>
      <c r="AG40" s="91">
        <v>258.3</v>
      </c>
      <c r="AH40" s="91">
        <v>254.05</v>
      </c>
      <c r="AI40" s="91">
        <v>243.15</v>
      </c>
      <c r="AJ40" s="91">
        <v>200.95</v>
      </c>
      <c r="AK40" s="91">
        <v>221.85</v>
      </c>
      <c r="AL40" s="91">
        <v>207.9</v>
      </c>
      <c r="AM40" s="91">
        <v>210.5</v>
      </c>
      <c r="AN40" s="91">
        <v>208.9</v>
      </c>
      <c r="AO40" s="91">
        <v>209.9</v>
      </c>
      <c r="AP40" s="91">
        <v>232.45</v>
      </c>
      <c r="AQ40" s="91">
        <v>187.7</v>
      </c>
      <c r="AR40" s="91">
        <v>193.15</v>
      </c>
      <c r="AS40" s="91">
        <v>206.15</v>
      </c>
      <c r="AT40" s="91">
        <v>196.2</v>
      </c>
      <c r="AU40" s="91">
        <v>167.5</v>
      </c>
      <c r="AV40" s="91">
        <v>128.44999999999999</v>
      </c>
      <c r="AW40" s="91">
        <v>127.95</v>
      </c>
      <c r="AX40" s="91">
        <v>136</v>
      </c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  <c r="BT40" s="106"/>
      <c r="BU40" s="92"/>
      <c r="BV40" s="26"/>
      <c r="BW40" s="47">
        <f>MAX(C40:BV40)</f>
        <v>258.8</v>
      </c>
      <c r="BX40" s="47">
        <f>MIN(D40:BW40)</f>
        <v>74.900000000000006</v>
      </c>
      <c r="BY40" s="47">
        <f>BK40</f>
        <v>0</v>
      </c>
      <c r="BZ40" s="48">
        <v>59.15</v>
      </c>
      <c r="CA40" s="110"/>
    </row>
    <row r="41" spans="1:79" ht="15.75" hidden="1" thickBot="1" x14ac:dyDescent="0.3">
      <c r="A41" s="110"/>
      <c r="B41" s="24" t="s">
        <v>13</v>
      </c>
      <c r="C41" s="45">
        <v>73</v>
      </c>
      <c r="D41" s="25">
        <v>74</v>
      </c>
      <c r="E41" s="45">
        <v>75.25</v>
      </c>
      <c r="F41" s="45">
        <v>94.85</v>
      </c>
      <c r="G41" s="45">
        <v>100.05</v>
      </c>
      <c r="H41" s="45">
        <v>104.8</v>
      </c>
      <c r="I41" s="46">
        <f>'2021-2025 Forwards'!I23</f>
        <v>104.95</v>
      </c>
      <c r="J41" s="47">
        <f>'2021-2025 Forwards'!O23</f>
        <v>110.4</v>
      </c>
      <c r="K41" s="25">
        <v>125.75</v>
      </c>
      <c r="L41" s="25">
        <v>139.6</v>
      </c>
      <c r="M41" s="91">
        <v>122.05</v>
      </c>
      <c r="N41" s="91">
        <v>123.2</v>
      </c>
      <c r="O41" s="91">
        <v>123.05</v>
      </c>
      <c r="P41" s="91">
        <v>131.85</v>
      </c>
      <c r="Q41" s="91">
        <v>144.1</v>
      </c>
      <c r="R41" s="91">
        <v>146.25</v>
      </c>
      <c r="S41" s="91">
        <v>182.5</v>
      </c>
      <c r="T41" s="91">
        <v>203.55</v>
      </c>
      <c r="U41" s="91">
        <v>169.05</v>
      </c>
      <c r="V41" s="91">
        <v>208.65</v>
      </c>
      <c r="W41" s="91">
        <v>216.7</v>
      </c>
      <c r="X41" s="91">
        <v>226</v>
      </c>
      <c r="Y41" s="91">
        <v>236.1</v>
      </c>
      <c r="Z41" s="91">
        <v>206.1</v>
      </c>
      <c r="AA41" s="91">
        <v>198.65</v>
      </c>
      <c r="AB41" s="91">
        <v>225.05</v>
      </c>
      <c r="AC41" s="91">
        <v>225.5</v>
      </c>
      <c r="AD41" s="91">
        <v>242.85</v>
      </c>
      <c r="AE41" s="91">
        <v>262.14999999999998</v>
      </c>
      <c r="AF41" s="91">
        <v>261.10000000000002</v>
      </c>
      <c r="AG41" s="91">
        <v>264.3</v>
      </c>
      <c r="AH41" s="91">
        <v>260.95</v>
      </c>
      <c r="AI41" s="91">
        <v>256.2</v>
      </c>
      <c r="AJ41" s="91">
        <v>211.7</v>
      </c>
      <c r="AK41" s="91">
        <v>237.95</v>
      </c>
      <c r="AL41" s="91">
        <v>223.75</v>
      </c>
      <c r="AM41" s="91">
        <v>225.6</v>
      </c>
      <c r="AN41" s="91">
        <v>227.05</v>
      </c>
      <c r="AO41" s="91">
        <v>241.6</v>
      </c>
      <c r="AP41" s="91">
        <v>281.60000000000002</v>
      </c>
      <c r="AQ41" s="91">
        <v>234.5</v>
      </c>
      <c r="AR41" s="91">
        <v>254.1</v>
      </c>
      <c r="AS41" s="91">
        <v>274.35000000000002</v>
      </c>
      <c r="AT41" s="91">
        <v>268.85000000000002</v>
      </c>
      <c r="AU41" s="91">
        <v>222.6</v>
      </c>
      <c r="AV41" s="91">
        <v>186.75</v>
      </c>
      <c r="AW41" s="91">
        <v>187.75</v>
      </c>
      <c r="AX41" s="91">
        <v>184.55</v>
      </c>
      <c r="AY41" s="91">
        <v>153</v>
      </c>
      <c r="AZ41" s="91">
        <v>168.9</v>
      </c>
      <c r="BA41" s="106"/>
      <c r="BB41" s="106"/>
      <c r="BC41" s="106"/>
      <c r="BD41" s="106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06"/>
      <c r="BQ41" s="106"/>
      <c r="BR41" s="106"/>
      <c r="BS41" s="106"/>
      <c r="BT41" s="106"/>
      <c r="BU41" s="92"/>
      <c r="BV41" s="26"/>
      <c r="BW41" s="47">
        <f>MAX(C41:BV41)</f>
        <v>281.60000000000002</v>
      </c>
      <c r="BX41" s="47">
        <f>MIN(D41:BW41)</f>
        <v>74</v>
      </c>
      <c r="BY41" s="47">
        <f>BK41</f>
        <v>0</v>
      </c>
      <c r="BZ41" s="48">
        <v>57.4</v>
      </c>
      <c r="CA41" s="110"/>
    </row>
    <row r="42" spans="1:79" ht="15.75" hidden="1" thickBot="1" x14ac:dyDescent="0.3">
      <c r="A42" s="110"/>
      <c r="B42" s="24" t="s">
        <v>14</v>
      </c>
      <c r="C42" s="45">
        <v>55</v>
      </c>
      <c r="D42" s="25">
        <v>52.4</v>
      </c>
      <c r="E42" s="45">
        <v>53.1</v>
      </c>
      <c r="F42" s="45">
        <v>67.5</v>
      </c>
      <c r="G42" s="45">
        <v>71.3</v>
      </c>
      <c r="H42" s="45">
        <v>74.75</v>
      </c>
      <c r="I42" s="46">
        <f>'2021-2025 Forwards'!I24</f>
        <v>74.95</v>
      </c>
      <c r="J42" s="47">
        <f>'2021-2025 Forwards'!O24</f>
        <v>78.45</v>
      </c>
      <c r="K42" s="25">
        <v>89.45</v>
      </c>
      <c r="L42" s="25">
        <v>100.3</v>
      </c>
      <c r="M42" s="91">
        <v>87.35</v>
      </c>
      <c r="N42" s="91">
        <v>89.15</v>
      </c>
      <c r="O42" s="91">
        <v>92.3</v>
      </c>
      <c r="P42" s="91">
        <v>99.85</v>
      </c>
      <c r="Q42" s="91">
        <v>109.9</v>
      </c>
      <c r="R42" s="91">
        <v>111.75</v>
      </c>
      <c r="S42" s="91">
        <v>139.69999999999999</v>
      </c>
      <c r="T42" s="91">
        <v>156.5</v>
      </c>
      <c r="U42" s="91">
        <v>128.5</v>
      </c>
      <c r="V42" s="91">
        <v>160.94999999999999</v>
      </c>
      <c r="W42" s="91">
        <v>166.8</v>
      </c>
      <c r="X42" s="91">
        <v>164.9</v>
      </c>
      <c r="Y42" s="91">
        <v>132.4</v>
      </c>
      <c r="Z42" s="91">
        <v>128.6</v>
      </c>
      <c r="AA42" s="91">
        <v>124.35</v>
      </c>
      <c r="AB42" s="91">
        <v>147.6</v>
      </c>
      <c r="AC42" s="91">
        <v>148.1</v>
      </c>
      <c r="AD42" s="91">
        <v>154.1</v>
      </c>
      <c r="AE42" s="91">
        <v>166.95</v>
      </c>
      <c r="AF42" s="91">
        <v>163</v>
      </c>
      <c r="AG42" s="91">
        <v>164.95</v>
      </c>
      <c r="AH42" s="91">
        <v>151.4</v>
      </c>
      <c r="AI42" s="91">
        <v>147.80000000000001</v>
      </c>
      <c r="AJ42" s="91">
        <v>124.95</v>
      </c>
      <c r="AK42" s="91">
        <v>149.5</v>
      </c>
      <c r="AL42" s="91">
        <v>132.55000000000001</v>
      </c>
      <c r="AM42" s="91">
        <v>135.1</v>
      </c>
      <c r="AN42" s="91">
        <v>135.94999999999999</v>
      </c>
      <c r="AO42" s="91">
        <v>145.15</v>
      </c>
      <c r="AP42" s="91">
        <v>171.8</v>
      </c>
      <c r="AQ42" s="91">
        <v>156.80000000000001</v>
      </c>
      <c r="AR42" s="91">
        <v>175.8</v>
      </c>
      <c r="AS42" s="91">
        <v>188.25</v>
      </c>
      <c r="AT42" s="91">
        <v>185.9</v>
      </c>
      <c r="AU42" s="91">
        <v>158</v>
      </c>
      <c r="AV42" s="91">
        <v>129.05000000000001</v>
      </c>
      <c r="AW42" s="91">
        <v>129.30000000000001</v>
      </c>
      <c r="AX42" s="91">
        <v>128.55000000000001</v>
      </c>
      <c r="AY42" s="91">
        <v>133.05000000000001</v>
      </c>
      <c r="AZ42" s="91">
        <v>145.19999999999999</v>
      </c>
      <c r="BA42" s="91">
        <v>245</v>
      </c>
      <c r="BB42" s="91">
        <v>132</v>
      </c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06"/>
      <c r="BQ42" s="106"/>
      <c r="BR42" s="106"/>
      <c r="BS42" s="106"/>
      <c r="BT42" s="106"/>
      <c r="BU42" s="92"/>
      <c r="BV42" s="26"/>
      <c r="BW42" s="47">
        <f>MAX(C42:BV42)</f>
        <v>245</v>
      </c>
      <c r="BX42" s="47">
        <f>MIN(D42:BW42)</f>
        <v>52.4</v>
      </c>
      <c r="BY42" s="47">
        <f>BK42</f>
        <v>0</v>
      </c>
      <c r="BZ42" s="48">
        <v>43.7</v>
      </c>
      <c r="CA42" s="110"/>
    </row>
    <row r="43" spans="1:79" ht="15.75" hidden="1" thickBot="1" x14ac:dyDescent="0.3">
      <c r="A43" s="110"/>
      <c r="B43" s="24" t="s">
        <v>15</v>
      </c>
      <c r="C43" s="45">
        <v>28.55</v>
      </c>
      <c r="D43" s="25">
        <v>27.2</v>
      </c>
      <c r="E43" s="45">
        <v>28.15</v>
      </c>
      <c r="F43" s="45">
        <v>30.25</v>
      </c>
      <c r="G43" s="45">
        <v>30.2</v>
      </c>
      <c r="H43" s="45">
        <v>32.1</v>
      </c>
      <c r="I43" s="46">
        <f>'2021-2025 Forwards'!I25</f>
        <v>32.25</v>
      </c>
      <c r="J43" s="47">
        <f>'2021-2025 Forwards'!O25</f>
        <v>33.1</v>
      </c>
      <c r="K43" s="25">
        <v>33.5</v>
      </c>
      <c r="L43" s="25">
        <v>34.25</v>
      </c>
      <c r="M43" s="91">
        <v>34.9</v>
      </c>
      <c r="N43" s="91">
        <v>34.75</v>
      </c>
      <c r="O43" s="91">
        <v>34.65</v>
      </c>
      <c r="P43" s="91">
        <v>36.200000000000003</v>
      </c>
      <c r="Q43" s="91">
        <v>37.75</v>
      </c>
      <c r="R43" s="91">
        <v>38</v>
      </c>
      <c r="S43" s="91">
        <v>38.4</v>
      </c>
      <c r="T43" s="91">
        <v>39.15</v>
      </c>
      <c r="U43" s="91">
        <v>46.65</v>
      </c>
      <c r="V43" s="91">
        <v>47.65</v>
      </c>
      <c r="W43" s="91">
        <v>47.4</v>
      </c>
      <c r="X43" s="91">
        <v>52.3</v>
      </c>
      <c r="Y43" s="91">
        <v>52.35</v>
      </c>
      <c r="Z43" s="91">
        <v>54.35</v>
      </c>
      <c r="AA43" s="91">
        <v>55.75</v>
      </c>
      <c r="AB43" s="91">
        <v>62.65</v>
      </c>
      <c r="AC43" s="91">
        <v>64.7</v>
      </c>
      <c r="AD43" s="91">
        <v>61.35</v>
      </c>
      <c r="AE43" s="91">
        <v>62.55</v>
      </c>
      <c r="AF43" s="91">
        <v>62.9</v>
      </c>
      <c r="AG43" s="91">
        <v>65.05</v>
      </c>
      <c r="AH43" s="91">
        <v>62.15</v>
      </c>
      <c r="AI43" s="91">
        <v>57.45</v>
      </c>
      <c r="AJ43" s="91">
        <v>59.7</v>
      </c>
      <c r="AK43" s="91">
        <v>60.6</v>
      </c>
      <c r="AL43" s="91">
        <v>58.85</v>
      </c>
      <c r="AM43" s="91">
        <v>59.2</v>
      </c>
      <c r="AN43" s="91">
        <v>58.7</v>
      </c>
      <c r="AO43" s="91">
        <v>65.3</v>
      </c>
      <c r="AP43" s="91">
        <v>80</v>
      </c>
      <c r="AQ43" s="91">
        <v>77.55</v>
      </c>
      <c r="AR43" s="91">
        <v>82.95</v>
      </c>
      <c r="AS43" s="91">
        <v>91</v>
      </c>
      <c r="AT43" s="91">
        <v>89.85</v>
      </c>
      <c r="AU43" s="91">
        <v>86</v>
      </c>
      <c r="AV43" s="91">
        <v>71.599999999999994</v>
      </c>
      <c r="AW43" s="91">
        <v>72.2</v>
      </c>
      <c r="AX43" s="91">
        <v>75.849999999999994</v>
      </c>
      <c r="AY43" s="91">
        <v>85.5</v>
      </c>
      <c r="AZ43" s="91">
        <v>84.2</v>
      </c>
      <c r="BA43" s="91">
        <v>100.35</v>
      </c>
      <c r="BB43" s="91">
        <v>96</v>
      </c>
      <c r="BC43" s="91">
        <v>74.95</v>
      </c>
      <c r="BD43" s="91">
        <v>69.95</v>
      </c>
      <c r="BE43" s="91">
        <v>61.45</v>
      </c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106"/>
      <c r="BR43" s="106"/>
      <c r="BS43" s="106"/>
      <c r="BT43" s="106"/>
      <c r="BU43" s="92"/>
      <c r="BV43" s="26"/>
      <c r="BW43" s="47">
        <f>MAX(C43:BV43)</f>
        <v>100.35</v>
      </c>
      <c r="BX43" s="47">
        <f>MIN(D43:BW43)</f>
        <v>27.2</v>
      </c>
      <c r="BY43" s="47">
        <f>BK43</f>
        <v>0</v>
      </c>
      <c r="BZ43" s="48">
        <v>26.15</v>
      </c>
      <c r="CA43" s="110"/>
    </row>
    <row r="44" spans="1:79" ht="15.75" hidden="1" thickBot="1" x14ac:dyDescent="0.3">
      <c r="A44" s="110"/>
      <c r="B44" s="24" t="s">
        <v>16</v>
      </c>
      <c r="C44" s="45">
        <v>28.1</v>
      </c>
      <c r="D44" s="25">
        <v>26.7</v>
      </c>
      <c r="E44" s="45">
        <v>27.65</v>
      </c>
      <c r="F44" s="45">
        <v>29.8</v>
      </c>
      <c r="G44" s="45">
        <v>29.75</v>
      </c>
      <c r="H44" s="45">
        <v>31.6</v>
      </c>
      <c r="I44" s="46">
        <f>'2021-2025 Forwards'!I26</f>
        <v>31.75</v>
      </c>
      <c r="J44" s="47">
        <f>'2021-2025 Forwards'!O26</f>
        <v>32.6</v>
      </c>
      <c r="K44" s="25">
        <v>33</v>
      </c>
      <c r="L44" s="25">
        <v>33.700000000000003</v>
      </c>
      <c r="M44" s="91">
        <v>34.25</v>
      </c>
      <c r="N44" s="91">
        <v>34.1</v>
      </c>
      <c r="O44" s="91">
        <v>34</v>
      </c>
      <c r="P44" s="91">
        <v>35.549999999999997</v>
      </c>
      <c r="Q44" s="91">
        <v>36.25</v>
      </c>
      <c r="R44" s="91">
        <v>36.5</v>
      </c>
      <c r="S44" s="91">
        <v>36.9</v>
      </c>
      <c r="T44" s="91">
        <v>37.65</v>
      </c>
      <c r="U44" s="91">
        <v>36.85</v>
      </c>
      <c r="V44" s="91">
        <v>37.85</v>
      </c>
      <c r="W44" s="91">
        <v>37.6</v>
      </c>
      <c r="X44" s="91">
        <v>38.25</v>
      </c>
      <c r="Y44" s="91">
        <v>40.15</v>
      </c>
      <c r="Z44" s="91">
        <v>41.9</v>
      </c>
      <c r="AA44" s="91">
        <v>43.1</v>
      </c>
      <c r="AB44" s="91">
        <v>49.35</v>
      </c>
      <c r="AC44" s="91">
        <v>51.25</v>
      </c>
      <c r="AD44" s="91">
        <v>48.3</v>
      </c>
      <c r="AE44" s="91">
        <v>49.4</v>
      </c>
      <c r="AF44" s="91">
        <v>49.7</v>
      </c>
      <c r="AG44" s="91">
        <v>51.45</v>
      </c>
      <c r="AH44" s="91">
        <v>49.6</v>
      </c>
      <c r="AI44" s="91">
        <v>46</v>
      </c>
      <c r="AJ44" s="91">
        <v>48.2</v>
      </c>
      <c r="AK44" s="91">
        <v>49.5</v>
      </c>
      <c r="AL44" s="91">
        <v>47.8</v>
      </c>
      <c r="AM44" s="91">
        <v>48.75</v>
      </c>
      <c r="AN44" s="91">
        <v>52.3</v>
      </c>
      <c r="AO44" s="91">
        <v>58.2</v>
      </c>
      <c r="AP44" s="91">
        <v>71.599999999999994</v>
      </c>
      <c r="AQ44" s="91">
        <v>69.25</v>
      </c>
      <c r="AR44" s="91">
        <v>73.849999999999994</v>
      </c>
      <c r="AS44" s="91">
        <v>80.55</v>
      </c>
      <c r="AT44" s="91">
        <v>79.5</v>
      </c>
      <c r="AU44" s="91">
        <v>76.55</v>
      </c>
      <c r="AV44" s="91">
        <v>60.65</v>
      </c>
      <c r="AW44" s="91">
        <v>61.15</v>
      </c>
      <c r="AX44" s="91">
        <v>64.75</v>
      </c>
      <c r="AY44" s="91">
        <v>72.849999999999994</v>
      </c>
      <c r="AZ44" s="91">
        <v>80.95</v>
      </c>
      <c r="BA44" s="91">
        <v>89</v>
      </c>
      <c r="BB44" s="91">
        <v>82.95</v>
      </c>
      <c r="BC44" s="91">
        <v>66.45</v>
      </c>
      <c r="BD44" s="91">
        <v>63</v>
      </c>
      <c r="BE44" s="91">
        <v>64.5</v>
      </c>
      <c r="BF44" s="91">
        <v>65.75</v>
      </c>
      <c r="BG44" s="91">
        <v>62.05</v>
      </c>
      <c r="BH44" s="106"/>
      <c r="BI44" s="106"/>
      <c r="BJ44" s="106"/>
      <c r="BK44" s="106"/>
      <c r="BL44" s="106"/>
      <c r="BM44" s="106"/>
      <c r="BN44" s="106"/>
      <c r="BO44" s="106"/>
      <c r="BP44" s="106"/>
      <c r="BQ44" s="106"/>
      <c r="BR44" s="106"/>
      <c r="BS44" s="106"/>
      <c r="BT44" s="106"/>
      <c r="BU44" s="92"/>
      <c r="BV44" s="26"/>
      <c r="BW44" s="47">
        <f>MAX(C44:BV44)</f>
        <v>89</v>
      </c>
      <c r="BX44" s="47">
        <f>MIN(D44:BW44)</f>
        <v>26.7</v>
      </c>
      <c r="BY44" s="47">
        <f>BK44</f>
        <v>0</v>
      </c>
      <c r="BZ44" s="48">
        <v>25.75</v>
      </c>
      <c r="CA44" s="110"/>
    </row>
    <row r="45" spans="1:79" ht="15.75" hidden="1" thickBot="1" x14ac:dyDescent="0.3">
      <c r="A45" s="110"/>
      <c r="B45" s="96" t="s">
        <v>17</v>
      </c>
      <c r="C45" s="65">
        <v>31.05</v>
      </c>
      <c r="D45" s="32">
        <v>29.6</v>
      </c>
      <c r="E45" s="65">
        <v>30.6</v>
      </c>
      <c r="F45" s="65">
        <v>32.85</v>
      </c>
      <c r="G45" s="65">
        <v>32.75</v>
      </c>
      <c r="H45" s="65">
        <v>34.700000000000003</v>
      </c>
      <c r="I45" s="66">
        <f>'2021-2025 Forwards'!I27</f>
        <v>34.85</v>
      </c>
      <c r="J45" s="67">
        <f>'2021-2025 Forwards'!O27</f>
        <v>35.799999999999997</v>
      </c>
      <c r="K45" s="32">
        <v>36.25</v>
      </c>
      <c r="L45" s="32">
        <v>37.049999999999997</v>
      </c>
      <c r="M45" s="89">
        <v>37.700000000000003</v>
      </c>
      <c r="N45" s="89">
        <v>37.6</v>
      </c>
      <c r="O45" s="89">
        <v>37.549999999999997</v>
      </c>
      <c r="P45" s="89">
        <v>39.15</v>
      </c>
      <c r="Q45" s="89">
        <v>39.450000000000003</v>
      </c>
      <c r="R45" s="89">
        <v>39.700000000000003</v>
      </c>
      <c r="S45" s="89">
        <v>40.1</v>
      </c>
      <c r="T45" s="89">
        <v>40.85</v>
      </c>
      <c r="U45" s="89">
        <v>39.950000000000003</v>
      </c>
      <c r="V45" s="89">
        <v>40.950000000000003</v>
      </c>
      <c r="W45" s="89">
        <v>40.700000000000003</v>
      </c>
      <c r="X45" s="89">
        <v>41.4</v>
      </c>
      <c r="Y45" s="89">
        <v>41.9</v>
      </c>
      <c r="Z45" s="89">
        <v>43.7</v>
      </c>
      <c r="AA45" s="89">
        <v>44.9</v>
      </c>
      <c r="AB45" s="89">
        <v>53.05</v>
      </c>
      <c r="AC45" s="89">
        <v>55.1</v>
      </c>
      <c r="AD45" s="89">
        <v>51.85</v>
      </c>
      <c r="AE45" s="89">
        <v>53</v>
      </c>
      <c r="AF45" s="89">
        <v>53.35</v>
      </c>
      <c r="AG45" s="89">
        <v>55.3</v>
      </c>
      <c r="AH45" s="89">
        <v>53.25</v>
      </c>
      <c r="AI45" s="89">
        <v>49.45</v>
      </c>
      <c r="AJ45" s="89">
        <v>51.9</v>
      </c>
      <c r="AK45" s="89">
        <v>54.5</v>
      </c>
      <c r="AL45" s="89">
        <v>56.4</v>
      </c>
      <c r="AM45" s="89">
        <v>55.25</v>
      </c>
      <c r="AN45" s="89">
        <v>59.2</v>
      </c>
      <c r="AO45" s="89">
        <v>69.75</v>
      </c>
      <c r="AP45" s="89">
        <v>85.5</v>
      </c>
      <c r="AQ45" s="89">
        <v>80.95</v>
      </c>
      <c r="AR45" s="89">
        <v>88.8</v>
      </c>
      <c r="AS45" s="89">
        <v>96.9</v>
      </c>
      <c r="AT45" s="89">
        <v>95.65</v>
      </c>
      <c r="AU45" s="89">
        <v>86.15</v>
      </c>
      <c r="AV45" s="89">
        <v>68.45</v>
      </c>
      <c r="AW45" s="89">
        <v>69.099999999999994</v>
      </c>
      <c r="AX45" s="89">
        <v>73.95</v>
      </c>
      <c r="AY45" s="89">
        <v>82.85</v>
      </c>
      <c r="AZ45" s="89">
        <v>90.45</v>
      </c>
      <c r="BA45" s="89">
        <v>96.05</v>
      </c>
      <c r="BB45" s="89">
        <v>86.6</v>
      </c>
      <c r="BC45" s="89">
        <v>74.150000000000006</v>
      </c>
      <c r="BD45" s="89">
        <v>73.150000000000006</v>
      </c>
      <c r="BE45" s="89">
        <v>76.900000000000006</v>
      </c>
      <c r="BF45" s="89">
        <v>69.5</v>
      </c>
      <c r="BG45" s="89">
        <v>78.150000000000006</v>
      </c>
      <c r="BH45" s="89">
        <v>160.86000000000001</v>
      </c>
      <c r="BI45" s="32">
        <v>392.8</v>
      </c>
      <c r="BJ45" s="32">
        <v>346</v>
      </c>
      <c r="BK45" s="32">
        <v>249.95</v>
      </c>
      <c r="BL45" s="32"/>
      <c r="BM45" s="32"/>
      <c r="BN45" s="32"/>
      <c r="BO45" s="32"/>
      <c r="BP45" s="89"/>
      <c r="BQ45" s="89"/>
      <c r="BR45" s="89"/>
      <c r="BS45" s="89"/>
      <c r="BT45" s="89"/>
      <c r="BU45" s="90"/>
      <c r="BV45" s="69"/>
      <c r="BW45" s="67">
        <f>MAX(C45:BV45)</f>
        <v>392.8</v>
      </c>
      <c r="BX45" s="67">
        <f>MIN(D45:BW45)</f>
        <v>29.6</v>
      </c>
      <c r="BY45" s="67">
        <f>BK45</f>
        <v>249.95</v>
      </c>
      <c r="BZ45" s="76">
        <v>28.5</v>
      </c>
      <c r="CA45" s="110"/>
    </row>
    <row r="46" spans="1:79" ht="15.75" hidden="1" thickBot="1" x14ac:dyDescent="0.3">
      <c r="A46" s="110"/>
      <c r="B46" s="108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  <c r="AR46" s="106"/>
      <c r="AS46" s="106"/>
      <c r="AT46" s="106"/>
      <c r="AU46" s="106"/>
      <c r="AV46" s="106"/>
      <c r="AW46" s="106"/>
      <c r="AX46" s="106"/>
      <c r="AY46" s="106"/>
      <c r="AZ46" s="106"/>
      <c r="BA46" s="106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106"/>
      <c r="BR46" s="106"/>
      <c r="BS46" s="106"/>
      <c r="BT46" s="106"/>
      <c r="BU46" s="106"/>
      <c r="BV46" s="106"/>
      <c r="BW46" s="106"/>
      <c r="BX46" s="106"/>
      <c r="BY46" s="106"/>
      <c r="BZ46" s="109"/>
      <c r="CA46" s="110"/>
    </row>
    <row r="47" spans="1:79" ht="15.75" hidden="1" thickBot="1" x14ac:dyDescent="0.3">
      <c r="A47" s="110"/>
      <c r="B47" s="39">
        <v>2022</v>
      </c>
      <c r="C47" s="178" t="s">
        <v>25</v>
      </c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  <c r="AA47" s="178"/>
      <c r="AB47" s="178"/>
      <c r="AC47" s="178"/>
      <c r="AD47" s="178"/>
      <c r="AE47" s="178"/>
      <c r="AF47" s="178"/>
      <c r="AG47" s="178"/>
      <c r="AH47" s="178"/>
      <c r="AI47" s="178"/>
      <c r="AJ47" s="178"/>
      <c r="AK47" s="178"/>
      <c r="AL47" s="178"/>
      <c r="AM47" s="178"/>
      <c r="AN47" s="178"/>
      <c r="AO47" s="178"/>
      <c r="AP47" s="178"/>
      <c r="AQ47" s="178"/>
      <c r="AR47" s="178"/>
      <c r="AS47" s="178"/>
      <c r="AT47" s="178"/>
      <c r="AU47" s="178"/>
      <c r="AV47" s="178"/>
      <c r="AW47" s="178"/>
      <c r="AX47" s="178"/>
      <c r="AY47" s="139"/>
      <c r="AZ47" s="145"/>
      <c r="BA47" s="145"/>
      <c r="BB47" s="145"/>
      <c r="BC47" s="142"/>
      <c r="BD47" s="148"/>
      <c r="BE47" s="148"/>
      <c r="BF47" s="150"/>
      <c r="BG47" s="148"/>
      <c r="BH47" s="150"/>
      <c r="BI47" s="150"/>
      <c r="BJ47" s="155"/>
      <c r="BK47" s="155"/>
      <c r="BL47" s="157"/>
      <c r="BM47" s="164"/>
      <c r="BN47" s="164"/>
      <c r="BO47" s="164"/>
      <c r="BP47" s="152"/>
      <c r="BQ47" s="171"/>
      <c r="BR47" s="176"/>
      <c r="BS47" s="152"/>
      <c r="BT47" s="152"/>
      <c r="BU47" s="105"/>
      <c r="BV47" s="40"/>
      <c r="BW47" s="40"/>
      <c r="BX47" s="40"/>
      <c r="BY47" s="40"/>
      <c r="BZ47" s="41"/>
      <c r="CA47" s="110"/>
    </row>
    <row r="48" spans="1:79" ht="15.75" hidden="1" thickBot="1" x14ac:dyDescent="0.3">
      <c r="A48" s="110"/>
      <c r="B48" s="24" t="s">
        <v>2</v>
      </c>
      <c r="C48" s="42">
        <v>44075</v>
      </c>
      <c r="D48" s="42">
        <v>44089</v>
      </c>
      <c r="E48" s="42">
        <v>44105</v>
      </c>
      <c r="F48" s="42">
        <v>44119</v>
      </c>
      <c r="G48" s="42">
        <v>44136</v>
      </c>
      <c r="H48" s="42">
        <v>44151</v>
      </c>
      <c r="I48" s="42">
        <v>44166</v>
      </c>
      <c r="J48" s="43">
        <v>44180</v>
      </c>
      <c r="K48" s="43">
        <v>44561</v>
      </c>
      <c r="L48" s="43">
        <v>44211</v>
      </c>
      <c r="M48" s="43">
        <v>44228</v>
      </c>
      <c r="N48" s="43">
        <f>N3</f>
        <v>44239</v>
      </c>
      <c r="O48" s="43">
        <f>O3</f>
        <v>44256</v>
      </c>
      <c r="P48" s="43">
        <f>P3</f>
        <v>44270</v>
      </c>
      <c r="Q48" s="43">
        <f>Q33</f>
        <v>44287</v>
      </c>
      <c r="R48" s="43">
        <v>44301</v>
      </c>
      <c r="S48" s="43">
        <v>44316</v>
      </c>
      <c r="T48" s="43">
        <v>44330</v>
      </c>
      <c r="U48" s="43">
        <v>44344</v>
      </c>
      <c r="V48" s="43">
        <v>44362</v>
      </c>
      <c r="W48" s="43">
        <f>W3</f>
        <v>44377</v>
      </c>
      <c r="X48" s="43">
        <v>44392</v>
      </c>
      <c r="Y48" s="43">
        <v>44407</v>
      </c>
      <c r="Z48" s="43">
        <v>44425</v>
      </c>
      <c r="AA48" s="43">
        <v>44439</v>
      </c>
      <c r="AB48" s="43">
        <v>44454</v>
      </c>
      <c r="AC48" s="43">
        <v>44469</v>
      </c>
      <c r="AD48" s="43">
        <v>44483</v>
      </c>
      <c r="AE48" s="43">
        <v>44498</v>
      </c>
      <c r="AF48" s="43">
        <v>44515</v>
      </c>
      <c r="AG48" s="43">
        <v>44530</v>
      </c>
      <c r="AH48" s="43">
        <v>44545</v>
      </c>
      <c r="AI48" s="43">
        <v>44926</v>
      </c>
      <c r="AJ48" s="43">
        <v>44575</v>
      </c>
      <c r="AK48" s="43">
        <v>44592</v>
      </c>
      <c r="AL48" s="43">
        <v>44607</v>
      </c>
      <c r="AM48" s="43">
        <v>44620</v>
      </c>
      <c r="AN48" s="43">
        <v>44635</v>
      </c>
      <c r="AO48" s="43">
        <v>44650</v>
      </c>
      <c r="AP48" s="43">
        <v>44669</v>
      </c>
      <c r="AQ48" s="43">
        <v>44679</v>
      </c>
      <c r="AR48" s="43">
        <v>44691</v>
      </c>
      <c r="AS48" s="43">
        <v>44705</v>
      </c>
      <c r="AT48" s="43">
        <v>44712</v>
      </c>
      <c r="AU48" s="43">
        <v>44727</v>
      </c>
      <c r="AV48" s="43">
        <v>44742</v>
      </c>
      <c r="AW48" s="43">
        <v>44743</v>
      </c>
      <c r="AX48" s="43">
        <v>44757</v>
      </c>
      <c r="AY48" s="43">
        <v>44774</v>
      </c>
      <c r="AZ48" s="43">
        <v>44788</v>
      </c>
      <c r="BA48" s="43">
        <v>44804</v>
      </c>
      <c r="BB48" s="43">
        <v>44819</v>
      </c>
      <c r="BC48" s="43">
        <v>44834</v>
      </c>
      <c r="BD48" s="43">
        <f>BD33</f>
        <v>44837</v>
      </c>
      <c r="BE48" s="43">
        <f t="shared" ref="BE48" si="1">BE33</f>
        <v>44849</v>
      </c>
      <c r="BF48" s="43">
        <v>44866</v>
      </c>
      <c r="BG48" s="43">
        <v>44880</v>
      </c>
      <c r="BH48" s="43">
        <v>44895</v>
      </c>
      <c r="BI48" s="43">
        <v>44907</v>
      </c>
      <c r="BJ48" s="43">
        <v>44908</v>
      </c>
      <c r="BK48" s="43">
        <v>44923</v>
      </c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26"/>
      <c r="BW48" s="93" t="s">
        <v>18</v>
      </c>
      <c r="BX48" s="93" t="s">
        <v>19</v>
      </c>
      <c r="BY48" s="93" t="s">
        <v>20</v>
      </c>
      <c r="BZ48" s="44">
        <v>44046</v>
      </c>
      <c r="CA48" s="110"/>
    </row>
    <row r="49" spans="1:79" ht="15.75" hidden="1" thickBot="1" x14ac:dyDescent="0.3">
      <c r="A49" s="110"/>
      <c r="B49" s="24" t="s">
        <v>6</v>
      </c>
      <c r="C49" s="45">
        <v>30.8</v>
      </c>
      <c r="D49" s="25">
        <v>29.85</v>
      </c>
      <c r="E49" s="45">
        <v>28.35</v>
      </c>
      <c r="F49" s="45">
        <v>31.2</v>
      </c>
      <c r="G49" s="45">
        <v>32.85</v>
      </c>
      <c r="H49" s="45">
        <v>33.25</v>
      </c>
      <c r="I49" s="46">
        <f>'2021-2025 Forwards'!J16</f>
        <v>31.35</v>
      </c>
      <c r="J49" s="47">
        <f>'2021-2025 Forwards'!P16</f>
        <v>33.549999999999997</v>
      </c>
      <c r="K49" s="25">
        <v>31.7</v>
      </c>
      <c r="L49" s="25">
        <v>33.9</v>
      </c>
      <c r="M49" s="91">
        <v>31.8</v>
      </c>
      <c r="N49" s="91">
        <v>34.950000000000003</v>
      </c>
      <c r="O49" s="91">
        <v>34.75</v>
      </c>
      <c r="P49" s="91">
        <v>36.299999999999997</v>
      </c>
      <c r="Q49" s="91">
        <v>38.549999999999997</v>
      </c>
      <c r="R49" s="91">
        <v>40.200000000000003</v>
      </c>
      <c r="S49" s="91">
        <v>43.1</v>
      </c>
      <c r="T49" s="91">
        <v>45.4</v>
      </c>
      <c r="U49" s="91">
        <v>44.75</v>
      </c>
      <c r="V49" s="91">
        <v>48.45</v>
      </c>
      <c r="W49" s="91">
        <v>49.75</v>
      </c>
      <c r="X49" s="91">
        <v>48.1</v>
      </c>
      <c r="Y49" s="91">
        <v>54.8</v>
      </c>
      <c r="Z49" s="91">
        <v>54.95</v>
      </c>
      <c r="AA49" s="91">
        <v>58</v>
      </c>
      <c r="AB49" s="91">
        <v>86.05</v>
      </c>
      <c r="AC49" s="91">
        <v>90.35</v>
      </c>
      <c r="AD49" s="91">
        <v>71.95</v>
      </c>
      <c r="AE49" s="91">
        <v>72.400000000000006</v>
      </c>
      <c r="AF49" s="91">
        <v>57.5</v>
      </c>
      <c r="AG49" s="91">
        <v>55.2</v>
      </c>
      <c r="AH49" s="91">
        <v>49.95</v>
      </c>
      <c r="AI49" s="91">
        <v>54</v>
      </c>
      <c r="AJ49" s="91">
        <v>41.1</v>
      </c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7"/>
      <c r="BR49" s="107"/>
      <c r="BS49" s="107"/>
      <c r="BT49" s="107"/>
      <c r="BU49" s="91"/>
      <c r="BV49" s="26"/>
      <c r="BW49" s="47">
        <f>MAX(C49:BV49)</f>
        <v>90.35</v>
      </c>
      <c r="BX49" s="47">
        <f>MIN(D49:BW49)</f>
        <v>28.35</v>
      </c>
      <c r="BY49" s="47">
        <f>BK49</f>
        <v>0</v>
      </c>
      <c r="BZ49" s="48">
        <v>30.4</v>
      </c>
      <c r="CA49" s="110"/>
    </row>
    <row r="50" spans="1:79" ht="15.75" hidden="1" thickBot="1" x14ac:dyDescent="0.3">
      <c r="A50" s="110"/>
      <c r="B50" s="24" t="s">
        <v>7</v>
      </c>
      <c r="C50" s="45">
        <v>29.35</v>
      </c>
      <c r="D50" s="25">
        <v>28.55</v>
      </c>
      <c r="E50" s="45">
        <v>27.1</v>
      </c>
      <c r="F50" s="45">
        <v>29.85</v>
      </c>
      <c r="G50" s="45">
        <v>31.5</v>
      </c>
      <c r="H50" s="45">
        <v>31.95</v>
      </c>
      <c r="I50" s="46">
        <f>'2021-2025 Forwards'!J17</f>
        <v>30.1</v>
      </c>
      <c r="J50" s="47">
        <f>'2021-2025 Forwards'!P17</f>
        <v>32.299999999999997</v>
      </c>
      <c r="K50" s="25">
        <v>30.45</v>
      </c>
      <c r="L50" s="25">
        <v>32.5</v>
      </c>
      <c r="M50" s="91">
        <v>30.45</v>
      </c>
      <c r="N50" s="91">
        <v>33.4</v>
      </c>
      <c r="O50" s="91">
        <v>32.950000000000003</v>
      </c>
      <c r="P50" s="91">
        <v>34.5</v>
      </c>
      <c r="Q50" s="91">
        <v>36.35</v>
      </c>
      <c r="R50" s="91">
        <v>37.950000000000003</v>
      </c>
      <c r="S50" s="91">
        <v>40.549999999999997</v>
      </c>
      <c r="T50" s="91">
        <v>42.7</v>
      </c>
      <c r="U50" s="91">
        <v>42</v>
      </c>
      <c r="V50" s="91">
        <v>45.5</v>
      </c>
      <c r="W50" s="91">
        <v>46.8</v>
      </c>
      <c r="X50" s="91">
        <v>45.55</v>
      </c>
      <c r="Y50" s="91">
        <v>50.65</v>
      </c>
      <c r="Z50" s="91">
        <v>50.6</v>
      </c>
      <c r="AA50" s="91">
        <v>50.6</v>
      </c>
      <c r="AB50" s="91">
        <v>67.7</v>
      </c>
      <c r="AC50" s="91">
        <v>73.2</v>
      </c>
      <c r="AD50" s="91">
        <v>65.900000000000006</v>
      </c>
      <c r="AE50" s="91">
        <v>65.55</v>
      </c>
      <c r="AF50" s="91">
        <v>53.45</v>
      </c>
      <c r="AG50" s="91">
        <v>52.6</v>
      </c>
      <c r="AH50" s="91">
        <v>46.9</v>
      </c>
      <c r="AI50" s="91">
        <v>45.4</v>
      </c>
      <c r="AJ50" s="91">
        <v>48.2</v>
      </c>
      <c r="AK50" s="91">
        <v>55.05</v>
      </c>
      <c r="AL50" s="91">
        <v>39</v>
      </c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  <c r="BM50" s="107"/>
      <c r="BN50" s="107"/>
      <c r="BO50" s="107"/>
      <c r="BP50" s="107"/>
      <c r="BQ50" s="107"/>
      <c r="BR50" s="107"/>
      <c r="BS50" s="107"/>
      <c r="BT50" s="107"/>
      <c r="BU50" s="91"/>
      <c r="BV50" s="26"/>
      <c r="BW50" s="47">
        <f>MAX(C50:BV50)</f>
        <v>73.2</v>
      </c>
      <c r="BX50" s="47">
        <f>MIN(D50:BW50)</f>
        <v>27.1</v>
      </c>
      <c r="BY50" s="47">
        <f>BK50</f>
        <v>0</v>
      </c>
      <c r="BZ50" s="48">
        <v>29</v>
      </c>
      <c r="CA50" s="110"/>
    </row>
    <row r="51" spans="1:79" ht="15.75" hidden="1" thickBot="1" x14ac:dyDescent="0.3">
      <c r="A51" s="110"/>
      <c r="B51" s="24" t="s">
        <v>8</v>
      </c>
      <c r="C51" s="45">
        <v>24.3</v>
      </c>
      <c r="D51" s="25">
        <v>23.6</v>
      </c>
      <c r="E51" s="45">
        <v>22.5</v>
      </c>
      <c r="F51" s="45">
        <v>24.8</v>
      </c>
      <c r="G51" s="45">
        <v>26.15</v>
      </c>
      <c r="H51" s="45">
        <v>26.55</v>
      </c>
      <c r="I51" s="46">
        <f>'2021-2025 Forwards'!J18</f>
        <v>25.05</v>
      </c>
      <c r="J51" s="47">
        <f>'2021-2025 Forwards'!P18</f>
        <v>26.8</v>
      </c>
      <c r="K51" s="25">
        <v>25.25</v>
      </c>
      <c r="L51" s="25">
        <v>26.95</v>
      </c>
      <c r="M51" s="91">
        <v>25.3</v>
      </c>
      <c r="N51" s="91">
        <v>27.75</v>
      </c>
      <c r="O51" s="91">
        <v>26.75</v>
      </c>
      <c r="P51" s="91">
        <v>27.9</v>
      </c>
      <c r="Q51" s="91">
        <v>27.85</v>
      </c>
      <c r="R51" s="91">
        <v>28.8</v>
      </c>
      <c r="S51" s="91">
        <v>30.8</v>
      </c>
      <c r="T51" s="91">
        <v>32.450000000000003</v>
      </c>
      <c r="U51" s="91">
        <v>33.049999999999997</v>
      </c>
      <c r="V51" s="91">
        <v>35.75</v>
      </c>
      <c r="W51" s="91">
        <v>36.799999999999997</v>
      </c>
      <c r="X51" s="91">
        <v>33.6</v>
      </c>
      <c r="Y51" s="91">
        <v>36.85</v>
      </c>
      <c r="Z51" s="91">
        <v>35.049999999999997</v>
      </c>
      <c r="AA51" s="91">
        <v>38.200000000000003</v>
      </c>
      <c r="AB51" s="91">
        <v>50</v>
      </c>
      <c r="AC51" s="91">
        <v>53.2</v>
      </c>
      <c r="AD51" s="91">
        <v>47.45</v>
      </c>
      <c r="AE51" s="91">
        <v>49.8</v>
      </c>
      <c r="AF51" s="91">
        <v>44.45</v>
      </c>
      <c r="AG51" s="91">
        <v>40.950000000000003</v>
      </c>
      <c r="AH51" s="91">
        <v>37.6</v>
      </c>
      <c r="AI51" s="91">
        <v>34.4</v>
      </c>
      <c r="AJ51" s="91">
        <v>37</v>
      </c>
      <c r="AK51" s="91">
        <v>39.85</v>
      </c>
      <c r="AL51" s="91">
        <v>36</v>
      </c>
      <c r="AM51" s="91">
        <v>39.5</v>
      </c>
      <c r="AN51" s="91">
        <v>36.9</v>
      </c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07"/>
      <c r="BH51" s="107"/>
      <c r="BI51" s="107"/>
      <c r="BJ51" s="107"/>
      <c r="BK51" s="107"/>
      <c r="BL51" s="107"/>
      <c r="BM51" s="107"/>
      <c r="BN51" s="107"/>
      <c r="BO51" s="107"/>
      <c r="BP51" s="107"/>
      <c r="BQ51" s="107"/>
      <c r="BR51" s="107"/>
      <c r="BS51" s="107"/>
      <c r="BT51" s="107"/>
      <c r="BU51" s="91"/>
      <c r="BV51" s="26"/>
      <c r="BW51" s="47">
        <f>MAX(C51:BV51)</f>
        <v>53.2</v>
      </c>
      <c r="BX51" s="47">
        <f>MIN(D51:BW51)</f>
        <v>22.5</v>
      </c>
      <c r="BY51" s="47">
        <f>BK51</f>
        <v>0</v>
      </c>
      <c r="BZ51" s="48">
        <v>24.05</v>
      </c>
      <c r="CA51" s="110"/>
    </row>
    <row r="52" spans="1:79" ht="15.75" hidden="1" thickBot="1" x14ac:dyDescent="0.3">
      <c r="A52" s="110"/>
      <c r="B52" s="24" t="s">
        <v>9</v>
      </c>
      <c r="C52" s="45">
        <v>18.8</v>
      </c>
      <c r="D52" s="25">
        <v>18.75</v>
      </c>
      <c r="E52" s="45">
        <v>18.3</v>
      </c>
      <c r="F52" s="45">
        <v>20.8</v>
      </c>
      <c r="G52" s="45">
        <v>20.65</v>
      </c>
      <c r="H52" s="45">
        <v>21.25</v>
      </c>
      <c r="I52" s="46">
        <f>'2021-2025 Forwards'!J19</f>
        <v>20.95</v>
      </c>
      <c r="J52" s="47">
        <f>'2021-2025 Forwards'!P19</f>
        <v>22.25</v>
      </c>
      <c r="K52" s="25">
        <v>22.25</v>
      </c>
      <c r="L52" s="25">
        <v>20.85</v>
      </c>
      <c r="M52" s="91">
        <v>19.95</v>
      </c>
      <c r="N52" s="91">
        <v>20.350000000000001</v>
      </c>
      <c r="O52" s="91">
        <v>21.45</v>
      </c>
      <c r="P52" s="91">
        <v>21.45</v>
      </c>
      <c r="Q52" s="91">
        <v>22.4</v>
      </c>
      <c r="R52" s="91">
        <v>22.6</v>
      </c>
      <c r="S52" s="91">
        <v>24.2</v>
      </c>
      <c r="T52" s="91">
        <v>25.25</v>
      </c>
      <c r="U52" s="91">
        <v>24.15</v>
      </c>
      <c r="V52" s="91">
        <v>25.5</v>
      </c>
      <c r="W52" s="91">
        <v>25</v>
      </c>
      <c r="X52" s="91">
        <v>30</v>
      </c>
      <c r="Y52" s="91">
        <v>28.75</v>
      </c>
      <c r="Z52" s="91">
        <v>32.799999999999997</v>
      </c>
      <c r="AA52" s="91">
        <v>35.75</v>
      </c>
      <c r="AB52" s="91">
        <v>36.25</v>
      </c>
      <c r="AC52" s="91">
        <v>42.45</v>
      </c>
      <c r="AD52" s="91">
        <v>42.5</v>
      </c>
      <c r="AE52" s="91">
        <v>45</v>
      </c>
      <c r="AF52" s="91">
        <v>44.35</v>
      </c>
      <c r="AG52" s="91">
        <v>44.9</v>
      </c>
      <c r="AH52" s="91">
        <v>41.25</v>
      </c>
      <c r="AI52" s="91">
        <v>36.85</v>
      </c>
      <c r="AJ52" s="91">
        <v>37.200000000000003</v>
      </c>
      <c r="AK52" s="91">
        <v>39</v>
      </c>
      <c r="AL52" s="91">
        <v>36</v>
      </c>
      <c r="AM52" s="91">
        <v>39.4</v>
      </c>
      <c r="AN52" s="91">
        <v>39.75</v>
      </c>
      <c r="AO52" s="91">
        <v>44.65</v>
      </c>
      <c r="AP52" s="91">
        <v>62.5</v>
      </c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07"/>
      <c r="BF52" s="107"/>
      <c r="BG52" s="107"/>
      <c r="BH52" s="107"/>
      <c r="BI52" s="107"/>
      <c r="BJ52" s="107"/>
      <c r="BK52" s="107"/>
      <c r="BL52" s="107"/>
      <c r="BM52" s="107"/>
      <c r="BN52" s="107"/>
      <c r="BO52" s="107"/>
      <c r="BP52" s="107"/>
      <c r="BQ52" s="107"/>
      <c r="BR52" s="107"/>
      <c r="BS52" s="107"/>
      <c r="BT52" s="107"/>
      <c r="BU52" s="91"/>
      <c r="BV52" s="26"/>
      <c r="BW52" s="47">
        <f>MAX(C52:BV52)</f>
        <v>62.5</v>
      </c>
      <c r="BX52" s="47">
        <f>MIN(D52:BW52)</f>
        <v>18.3</v>
      </c>
      <c r="BY52" s="47">
        <f>BK52</f>
        <v>0</v>
      </c>
      <c r="BZ52" s="48">
        <v>18.45</v>
      </c>
      <c r="CA52" s="110"/>
    </row>
    <row r="53" spans="1:79" ht="15.75" hidden="1" thickBot="1" x14ac:dyDescent="0.3">
      <c r="A53" s="110"/>
      <c r="B53" s="24" t="s">
        <v>10</v>
      </c>
      <c r="C53" s="45">
        <v>20.5</v>
      </c>
      <c r="D53" s="25">
        <v>20.45</v>
      </c>
      <c r="E53" s="45">
        <v>20.05</v>
      </c>
      <c r="F53" s="45">
        <v>22.7</v>
      </c>
      <c r="G53" s="45">
        <v>22.55</v>
      </c>
      <c r="H53" s="45">
        <v>23.2</v>
      </c>
      <c r="I53" s="46">
        <f>'2021-2025 Forwards'!J20</f>
        <v>22.95</v>
      </c>
      <c r="J53" s="47">
        <f>'2021-2025 Forwards'!P20</f>
        <v>24.25</v>
      </c>
      <c r="K53" s="25">
        <v>24.25</v>
      </c>
      <c r="L53" s="25">
        <v>22.85</v>
      </c>
      <c r="M53" s="91">
        <v>21.95</v>
      </c>
      <c r="N53" s="91">
        <v>22.3</v>
      </c>
      <c r="O53" s="91">
        <v>23.4</v>
      </c>
      <c r="P53" s="91">
        <v>23.3</v>
      </c>
      <c r="Q53" s="91">
        <v>23.05</v>
      </c>
      <c r="R53" s="91">
        <v>24.15</v>
      </c>
      <c r="S53" s="91">
        <v>27.4</v>
      </c>
      <c r="T53" s="91">
        <v>28.55</v>
      </c>
      <c r="U53" s="91">
        <v>26.4</v>
      </c>
      <c r="V53" s="91">
        <v>27.75</v>
      </c>
      <c r="W53" s="91">
        <v>27.25</v>
      </c>
      <c r="X53" s="91">
        <v>32.1</v>
      </c>
      <c r="Y53" s="91">
        <v>30.85</v>
      </c>
      <c r="Z53" s="91">
        <v>34.85</v>
      </c>
      <c r="AA53" s="91">
        <v>36.25</v>
      </c>
      <c r="AB53" s="91">
        <v>34.25</v>
      </c>
      <c r="AC53" s="91">
        <v>39.950000000000003</v>
      </c>
      <c r="AD53" s="91">
        <v>39.85</v>
      </c>
      <c r="AE53" s="91">
        <v>42.1</v>
      </c>
      <c r="AF53" s="91">
        <v>42.5</v>
      </c>
      <c r="AG53" s="91">
        <v>41.5</v>
      </c>
      <c r="AH53" s="91">
        <v>38.049999999999997</v>
      </c>
      <c r="AI53" s="91">
        <v>34.1</v>
      </c>
      <c r="AJ53" s="91">
        <v>34.200000000000003</v>
      </c>
      <c r="AK53" s="91">
        <v>36.5</v>
      </c>
      <c r="AL53" s="91">
        <v>34.200000000000003</v>
      </c>
      <c r="AM53" s="91">
        <v>34.5</v>
      </c>
      <c r="AN53" s="91">
        <v>36.450000000000003</v>
      </c>
      <c r="AO53" s="91">
        <v>44.9</v>
      </c>
      <c r="AP53" s="91">
        <v>63.9</v>
      </c>
      <c r="AQ53" s="91">
        <v>60.6</v>
      </c>
      <c r="AR53" s="91">
        <v>61.9</v>
      </c>
      <c r="AS53" s="91">
        <v>68.5</v>
      </c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91"/>
      <c r="BV53" s="26"/>
      <c r="BW53" s="47">
        <f>MAX(C53:BV53)</f>
        <v>68.5</v>
      </c>
      <c r="BX53" s="47">
        <f>MIN(D53:BW53)</f>
        <v>20.05</v>
      </c>
      <c r="BY53" s="47">
        <f>BK53</f>
        <v>0</v>
      </c>
      <c r="BZ53" s="48">
        <v>20.149999999999999</v>
      </c>
      <c r="CA53" s="110"/>
    </row>
    <row r="54" spans="1:79" ht="15.75" hidden="1" thickBot="1" x14ac:dyDescent="0.3">
      <c r="A54" s="110"/>
      <c r="B54" s="24" t="s">
        <v>11</v>
      </c>
      <c r="C54" s="45">
        <v>23.45</v>
      </c>
      <c r="D54" s="25">
        <v>23.5</v>
      </c>
      <c r="E54" s="45">
        <v>23</v>
      </c>
      <c r="F54" s="45">
        <v>26.2</v>
      </c>
      <c r="G54" s="45">
        <v>26.1</v>
      </c>
      <c r="H54" s="45">
        <v>26.8</v>
      </c>
      <c r="I54" s="46">
        <f>'2021-2025 Forwards'!J21</f>
        <v>26.55</v>
      </c>
      <c r="J54" s="47">
        <f>'2021-2025 Forwards'!P21</f>
        <v>28.05</v>
      </c>
      <c r="K54" s="25">
        <v>34.4</v>
      </c>
      <c r="L54" s="25">
        <v>34.85</v>
      </c>
      <c r="M54" s="91">
        <v>32.549999999999997</v>
      </c>
      <c r="N54" s="91">
        <v>33.049999999999997</v>
      </c>
      <c r="O54" s="91">
        <v>34.6</v>
      </c>
      <c r="P54" s="91">
        <v>36.25</v>
      </c>
      <c r="Q54" s="91">
        <v>37.9</v>
      </c>
      <c r="R54" s="91">
        <v>38.549999999999997</v>
      </c>
      <c r="S54" s="91">
        <v>40.950000000000003</v>
      </c>
      <c r="T54" s="91">
        <v>42.7</v>
      </c>
      <c r="U54" s="91">
        <v>39.5</v>
      </c>
      <c r="V54" s="91">
        <v>50.25</v>
      </c>
      <c r="W54" s="91">
        <v>49.35</v>
      </c>
      <c r="X54" s="91">
        <v>42</v>
      </c>
      <c r="Y54" s="91">
        <v>45.45</v>
      </c>
      <c r="Z54" s="91">
        <v>46.9</v>
      </c>
      <c r="AA54" s="91">
        <v>48.7</v>
      </c>
      <c r="AB54" s="91">
        <v>46.25</v>
      </c>
      <c r="AC54" s="91">
        <v>51.4</v>
      </c>
      <c r="AD54" s="91">
        <v>49.1</v>
      </c>
      <c r="AE54" s="91">
        <v>52.9</v>
      </c>
      <c r="AF54" s="91">
        <v>51.1</v>
      </c>
      <c r="AG54" s="91">
        <v>54.75</v>
      </c>
      <c r="AH54" s="91">
        <v>54.5</v>
      </c>
      <c r="AI54" s="91">
        <v>47.9</v>
      </c>
      <c r="AJ54" s="91">
        <v>48.25</v>
      </c>
      <c r="AK54" s="91">
        <v>53.55</v>
      </c>
      <c r="AL54" s="91">
        <v>49.9</v>
      </c>
      <c r="AM54" s="91">
        <v>49.55</v>
      </c>
      <c r="AN54" s="91">
        <v>51.2</v>
      </c>
      <c r="AO54" s="91">
        <v>59</v>
      </c>
      <c r="AP54" s="91">
        <v>74.900000000000006</v>
      </c>
      <c r="AQ54" s="91">
        <v>69</v>
      </c>
      <c r="AR54" s="91">
        <v>72</v>
      </c>
      <c r="AS54" s="91">
        <v>83.05</v>
      </c>
      <c r="AT54" s="91">
        <v>80.2</v>
      </c>
      <c r="AU54" s="91">
        <v>69.3</v>
      </c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T54" s="107"/>
      <c r="BU54" s="91"/>
      <c r="BV54" s="26"/>
      <c r="BW54" s="47">
        <f>MAX(C54:BV54)</f>
        <v>83.05</v>
      </c>
      <c r="BX54" s="47">
        <f>MIN(D54:BW54)</f>
        <v>23</v>
      </c>
      <c r="BY54" s="47">
        <f>BK54</f>
        <v>0</v>
      </c>
      <c r="BZ54" s="48">
        <v>20.7</v>
      </c>
      <c r="CA54" s="110"/>
    </row>
    <row r="55" spans="1:79" ht="15.75" hidden="1" thickBot="1" x14ac:dyDescent="0.3">
      <c r="A55" s="110"/>
      <c r="B55" s="24" t="s">
        <v>12</v>
      </c>
      <c r="C55" s="45">
        <v>32.799999999999997</v>
      </c>
      <c r="D55" s="25">
        <v>33.85</v>
      </c>
      <c r="E55" s="45">
        <v>38.950000000000003</v>
      </c>
      <c r="F55" s="45">
        <v>43.15</v>
      </c>
      <c r="G55" s="45">
        <v>44.4</v>
      </c>
      <c r="H55" s="45">
        <v>45.5</v>
      </c>
      <c r="I55" s="46">
        <f>'2021-2025 Forwards'!J22</f>
        <v>45.15</v>
      </c>
      <c r="J55" s="47">
        <f>'2021-2025 Forwards'!P22</f>
        <v>48.15</v>
      </c>
      <c r="K55" s="25">
        <v>47.7</v>
      </c>
      <c r="L55" s="25">
        <v>51.15</v>
      </c>
      <c r="M55" s="91">
        <v>49.2</v>
      </c>
      <c r="N55" s="91">
        <v>49.7</v>
      </c>
      <c r="O55" s="91">
        <v>48.9</v>
      </c>
      <c r="P55" s="91">
        <v>49.6</v>
      </c>
      <c r="Q55" s="91">
        <v>56.45</v>
      </c>
      <c r="R55" s="91">
        <v>57.85</v>
      </c>
      <c r="S55" s="91">
        <v>60.3</v>
      </c>
      <c r="T55" s="91">
        <v>67.3</v>
      </c>
      <c r="U55" s="91">
        <v>62.9</v>
      </c>
      <c r="V55" s="91">
        <v>69.45</v>
      </c>
      <c r="W55" s="91">
        <v>64.5</v>
      </c>
      <c r="X55" s="91">
        <v>62.4</v>
      </c>
      <c r="Y55" s="91">
        <v>64.599999999999994</v>
      </c>
      <c r="Z55" s="91">
        <v>69.400000000000006</v>
      </c>
      <c r="AA55" s="91">
        <v>69.849999999999994</v>
      </c>
      <c r="AB55" s="91">
        <v>81</v>
      </c>
      <c r="AC55" s="91">
        <v>79.3</v>
      </c>
      <c r="AD55" s="91">
        <v>81.900000000000006</v>
      </c>
      <c r="AE55" s="91">
        <v>82.05</v>
      </c>
      <c r="AF55" s="91">
        <v>84.9</v>
      </c>
      <c r="AG55" s="91">
        <v>84.3</v>
      </c>
      <c r="AH55" s="91">
        <v>83.1</v>
      </c>
      <c r="AI55" s="91">
        <v>79.599999999999994</v>
      </c>
      <c r="AJ55" s="91">
        <v>77.7</v>
      </c>
      <c r="AK55" s="91">
        <v>74</v>
      </c>
      <c r="AL55" s="91">
        <v>72.150000000000006</v>
      </c>
      <c r="AM55" s="91">
        <v>74.099999999999994</v>
      </c>
      <c r="AN55" s="91">
        <v>74.099999999999994</v>
      </c>
      <c r="AO55" s="91">
        <v>82</v>
      </c>
      <c r="AP55" s="91">
        <v>98.05</v>
      </c>
      <c r="AQ55" s="91">
        <v>91.9</v>
      </c>
      <c r="AR55" s="91">
        <v>102.65</v>
      </c>
      <c r="AS55" s="91">
        <v>107.7</v>
      </c>
      <c r="AT55" s="91">
        <v>98.25</v>
      </c>
      <c r="AU55" s="91">
        <v>88.8</v>
      </c>
      <c r="AV55" s="91">
        <v>69</v>
      </c>
      <c r="AW55" s="91">
        <v>70</v>
      </c>
      <c r="AX55" s="91">
        <v>81.05</v>
      </c>
      <c r="AY55" s="106"/>
      <c r="AZ55" s="106"/>
      <c r="BA55" s="106"/>
      <c r="BB55" s="106"/>
      <c r="BC55" s="106"/>
      <c r="BD55" s="106"/>
      <c r="BE55" s="106"/>
      <c r="BF55" s="106"/>
      <c r="BG55" s="106"/>
      <c r="BH55" s="106"/>
      <c r="BI55" s="106"/>
      <c r="BJ55" s="106"/>
      <c r="BK55" s="106"/>
      <c r="BL55" s="106"/>
      <c r="BM55" s="106"/>
      <c r="BN55" s="106"/>
      <c r="BO55" s="106"/>
      <c r="BP55" s="106"/>
      <c r="BQ55" s="106"/>
      <c r="BR55" s="106"/>
      <c r="BS55" s="106"/>
      <c r="BT55" s="106"/>
      <c r="BU55" s="91"/>
      <c r="BV55" s="26"/>
      <c r="BW55" s="47">
        <f>MAX(C55:BV55)</f>
        <v>107.7</v>
      </c>
      <c r="BX55" s="47">
        <f>MIN(D55:BW55)</f>
        <v>33.85</v>
      </c>
      <c r="BY55" s="47">
        <f>BK55</f>
        <v>0</v>
      </c>
      <c r="BZ55" s="48">
        <v>28.65</v>
      </c>
      <c r="CA55" s="110"/>
    </row>
    <row r="56" spans="1:79" ht="15.75" hidden="1" thickBot="1" x14ac:dyDescent="0.3">
      <c r="A56" s="110"/>
      <c r="B56" s="24" t="s">
        <v>13</v>
      </c>
      <c r="C56" s="45">
        <v>33.25</v>
      </c>
      <c r="D56" s="25">
        <v>34.299999999999997</v>
      </c>
      <c r="E56" s="45">
        <v>39.450000000000003</v>
      </c>
      <c r="F56" s="45">
        <v>43.85</v>
      </c>
      <c r="G56" s="45">
        <v>45.05</v>
      </c>
      <c r="H56" s="45">
        <v>46.2</v>
      </c>
      <c r="I56" s="46">
        <f>'2021-2025 Forwards'!J23</f>
        <v>45.75</v>
      </c>
      <c r="J56" s="47">
        <f>'2021-2025 Forwards'!P23</f>
        <v>48.85</v>
      </c>
      <c r="K56" s="25">
        <v>48.35</v>
      </c>
      <c r="L56" s="25">
        <v>51.9</v>
      </c>
      <c r="M56" s="91">
        <v>49.85</v>
      </c>
      <c r="N56" s="91">
        <v>50.4</v>
      </c>
      <c r="O56" s="91">
        <v>49.6</v>
      </c>
      <c r="P56" s="91">
        <v>50.3</v>
      </c>
      <c r="Q56" s="91">
        <v>57.35</v>
      </c>
      <c r="R56" s="91">
        <v>58.8</v>
      </c>
      <c r="S56" s="91">
        <v>61.45</v>
      </c>
      <c r="T56" s="91">
        <v>68.7</v>
      </c>
      <c r="U56" s="91">
        <v>64</v>
      </c>
      <c r="V56" s="91">
        <v>70.95</v>
      </c>
      <c r="W56" s="91">
        <v>65.8</v>
      </c>
      <c r="X56" s="91">
        <v>75.099999999999994</v>
      </c>
      <c r="Y56" s="91">
        <v>79.400000000000006</v>
      </c>
      <c r="Z56" s="91">
        <v>71.05</v>
      </c>
      <c r="AA56" s="91">
        <v>71.150000000000006</v>
      </c>
      <c r="AB56" s="91">
        <v>83.1</v>
      </c>
      <c r="AC56" s="91">
        <v>81.349999999999994</v>
      </c>
      <c r="AD56" s="91">
        <v>83.85</v>
      </c>
      <c r="AE56" s="91">
        <v>83.95</v>
      </c>
      <c r="AF56" s="91">
        <v>89.75</v>
      </c>
      <c r="AG56" s="91">
        <v>89.15</v>
      </c>
      <c r="AH56" s="91">
        <v>87.85</v>
      </c>
      <c r="AI56" s="91">
        <v>84.15</v>
      </c>
      <c r="AJ56" s="91">
        <v>81.599999999999994</v>
      </c>
      <c r="AK56" s="91">
        <v>83.6</v>
      </c>
      <c r="AL56" s="91">
        <v>78</v>
      </c>
      <c r="AM56" s="91">
        <v>80.849999999999994</v>
      </c>
      <c r="AN56" s="91">
        <v>83.8</v>
      </c>
      <c r="AO56" s="91">
        <v>90</v>
      </c>
      <c r="AP56" s="91">
        <v>103.15</v>
      </c>
      <c r="AQ56" s="91">
        <v>103.35</v>
      </c>
      <c r="AR56" s="91">
        <v>118.95</v>
      </c>
      <c r="AS56" s="91">
        <v>125.9</v>
      </c>
      <c r="AT56" s="91">
        <v>122</v>
      </c>
      <c r="AU56" s="91">
        <v>110.1</v>
      </c>
      <c r="AV56" s="91">
        <v>84.25</v>
      </c>
      <c r="AW56" s="91">
        <v>85.25</v>
      </c>
      <c r="AX56" s="91">
        <v>87.45</v>
      </c>
      <c r="AY56" s="91">
        <v>86.75</v>
      </c>
      <c r="AZ56" s="91">
        <v>90.05</v>
      </c>
      <c r="BA56" s="106"/>
      <c r="BB56" s="106"/>
      <c r="BC56" s="106"/>
      <c r="BD56" s="106"/>
      <c r="BE56" s="106"/>
      <c r="BF56" s="106"/>
      <c r="BG56" s="106"/>
      <c r="BH56" s="106"/>
      <c r="BI56" s="106"/>
      <c r="BJ56" s="106"/>
      <c r="BK56" s="106"/>
      <c r="BL56" s="106"/>
      <c r="BM56" s="106"/>
      <c r="BN56" s="106"/>
      <c r="BO56" s="106"/>
      <c r="BP56" s="106"/>
      <c r="BQ56" s="106"/>
      <c r="BR56" s="106"/>
      <c r="BS56" s="106"/>
      <c r="BT56" s="106"/>
      <c r="BU56" s="91"/>
      <c r="BV56" s="26"/>
      <c r="BW56" s="47">
        <f>MAX(C56:BV56)</f>
        <v>125.9</v>
      </c>
      <c r="BX56" s="47">
        <f>MIN(D56:BW56)</f>
        <v>34.299999999999997</v>
      </c>
      <c r="BY56" s="47">
        <f>BK56</f>
        <v>0</v>
      </c>
      <c r="BZ56" s="48">
        <v>28.5</v>
      </c>
      <c r="CA56" s="110"/>
    </row>
    <row r="57" spans="1:79" ht="15.75" hidden="1" thickBot="1" x14ac:dyDescent="0.3">
      <c r="A57" s="110"/>
      <c r="B57" s="24" t="s">
        <v>14</v>
      </c>
      <c r="C57" s="45">
        <v>28.05</v>
      </c>
      <c r="D57" s="25">
        <v>25.5</v>
      </c>
      <c r="E57" s="45">
        <v>29.25</v>
      </c>
      <c r="F57" s="45">
        <v>32.950000000000003</v>
      </c>
      <c r="G57" s="45">
        <v>34</v>
      </c>
      <c r="H57" s="45">
        <v>34.85</v>
      </c>
      <c r="I57" s="46">
        <f>'2021-2025 Forwards'!J24</f>
        <v>34.549999999999997</v>
      </c>
      <c r="J57" s="47">
        <f>'2021-2025 Forwards'!P24</f>
        <v>36.450000000000003</v>
      </c>
      <c r="K57" s="25">
        <v>36.1</v>
      </c>
      <c r="L57" s="25">
        <v>39.200000000000003</v>
      </c>
      <c r="M57" s="91">
        <v>37.5</v>
      </c>
      <c r="N57" s="91">
        <v>38.85</v>
      </c>
      <c r="O57" s="91">
        <v>41.4</v>
      </c>
      <c r="P57" s="91">
        <v>41.9</v>
      </c>
      <c r="Q57" s="91">
        <v>47.85</v>
      </c>
      <c r="R57" s="91">
        <v>49.2</v>
      </c>
      <c r="S57" s="91">
        <v>51.5</v>
      </c>
      <c r="T57" s="91">
        <v>57.8</v>
      </c>
      <c r="U57" s="91">
        <v>53.45</v>
      </c>
      <c r="V57" s="91">
        <v>59.55</v>
      </c>
      <c r="W57" s="91">
        <v>54.85</v>
      </c>
      <c r="X57" s="91">
        <v>52.95</v>
      </c>
      <c r="Y57" s="91">
        <v>55</v>
      </c>
      <c r="Z57" s="91">
        <v>55.9</v>
      </c>
      <c r="AA57" s="91">
        <v>56.6</v>
      </c>
      <c r="AB57" s="91">
        <v>67.25</v>
      </c>
      <c r="AC57" s="91">
        <v>65.75</v>
      </c>
      <c r="AD57" s="91">
        <v>65.95</v>
      </c>
      <c r="AE57" s="91">
        <v>66.05</v>
      </c>
      <c r="AF57" s="91">
        <v>70.55</v>
      </c>
      <c r="AG57" s="91">
        <v>70.05</v>
      </c>
      <c r="AH57" s="91">
        <v>68.900000000000006</v>
      </c>
      <c r="AI57" s="91">
        <v>65.75</v>
      </c>
      <c r="AJ57" s="91">
        <v>70.05</v>
      </c>
      <c r="AK57" s="91">
        <v>71.95</v>
      </c>
      <c r="AL57" s="91">
        <v>66.25</v>
      </c>
      <c r="AM57" s="91">
        <v>68.5</v>
      </c>
      <c r="AN57" s="91">
        <v>71.099999999999994</v>
      </c>
      <c r="AO57" s="91">
        <v>82.75</v>
      </c>
      <c r="AP57" s="91">
        <v>93.1</v>
      </c>
      <c r="AQ57" s="91">
        <v>90.4</v>
      </c>
      <c r="AR57" s="91">
        <v>108.55</v>
      </c>
      <c r="AS57" s="91">
        <v>120.6</v>
      </c>
      <c r="AT57" s="91">
        <v>120</v>
      </c>
      <c r="AU57" s="91">
        <v>99.55</v>
      </c>
      <c r="AV57" s="91">
        <v>75.95</v>
      </c>
      <c r="AW57" s="91">
        <v>76.2</v>
      </c>
      <c r="AX57" s="91">
        <v>79.349999999999994</v>
      </c>
      <c r="AY57" s="91">
        <v>84.25</v>
      </c>
      <c r="AZ57" s="91">
        <v>95</v>
      </c>
      <c r="BA57" s="91">
        <v>152.5</v>
      </c>
      <c r="BB57" s="13">
        <v>105</v>
      </c>
      <c r="BC57" s="106"/>
      <c r="BD57" s="106"/>
      <c r="BE57" s="106"/>
      <c r="BF57" s="106"/>
      <c r="BG57" s="106"/>
      <c r="BH57" s="106"/>
      <c r="BI57" s="106"/>
      <c r="BJ57" s="106"/>
      <c r="BK57" s="106"/>
      <c r="BL57" s="106"/>
      <c r="BM57" s="106"/>
      <c r="BN57" s="106"/>
      <c r="BO57" s="106"/>
      <c r="BP57" s="106"/>
      <c r="BQ57" s="106"/>
      <c r="BR57" s="106"/>
      <c r="BS57" s="106"/>
      <c r="BT57" s="106"/>
      <c r="BU57" s="91"/>
      <c r="BV57" s="26"/>
      <c r="BW57" s="47">
        <f>MAX(C57:BV57)</f>
        <v>152.5</v>
      </c>
      <c r="BX57" s="47">
        <f>MIN(D57:BW57)</f>
        <v>25.5</v>
      </c>
      <c r="BY57" s="47">
        <f>BK57</f>
        <v>0</v>
      </c>
      <c r="BZ57" s="48">
        <v>26.4</v>
      </c>
      <c r="CA57" s="110"/>
    </row>
    <row r="58" spans="1:79" ht="15.75" hidden="1" thickBot="1" x14ac:dyDescent="0.3">
      <c r="A58" s="110"/>
      <c r="B58" s="24" t="s">
        <v>15</v>
      </c>
      <c r="C58" s="45">
        <v>26.45</v>
      </c>
      <c r="D58" s="25">
        <v>25.65</v>
      </c>
      <c r="E58" s="45">
        <v>24.95</v>
      </c>
      <c r="F58" s="45">
        <v>26.15</v>
      </c>
      <c r="G58" s="45">
        <v>26.2</v>
      </c>
      <c r="H58" s="45">
        <v>29.75</v>
      </c>
      <c r="I58" s="46">
        <f>'2021-2025 Forwards'!J25</f>
        <v>29.25</v>
      </c>
      <c r="J58" s="47">
        <f>'2021-2025 Forwards'!P25</f>
        <v>29.95</v>
      </c>
      <c r="K58" s="25">
        <v>28.8</v>
      </c>
      <c r="L58" s="25">
        <v>30.55</v>
      </c>
      <c r="M58" s="91">
        <v>28.75</v>
      </c>
      <c r="N58" s="91">
        <v>29.1</v>
      </c>
      <c r="O58" s="91">
        <v>30.3</v>
      </c>
      <c r="P58" s="91">
        <v>31.45</v>
      </c>
      <c r="Q58" s="91">
        <v>33.799999999999997</v>
      </c>
      <c r="R58" s="91">
        <v>34.700000000000003</v>
      </c>
      <c r="S58" s="91">
        <v>35.799999999999997</v>
      </c>
      <c r="T58" s="91">
        <v>37.6</v>
      </c>
      <c r="U58" s="91">
        <v>36.700000000000003</v>
      </c>
      <c r="V58" s="91">
        <v>37.700000000000003</v>
      </c>
      <c r="W58" s="91">
        <v>37.5</v>
      </c>
      <c r="X58" s="91">
        <v>41.5</v>
      </c>
      <c r="Y58" s="91">
        <v>45.15</v>
      </c>
      <c r="Z58" s="91">
        <v>43.55</v>
      </c>
      <c r="AA58" s="91">
        <v>45.6</v>
      </c>
      <c r="AB58" s="91">
        <v>52.6</v>
      </c>
      <c r="AC58" s="91">
        <v>52.15</v>
      </c>
      <c r="AD58" s="91">
        <v>52</v>
      </c>
      <c r="AE58" s="91">
        <v>53.15</v>
      </c>
      <c r="AF58" s="91">
        <v>53.95</v>
      </c>
      <c r="AG58" s="91">
        <v>54.85</v>
      </c>
      <c r="AH58" s="91">
        <v>53.1</v>
      </c>
      <c r="AI58" s="91">
        <v>47.95</v>
      </c>
      <c r="AJ58" s="91">
        <v>51.05</v>
      </c>
      <c r="AK58" s="91">
        <v>49.3</v>
      </c>
      <c r="AL58" s="91">
        <v>48.7</v>
      </c>
      <c r="AM58" s="91">
        <v>50.3</v>
      </c>
      <c r="AN58" s="91">
        <v>51.45</v>
      </c>
      <c r="AO58" s="91">
        <v>57.55</v>
      </c>
      <c r="AP58" s="91">
        <v>70.099999999999994</v>
      </c>
      <c r="AQ58" s="91">
        <v>69.349999999999994</v>
      </c>
      <c r="AR58" s="91">
        <v>69.2</v>
      </c>
      <c r="AS58" s="91">
        <v>79.099999999999994</v>
      </c>
      <c r="AT58" s="91">
        <v>77.25</v>
      </c>
      <c r="AU58" s="91">
        <v>74</v>
      </c>
      <c r="AV58" s="91">
        <v>59.35</v>
      </c>
      <c r="AW58" s="91">
        <v>59.9</v>
      </c>
      <c r="AX58" s="91">
        <v>63.05</v>
      </c>
      <c r="AY58" s="91">
        <v>72.650000000000006</v>
      </c>
      <c r="AZ58" s="91">
        <v>74.5</v>
      </c>
      <c r="BA58" s="91">
        <v>82.15</v>
      </c>
      <c r="BB58" s="13">
        <v>71.3</v>
      </c>
      <c r="BC58" s="91">
        <v>56.15</v>
      </c>
      <c r="BD58" s="91">
        <v>53.65</v>
      </c>
      <c r="BE58" s="91">
        <v>55.3</v>
      </c>
      <c r="BF58" s="106"/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106"/>
      <c r="BR58" s="106"/>
      <c r="BS58" s="106"/>
      <c r="BT58" s="106"/>
      <c r="BU58" s="91"/>
      <c r="BV58" s="26"/>
      <c r="BW58" s="47">
        <f>MAX(C58:BV58)</f>
        <v>82.15</v>
      </c>
      <c r="BX58" s="47">
        <f>MIN(D58:BW58)</f>
        <v>24.95</v>
      </c>
      <c r="BY58" s="47">
        <f>BK58</f>
        <v>0</v>
      </c>
      <c r="BZ58" s="48">
        <v>25.95</v>
      </c>
      <c r="CA58" s="110"/>
    </row>
    <row r="59" spans="1:79" ht="15.75" hidden="1" thickBot="1" x14ac:dyDescent="0.3">
      <c r="A59" s="110"/>
      <c r="B59" s="24" t="s">
        <v>16</v>
      </c>
      <c r="C59" s="45">
        <v>26</v>
      </c>
      <c r="D59" s="25">
        <v>25.15</v>
      </c>
      <c r="E59" s="45">
        <v>24.5</v>
      </c>
      <c r="F59" s="45">
        <v>25.75</v>
      </c>
      <c r="G59" s="45">
        <v>25.8</v>
      </c>
      <c r="H59" s="45">
        <v>29.25</v>
      </c>
      <c r="I59" s="46">
        <f>'2021-2025 Forwards'!J26</f>
        <v>28.75</v>
      </c>
      <c r="J59" s="47">
        <f>'2021-2025 Forwards'!P26</f>
        <v>29.45</v>
      </c>
      <c r="K59" s="25">
        <v>28.3</v>
      </c>
      <c r="L59" s="25">
        <v>30.05</v>
      </c>
      <c r="M59" s="91">
        <v>28.25</v>
      </c>
      <c r="N59" s="91">
        <v>28.6</v>
      </c>
      <c r="O59" s="91">
        <v>29.75</v>
      </c>
      <c r="P59" s="91">
        <v>30.9</v>
      </c>
      <c r="Q59" s="91">
        <v>32.35</v>
      </c>
      <c r="R59" s="91">
        <v>33.25</v>
      </c>
      <c r="S59" s="91">
        <v>34.35</v>
      </c>
      <c r="T59" s="91">
        <v>36.1</v>
      </c>
      <c r="U59" s="91">
        <v>35.25</v>
      </c>
      <c r="V59" s="91">
        <v>36.25</v>
      </c>
      <c r="W59" s="91">
        <v>36.049999999999997</v>
      </c>
      <c r="X59" s="91">
        <v>36.700000000000003</v>
      </c>
      <c r="Y59" s="91">
        <v>40.049999999999997</v>
      </c>
      <c r="Z59" s="91">
        <v>38.5</v>
      </c>
      <c r="AA59" s="91">
        <v>40.299999999999997</v>
      </c>
      <c r="AB59" s="91">
        <v>46.3</v>
      </c>
      <c r="AC59" s="91">
        <v>45.95</v>
      </c>
      <c r="AD59" s="91">
        <v>45.8</v>
      </c>
      <c r="AE59" s="91">
        <v>46.85</v>
      </c>
      <c r="AF59" s="91">
        <v>47.55</v>
      </c>
      <c r="AG59" s="91">
        <v>48.35</v>
      </c>
      <c r="AH59" s="91">
        <v>47.5</v>
      </c>
      <c r="AI59" s="91">
        <v>43.55</v>
      </c>
      <c r="AJ59" s="91">
        <v>47.35</v>
      </c>
      <c r="AK59" s="91">
        <v>49.25</v>
      </c>
      <c r="AL59" s="91">
        <v>48.65</v>
      </c>
      <c r="AM59" s="91">
        <v>50.95</v>
      </c>
      <c r="AN59" s="91">
        <v>53.05</v>
      </c>
      <c r="AO59" s="91">
        <v>58.3</v>
      </c>
      <c r="AP59" s="91">
        <v>70.150000000000006</v>
      </c>
      <c r="AQ59" s="91">
        <v>69.400000000000006</v>
      </c>
      <c r="AR59" s="91">
        <v>71.900000000000006</v>
      </c>
      <c r="AS59" s="91">
        <v>81.099999999999994</v>
      </c>
      <c r="AT59" s="91">
        <v>80.599999999999994</v>
      </c>
      <c r="AU59" s="91">
        <v>78.599999999999994</v>
      </c>
      <c r="AV59" s="91">
        <v>62.55</v>
      </c>
      <c r="AW59" s="91">
        <v>63.05</v>
      </c>
      <c r="AX59" s="91">
        <v>66.150000000000006</v>
      </c>
      <c r="AY59" s="91">
        <v>70.849999999999994</v>
      </c>
      <c r="AZ59" s="91">
        <v>74.599999999999994</v>
      </c>
      <c r="BA59" s="91">
        <v>79.099999999999994</v>
      </c>
      <c r="BB59" s="13">
        <v>73.099999999999994</v>
      </c>
      <c r="BC59" s="91">
        <v>58.85</v>
      </c>
      <c r="BD59" s="91">
        <v>55.4</v>
      </c>
      <c r="BE59" s="91">
        <v>59.4</v>
      </c>
      <c r="BF59" s="91">
        <v>62.13</v>
      </c>
      <c r="BG59" s="91">
        <v>57.1</v>
      </c>
      <c r="BH59" s="106"/>
      <c r="BI59" s="106"/>
      <c r="BJ59" s="106"/>
      <c r="BK59" s="106"/>
      <c r="BL59" s="106"/>
      <c r="BM59" s="106"/>
      <c r="BN59" s="106"/>
      <c r="BO59" s="106"/>
      <c r="BP59" s="106"/>
      <c r="BQ59" s="106"/>
      <c r="BR59" s="106"/>
      <c r="BS59" s="106"/>
      <c r="BT59" s="106"/>
      <c r="BU59" s="91"/>
      <c r="BV59" s="26"/>
      <c r="BW59" s="47">
        <f>MAX(C59:BV59)</f>
        <v>81.099999999999994</v>
      </c>
      <c r="BX59" s="47">
        <f>MIN(D59:BW59)</f>
        <v>24.5</v>
      </c>
      <c r="BY59" s="47">
        <f>BK59</f>
        <v>0</v>
      </c>
      <c r="BZ59" s="48">
        <v>25.5</v>
      </c>
      <c r="CA59" s="110"/>
    </row>
    <row r="60" spans="1:79" ht="15.75" hidden="1" thickBot="1" x14ac:dyDescent="0.3">
      <c r="A60" s="110"/>
      <c r="B60" s="28" t="s">
        <v>17</v>
      </c>
      <c r="C60" s="101">
        <v>27.05</v>
      </c>
      <c r="D60" s="102">
        <v>26.1</v>
      </c>
      <c r="E60" s="101">
        <v>25.5</v>
      </c>
      <c r="F60" s="101">
        <v>26.75</v>
      </c>
      <c r="G60" s="101">
        <v>26.8</v>
      </c>
      <c r="H60" s="101">
        <v>30.4</v>
      </c>
      <c r="I60" s="103">
        <f>'2021-2025 Forwards'!J27</f>
        <v>29.8</v>
      </c>
      <c r="J60" s="49">
        <f>'2021-2025 Forwards'!P27</f>
        <v>30.5</v>
      </c>
      <c r="K60" s="102">
        <v>29.3</v>
      </c>
      <c r="L60" s="102">
        <v>31.2</v>
      </c>
      <c r="M60" s="104">
        <v>29.3</v>
      </c>
      <c r="N60" s="104">
        <v>29.75</v>
      </c>
      <c r="O60" s="104">
        <v>31.1</v>
      </c>
      <c r="P60" s="104">
        <v>32.25</v>
      </c>
      <c r="Q60" s="104">
        <v>33.299999999999997</v>
      </c>
      <c r="R60" s="104">
        <v>34.200000000000003</v>
      </c>
      <c r="S60" s="104">
        <v>35.299999999999997</v>
      </c>
      <c r="T60" s="104">
        <v>37.1</v>
      </c>
      <c r="U60" s="104">
        <v>36.200000000000003</v>
      </c>
      <c r="V60" s="104">
        <v>37.200000000000003</v>
      </c>
      <c r="W60" s="104">
        <v>37</v>
      </c>
      <c r="X60" s="104">
        <v>37.700000000000003</v>
      </c>
      <c r="Y60" s="104">
        <v>41.2</v>
      </c>
      <c r="Z60" s="104">
        <v>39.65</v>
      </c>
      <c r="AA60" s="104">
        <v>41.6</v>
      </c>
      <c r="AB60" s="104">
        <v>49.4</v>
      </c>
      <c r="AC60" s="104">
        <v>49</v>
      </c>
      <c r="AD60" s="104">
        <v>48.8</v>
      </c>
      <c r="AE60" s="104">
        <v>49.95</v>
      </c>
      <c r="AF60" s="104">
        <v>50.7</v>
      </c>
      <c r="AG60" s="104">
        <v>51.55</v>
      </c>
      <c r="AH60" s="104">
        <v>50.7</v>
      </c>
      <c r="AI60" s="104">
        <v>46.45</v>
      </c>
      <c r="AJ60" s="104">
        <v>50.55</v>
      </c>
      <c r="AK60" s="104">
        <v>52.55</v>
      </c>
      <c r="AL60" s="104">
        <v>55.3</v>
      </c>
      <c r="AM60" s="104">
        <v>55.5</v>
      </c>
      <c r="AN60" s="104">
        <v>58.9</v>
      </c>
      <c r="AO60" s="104">
        <v>68.55</v>
      </c>
      <c r="AP60" s="104">
        <v>82.55</v>
      </c>
      <c r="AQ60" s="104">
        <v>80</v>
      </c>
      <c r="AR60" s="104">
        <v>85.75</v>
      </c>
      <c r="AS60" s="104">
        <v>96.4</v>
      </c>
      <c r="AT60" s="104">
        <v>95.65</v>
      </c>
      <c r="AU60" s="104">
        <v>90.5</v>
      </c>
      <c r="AV60" s="104">
        <v>72.55</v>
      </c>
      <c r="AW60" s="104">
        <v>73.150000000000006</v>
      </c>
      <c r="AX60" s="104">
        <v>77.45</v>
      </c>
      <c r="AY60" s="104">
        <v>83.5</v>
      </c>
      <c r="AZ60" s="104">
        <v>89.15</v>
      </c>
      <c r="BA60" s="104">
        <v>90.45</v>
      </c>
      <c r="BB60" s="104">
        <v>77.599999999999994</v>
      </c>
      <c r="BC60" s="104">
        <v>70.95</v>
      </c>
      <c r="BD60" s="104">
        <v>69.95</v>
      </c>
      <c r="BE60" s="104">
        <v>72.849999999999994</v>
      </c>
      <c r="BF60" s="104">
        <v>67.900000000000006</v>
      </c>
      <c r="BG60" s="104">
        <v>72.25</v>
      </c>
      <c r="BH60" s="104">
        <v>145.58000000000001</v>
      </c>
      <c r="BI60" s="104">
        <v>331.9</v>
      </c>
      <c r="BJ60" s="104">
        <v>261.89999999999998</v>
      </c>
      <c r="BK60" s="104">
        <v>180.05</v>
      </c>
      <c r="BL60" s="104"/>
      <c r="BM60" s="104"/>
      <c r="BN60" s="104"/>
      <c r="BO60" s="104"/>
      <c r="BP60" s="104"/>
      <c r="BQ60" s="104"/>
      <c r="BR60" s="104"/>
      <c r="BS60" s="104"/>
      <c r="BT60" s="104"/>
      <c r="BU60" s="104"/>
      <c r="BV60" s="50"/>
      <c r="BW60" s="49">
        <f>MAX(C60:BV60)</f>
        <v>331.9</v>
      </c>
      <c r="BX60" s="49">
        <f>MIN(D60:BW60)</f>
        <v>25.5</v>
      </c>
      <c r="BY60" s="67">
        <f>BK60</f>
        <v>180.05</v>
      </c>
      <c r="BZ60" s="51">
        <v>26.55</v>
      </c>
      <c r="CA60" s="110"/>
    </row>
    <row r="61" spans="1:79" ht="15.75" hidden="1" thickBot="1" x14ac:dyDescent="0.3">
      <c r="A61" s="110"/>
      <c r="B61" s="108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  <c r="AF61" s="106"/>
      <c r="AG61" s="106"/>
      <c r="AH61" s="106"/>
      <c r="AI61" s="106"/>
      <c r="AJ61" s="106"/>
      <c r="AK61" s="106"/>
      <c r="AL61" s="106"/>
      <c r="AM61" s="106"/>
      <c r="AN61" s="106"/>
      <c r="AO61" s="106"/>
      <c r="AP61" s="106"/>
      <c r="AQ61" s="106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6"/>
      <c r="BC61" s="106"/>
      <c r="BD61" s="106"/>
      <c r="BE61" s="106"/>
      <c r="BF61" s="106"/>
      <c r="BG61" s="106"/>
      <c r="BH61" s="106"/>
      <c r="BI61" s="106"/>
      <c r="BJ61" s="106"/>
      <c r="BK61" s="106"/>
      <c r="BL61" s="106"/>
      <c r="BM61" s="106"/>
      <c r="BN61" s="106"/>
      <c r="BO61" s="106"/>
      <c r="BP61" s="106"/>
      <c r="BQ61" s="106"/>
      <c r="BR61" s="106"/>
      <c r="BS61" s="106"/>
      <c r="BT61" s="106"/>
      <c r="BU61" s="106"/>
      <c r="BV61" s="106"/>
      <c r="BW61" s="106"/>
      <c r="BX61" s="106"/>
      <c r="BY61" s="106"/>
      <c r="BZ61" s="109"/>
      <c r="CA61" s="110"/>
    </row>
    <row r="62" spans="1:79" x14ac:dyDescent="0.25">
      <c r="A62" s="110"/>
      <c r="B62" s="39">
        <v>2023</v>
      </c>
      <c r="C62" s="178" t="s">
        <v>24</v>
      </c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  <c r="AA62" s="178"/>
      <c r="AB62" s="178"/>
      <c r="AC62" s="178"/>
      <c r="AD62" s="178"/>
      <c r="AE62" s="178"/>
      <c r="AF62" s="178"/>
      <c r="AG62" s="178"/>
      <c r="AH62" s="178"/>
      <c r="AI62" s="178"/>
      <c r="AJ62" s="178"/>
      <c r="AK62" s="178"/>
      <c r="AL62" s="178"/>
      <c r="AM62" s="178"/>
      <c r="AN62" s="178"/>
      <c r="AO62" s="178"/>
      <c r="AP62" s="178"/>
      <c r="AQ62" s="178"/>
      <c r="AR62" s="178"/>
      <c r="AS62" s="178"/>
      <c r="AT62" s="178"/>
      <c r="AU62" s="178"/>
      <c r="AV62" s="178"/>
      <c r="AW62" s="178"/>
      <c r="AX62" s="178"/>
      <c r="AY62" s="139"/>
      <c r="AZ62" s="145"/>
      <c r="BA62" s="145"/>
      <c r="BB62" s="145"/>
      <c r="BC62" s="142"/>
      <c r="BD62" s="178" t="s">
        <v>28</v>
      </c>
      <c r="BE62" s="178"/>
      <c r="BF62" s="178"/>
      <c r="BG62" s="178"/>
      <c r="BH62" s="178"/>
      <c r="BI62" s="178"/>
      <c r="BJ62" s="178"/>
      <c r="BK62" s="178"/>
      <c r="BL62" s="178"/>
      <c r="BM62" s="178"/>
      <c r="BN62" s="178"/>
      <c r="BO62" s="178"/>
      <c r="BP62" s="152"/>
      <c r="BQ62" s="171"/>
      <c r="BR62" s="176"/>
      <c r="BS62" s="152"/>
      <c r="BT62" s="152"/>
      <c r="BU62" s="105"/>
      <c r="BV62" s="40"/>
      <c r="BW62" s="64">
        <v>2023</v>
      </c>
      <c r="BX62" s="40"/>
      <c r="BY62" s="40"/>
      <c r="BZ62" s="41"/>
      <c r="CA62" s="110"/>
    </row>
    <row r="63" spans="1:79" x14ac:dyDescent="0.25">
      <c r="A63" s="110"/>
      <c r="B63" s="24" t="s">
        <v>5</v>
      </c>
      <c r="C63" s="42">
        <v>44075</v>
      </c>
      <c r="D63" s="42">
        <v>44089</v>
      </c>
      <c r="E63" s="42">
        <v>44105</v>
      </c>
      <c r="F63" s="42">
        <v>44119</v>
      </c>
      <c r="G63" s="42">
        <v>44136</v>
      </c>
      <c r="H63" s="42">
        <v>44151</v>
      </c>
      <c r="I63" s="42">
        <v>44166</v>
      </c>
      <c r="J63" s="43">
        <v>44180</v>
      </c>
      <c r="K63" s="43">
        <v>44561</v>
      </c>
      <c r="L63" s="43">
        <v>44211</v>
      </c>
      <c r="M63" s="43">
        <v>44228</v>
      </c>
      <c r="N63" s="43">
        <f>N3</f>
        <v>44239</v>
      </c>
      <c r="O63" s="43">
        <f>O48</f>
        <v>44256</v>
      </c>
      <c r="P63" s="43">
        <f>P48</f>
        <v>44270</v>
      </c>
      <c r="Q63" s="43">
        <v>44287</v>
      </c>
      <c r="R63" s="43">
        <v>44301</v>
      </c>
      <c r="S63" s="43">
        <v>44316</v>
      </c>
      <c r="T63" s="43">
        <v>44330</v>
      </c>
      <c r="U63" s="43">
        <v>44344</v>
      </c>
      <c r="V63" s="43">
        <v>44362</v>
      </c>
      <c r="W63" s="43">
        <f>W3</f>
        <v>44377</v>
      </c>
      <c r="X63" s="43">
        <v>44392</v>
      </c>
      <c r="Y63" s="43">
        <v>44407</v>
      </c>
      <c r="Z63" s="43">
        <v>44425</v>
      </c>
      <c r="AA63" s="43">
        <v>44439</v>
      </c>
      <c r="AB63" s="43">
        <v>44454</v>
      </c>
      <c r="AC63" s="43">
        <v>44469</v>
      </c>
      <c r="AD63" s="43">
        <v>44483</v>
      </c>
      <c r="AE63" s="43">
        <v>44498</v>
      </c>
      <c r="AF63" s="43">
        <v>44515</v>
      </c>
      <c r="AG63" s="43">
        <v>44530</v>
      </c>
      <c r="AH63" s="43">
        <v>44545</v>
      </c>
      <c r="AI63" s="43">
        <v>44926</v>
      </c>
      <c r="AJ63" s="43">
        <v>44575</v>
      </c>
      <c r="AK63" s="43">
        <v>44592</v>
      </c>
      <c r="AL63" s="43">
        <v>44607</v>
      </c>
      <c r="AM63" s="43">
        <v>44620</v>
      </c>
      <c r="AN63" s="43">
        <v>44635</v>
      </c>
      <c r="AO63" s="43">
        <v>44650</v>
      </c>
      <c r="AP63" s="43">
        <v>44669</v>
      </c>
      <c r="AQ63" s="43">
        <v>44679</v>
      </c>
      <c r="AR63" s="43">
        <v>44691</v>
      </c>
      <c r="AS63" s="43">
        <v>44705</v>
      </c>
      <c r="AT63" s="43">
        <v>44712</v>
      </c>
      <c r="AU63" s="43">
        <v>44727</v>
      </c>
      <c r="AV63" s="43">
        <v>44742</v>
      </c>
      <c r="AW63" s="43">
        <v>44743</v>
      </c>
      <c r="AX63" s="43">
        <v>44757</v>
      </c>
      <c r="AY63" s="43">
        <v>44774</v>
      </c>
      <c r="AZ63" s="43">
        <v>44788</v>
      </c>
      <c r="BA63" s="43">
        <v>44804</v>
      </c>
      <c r="BB63" s="43">
        <v>44819</v>
      </c>
      <c r="BC63" s="43">
        <v>44834</v>
      </c>
      <c r="BD63" s="43">
        <f>BD33</f>
        <v>44837</v>
      </c>
      <c r="BE63" s="43">
        <v>44849</v>
      </c>
      <c r="BF63" s="43">
        <v>44866</v>
      </c>
      <c r="BG63" s="43">
        <v>44880</v>
      </c>
      <c r="BH63" s="43">
        <v>44895</v>
      </c>
      <c r="BI63" s="43">
        <v>44907</v>
      </c>
      <c r="BJ63" s="43">
        <v>44908</v>
      </c>
      <c r="BK63" s="43">
        <v>44923</v>
      </c>
      <c r="BL63" s="43">
        <v>44932</v>
      </c>
      <c r="BM63" s="43">
        <v>44937</v>
      </c>
      <c r="BN63" s="43">
        <v>44943</v>
      </c>
      <c r="BO63" s="43">
        <v>44953</v>
      </c>
      <c r="BP63" s="43">
        <v>44958</v>
      </c>
      <c r="BQ63" s="43">
        <v>44971</v>
      </c>
      <c r="BR63" s="43"/>
      <c r="BS63" s="43"/>
      <c r="BT63" s="43"/>
      <c r="BU63" s="43"/>
      <c r="BV63" s="26"/>
      <c r="BW63" s="93" t="s">
        <v>18</v>
      </c>
      <c r="BX63" s="93" t="s">
        <v>19</v>
      </c>
      <c r="BY63" s="93" t="s">
        <v>20</v>
      </c>
      <c r="BZ63" s="44">
        <v>44046</v>
      </c>
      <c r="CA63" s="110"/>
    </row>
    <row r="64" spans="1:79" x14ac:dyDescent="0.25">
      <c r="A64" s="110"/>
      <c r="B64" s="24" t="s">
        <v>6</v>
      </c>
      <c r="C64" s="45">
        <v>34.700000000000003</v>
      </c>
      <c r="D64" s="25">
        <v>34.4</v>
      </c>
      <c r="E64" s="45">
        <v>33.5</v>
      </c>
      <c r="F64" s="45">
        <v>36.15</v>
      </c>
      <c r="G64" s="45">
        <v>33.15</v>
      </c>
      <c r="H64" s="45">
        <v>32.950000000000003</v>
      </c>
      <c r="I64" s="46">
        <f>'2021-2025 Forwards'!I28</f>
        <v>32.65</v>
      </c>
      <c r="J64" s="47">
        <f>'2021-2025 Forwards'!O28</f>
        <v>36.799999999999997</v>
      </c>
      <c r="K64" s="25">
        <v>37.25</v>
      </c>
      <c r="L64" s="25">
        <v>36.299999999999997</v>
      </c>
      <c r="M64" s="91">
        <v>34.799999999999997</v>
      </c>
      <c r="N64" s="91">
        <v>37.25</v>
      </c>
      <c r="O64" s="91">
        <v>36.1</v>
      </c>
      <c r="P64" s="91">
        <v>37</v>
      </c>
      <c r="Q64" s="91">
        <v>35.9</v>
      </c>
      <c r="R64" s="91">
        <v>37.35</v>
      </c>
      <c r="S64" s="91">
        <v>38.049999999999997</v>
      </c>
      <c r="T64" s="91">
        <v>39.4</v>
      </c>
      <c r="U64" s="91">
        <v>38.799999999999997</v>
      </c>
      <c r="V64" s="91">
        <v>39.6</v>
      </c>
      <c r="W64" s="91">
        <v>38.85</v>
      </c>
      <c r="X64" s="91">
        <v>40.549999999999997</v>
      </c>
      <c r="Y64" s="91">
        <v>45.05</v>
      </c>
      <c r="Z64" s="91">
        <v>42.55</v>
      </c>
      <c r="AA64" s="91">
        <v>44.55</v>
      </c>
      <c r="AB64" s="91">
        <v>52.15</v>
      </c>
      <c r="AC64" s="91">
        <v>52.65</v>
      </c>
      <c r="AD64" s="91">
        <v>49.5</v>
      </c>
      <c r="AE64" s="91">
        <v>49.15</v>
      </c>
      <c r="AF64" s="91" cm="1">
        <f t="array" ref="AF64:AF75">'2021-2025 Forwards'!II28:II39</f>
        <v>50.55</v>
      </c>
      <c r="AG64" s="91" cm="1">
        <f t="array" ref="AG64:AG75">'2021-2025 Forwards'!IO28:IO39</f>
        <v>49.75</v>
      </c>
      <c r="AH64" s="91">
        <v>50</v>
      </c>
      <c r="AI64" s="25">
        <v>51.5</v>
      </c>
      <c r="AJ64" s="91">
        <v>53.4</v>
      </c>
      <c r="AK64" s="91">
        <v>56.4</v>
      </c>
      <c r="AL64" s="91">
        <v>57.65</v>
      </c>
      <c r="AM64" s="91">
        <v>58.25</v>
      </c>
      <c r="AN64" s="91">
        <v>63.95</v>
      </c>
      <c r="AO64" s="91">
        <v>72.3</v>
      </c>
      <c r="AP64" s="91">
        <v>87.6</v>
      </c>
      <c r="AQ64" s="91">
        <v>83</v>
      </c>
      <c r="AR64" s="91">
        <v>84.4</v>
      </c>
      <c r="AS64" s="91">
        <v>93.35</v>
      </c>
      <c r="AT64" s="91">
        <v>93.55</v>
      </c>
      <c r="AU64" s="91">
        <v>88.65</v>
      </c>
      <c r="AV64" s="91">
        <v>75.2</v>
      </c>
      <c r="AW64" s="91">
        <v>76.05</v>
      </c>
      <c r="AX64" s="91">
        <v>81.45</v>
      </c>
      <c r="AY64" s="91">
        <v>88.75</v>
      </c>
      <c r="AZ64" s="91">
        <v>97.25</v>
      </c>
      <c r="BA64" s="91">
        <v>102.15</v>
      </c>
      <c r="BB64" s="91">
        <v>95.55</v>
      </c>
      <c r="BC64" s="13">
        <v>83.1</v>
      </c>
      <c r="BD64" s="91">
        <v>82.25</v>
      </c>
      <c r="BE64" s="91">
        <v>81.95</v>
      </c>
      <c r="BF64" s="91">
        <v>74</v>
      </c>
      <c r="BG64" s="91">
        <v>77.75</v>
      </c>
      <c r="BH64" s="91">
        <v>124.8</v>
      </c>
      <c r="BI64" s="91">
        <v>213.9</v>
      </c>
      <c r="BJ64" s="13">
        <v>187.25</v>
      </c>
      <c r="BK64" s="91">
        <v>329.5</v>
      </c>
      <c r="BL64" s="91">
        <v>170.9</v>
      </c>
      <c r="BM64" s="91">
        <v>195.05</v>
      </c>
      <c r="BN64" s="91">
        <v>160.15</v>
      </c>
      <c r="BO64" s="91">
        <v>112</v>
      </c>
      <c r="BP64" s="107"/>
      <c r="BQ64" s="107"/>
      <c r="BR64" s="107"/>
      <c r="BS64" s="91"/>
      <c r="BT64" s="91"/>
      <c r="BU64" s="91"/>
      <c r="BV64" s="26"/>
      <c r="BW64" s="47">
        <f>MAX(C64:BV64)</f>
        <v>329.5</v>
      </c>
      <c r="BX64" s="47">
        <f>MIN(D64:BW64)</f>
        <v>32.65</v>
      </c>
      <c r="BY64" s="47">
        <f>BQ64</f>
        <v>0</v>
      </c>
      <c r="BZ64" s="48">
        <v>31.35</v>
      </c>
      <c r="CA64" s="110"/>
    </row>
    <row r="65" spans="1:79" x14ac:dyDescent="0.25">
      <c r="A65" s="110"/>
      <c r="B65" s="24" t="s">
        <v>7</v>
      </c>
      <c r="C65" s="45">
        <v>33.75</v>
      </c>
      <c r="D65" s="25">
        <v>33.549999999999997</v>
      </c>
      <c r="E65" s="45">
        <v>32.700000000000003</v>
      </c>
      <c r="F65" s="45">
        <v>35.25</v>
      </c>
      <c r="G65" s="45">
        <v>32.5</v>
      </c>
      <c r="H65" s="45">
        <v>32.25</v>
      </c>
      <c r="I65" s="46">
        <f>'2021-2025 Forwards'!I29</f>
        <v>32</v>
      </c>
      <c r="J65" s="47">
        <f>'2021-2025 Forwards'!O29</f>
        <v>36.1</v>
      </c>
      <c r="K65" s="25">
        <v>36.6</v>
      </c>
      <c r="L65" s="25">
        <v>35.700000000000003</v>
      </c>
      <c r="M65" s="91">
        <v>34.299999999999997</v>
      </c>
      <c r="N65" s="91">
        <v>36.6</v>
      </c>
      <c r="O65" s="91">
        <v>35.549999999999997</v>
      </c>
      <c r="P65" s="91">
        <v>36.35</v>
      </c>
      <c r="Q65" s="91">
        <v>35.25</v>
      </c>
      <c r="R65" s="91">
        <v>36.549999999999997</v>
      </c>
      <c r="S65" s="91">
        <v>37.25</v>
      </c>
      <c r="T65" s="91">
        <v>38.65</v>
      </c>
      <c r="U65" s="91">
        <v>38</v>
      </c>
      <c r="V65" s="91">
        <v>38.65</v>
      </c>
      <c r="W65" s="91">
        <v>37.950000000000003</v>
      </c>
      <c r="X65" s="91">
        <v>39.5</v>
      </c>
      <c r="Y65" s="91">
        <v>42.8</v>
      </c>
      <c r="Z65" s="91">
        <v>40.450000000000003</v>
      </c>
      <c r="AA65" s="91">
        <v>42.3</v>
      </c>
      <c r="AB65" s="91">
        <v>49.55</v>
      </c>
      <c r="AC65" s="91">
        <v>49.95</v>
      </c>
      <c r="AD65" s="91">
        <v>47</v>
      </c>
      <c r="AE65" s="91">
        <v>46.7</v>
      </c>
      <c r="AF65" s="91">
        <v>47.95</v>
      </c>
      <c r="AG65" s="91">
        <v>47.2</v>
      </c>
      <c r="AH65" s="91">
        <v>47.4</v>
      </c>
      <c r="AI65" s="25">
        <v>48.85</v>
      </c>
      <c r="AJ65" s="91">
        <v>49.1</v>
      </c>
      <c r="AK65" s="91">
        <v>52.3</v>
      </c>
      <c r="AL65" s="91">
        <v>53.45</v>
      </c>
      <c r="AM65" s="91">
        <v>53.8</v>
      </c>
      <c r="AN65" s="91">
        <v>59</v>
      </c>
      <c r="AO65" s="91">
        <v>66.05</v>
      </c>
      <c r="AP65" s="91">
        <v>81.349999999999994</v>
      </c>
      <c r="AQ65" s="91">
        <v>77.05</v>
      </c>
      <c r="AR65" s="91">
        <v>78.400000000000006</v>
      </c>
      <c r="AS65" s="91">
        <v>86.7</v>
      </c>
      <c r="AT65" s="91">
        <v>86.85</v>
      </c>
      <c r="AU65" s="91">
        <v>83.2</v>
      </c>
      <c r="AV65" s="91">
        <v>70.75</v>
      </c>
      <c r="AW65" s="91">
        <v>71.55</v>
      </c>
      <c r="AX65" s="91">
        <v>76.650000000000006</v>
      </c>
      <c r="AY65" s="91">
        <v>83.4</v>
      </c>
      <c r="AZ65" s="91">
        <v>90.45</v>
      </c>
      <c r="BA65" s="91">
        <v>95</v>
      </c>
      <c r="BB65" s="91">
        <v>86.2</v>
      </c>
      <c r="BC65" s="13">
        <v>78.5</v>
      </c>
      <c r="BD65" s="91">
        <v>78.05</v>
      </c>
      <c r="BE65" s="91">
        <v>81.650000000000006</v>
      </c>
      <c r="BF65" s="91">
        <v>72</v>
      </c>
      <c r="BG65" s="91">
        <v>74.2</v>
      </c>
      <c r="BH65" s="91">
        <v>88.9</v>
      </c>
      <c r="BI65" s="91">
        <v>109.85</v>
      </c>
      <c r="BJ65" s="13">
        <v>104.85</v>
      </c>
      <c r="BK65" s="91">
        <v>179.95</v>
      </c>
      <c r="BL65" s="91">
        <v>147.69999999999999</v>
      </c>
      <c r="BM65" s="91">
        <v>162.65</v>
      </c>
      <c r="BN65" s="91">
        <v>164.7</v>
      </c>
      <c r="BO65" s="91">
        <v>77.05</v>
      </c>
      <c r="BP65" s="91">
        <v>85.15</v>
      </c>
      <c r="BQ65" s="91">
        <v>48.1</v>
      </c>
      <c r="BR65" s="91"/>
      <c r="BS65" s="91"/>
      <c r="BT65" s="91"/>
      <c r="BU65" s="91"/>
      <c r="BV65" s="26"/>
      <c r="BW65" s="47">
        <f>MAX(C65:BV65)</f>
        <v>179.95</v>
      </c>
      <c r="BX65" s="47">
        <f>MIN(D65:BW65)</f>
        <v>32</v>
      </c>
      <c r="BY65" s="47">
        <f t="shared" ref="BY65:BY75" si="2">BQ65</f>
        <v>48.1</v>
      </c>
      <c r="BZ65" s="48">
        <v>30.55</v>
      </c>
      <c r="CA65" s="110"/>
    </row>
    <row r="66" spans="1:79" x14ac:dyDescent="0.25">
      <c r="A66" s="110"/>
      <c r="B66" s="24" t="s">
        <v>8</v>
      </c>
      <c r="C66" s="45">
        <v>28.1</v>
      </c>
      <c r="D66" s="25">
        <v>27.9</v>
      </c>
      <c r="E66" s="45">
        <v>27.2</v>
      </c>
      <c r="F66" s="45">
        <v>29.5</v>
      </c>
      <c r="G66" s="45">
        <v>27</v>
      </c>
      <c r="H66" s="45">
        <v>27.4</v>
      </c>
      <c r="I66" s="46">
        <f>'2021-2025 Forwards'!I30</f>
        <v>27.15</v>
      </c>
      <c r="J66" s="47">
        <f>'2021-2025 Forwards'!O30</f>
        <v>30.55</v>
      </c>
      <c r="K66" s="25">
        <v>31</v>
      </c>
      <c r="L66" s="25">
        <v>30.3</v>
      </c>
      <c r="M66" s="91">
        <v>29</v>
      </c>
      <c r="N66" s="91">
        <v>31.05</v>
      </c>
      <c r="O66" s="91">
        <v>30.85</v>
      </c>
      <c r="P66" s="91">
        <v>31.55</v>
      </c>
      <c r="Q66" s="91">
        <v>30.55</v>
      </c>
      <c r="R66" s="91">
        <v>31.75</v>
      </c>
      <c r="S66" s="91">
        <v>32.299999999999997</v>
      </c>
      <c r="T66" s="91">
        <v>33.4</v>
      </c>
      <c r="U66" s="91">
        <v>32.9</v>
      </c>
      <c r="V66" s="91">
        <v>33.450000000000003</v>
      </c>
      <c r="W66" s="91">
        <v>32.9</v>
      </c>
      <c r="X66" s="91">
        <v>34.25</v>
      </c>
      <c r="Y66" s="91">
        <v>38.700000000000003</v>
      </c>
      <c r="Z66" s="91">
        <v>36.65</v>
      </c>
      <c r="AA66" s="91">
        <v>38.35</v>
      </c>
      <c r="AB66" s="91">
        <v>44.8</v>
      </c>
      <c r="AC66" s="91">
        <v>45.25</v>
      </c>
      <c r="AD66" s="91">
        <v>42.55</v>
      </c>
      <c r="AE66" s="91">
        <v>42.3</v>
      </c>
      <c r="AF66" s="91">
        <v>43.6</v>
      </c>
      <c r="AG66" s="91">
        <v>42.95</v>
      </c>
      <c r="AH66" s="91">
        <v>43.2</v>
      </c>
      <c r="AI66" s="25">
        <v>42.6</v>
      </c>
      <c r="AJ66" s="91">
        <v>37.9</v>
      </c>
      <c r="AK66" s="91">
        <v>39.200000000000003</v>
      </c>
      <c r="AL66" s="91">
        <v>39.549999999999997</v>
      </c>
      <c r="AM66" s="91">
        <v>39.85</v>
      </c>
      <c r="AN66" s="91">
        <v>40.25</v>
      </c>
      <c r="AO66" s="91">
        <v>43.7</v>
      </c>
      <c r="AP66" s="91">
        <v>54.35</v>
      </c>
      <c r="AQ66" s="91">
        <v>51</v>
      </c>
      <c r="AR66" s="91">
        <v>51.85</v>
      </c>
      <c r="AS66" s="91">
        <v>57.6</v>
      </c>
      <c r="AT66" s="91">
        <v>54.45</v>
      </c>
      <c r="AU66" s="91">
        <v>52.1</v>
      </c>
      <c r="AV66" s="91">
        <v>43.95</v>
      </c>
      <c r="AW66" s="91">
        <v>44.45</v>
      </c>
      <c r="AX66" s="91">
        <v>48.75</v>
      </c>
      <c r="AY66" s="91">
        <v>53.3</v>
      </c>
      <c r="AZ66" s="91">
        <v>58</v>
      </c>
      <c r="BA66" s="91">
        <v>61.75</v>
      </c>
      <c r="BB66" s="91">
        <v>57.8</v>
      </c>
      <c r="BC66" s="13">
        <v>53.2</v>
      </c>
      <c r="BD66" s="91">
        <v>52.4</v>
      </c>
      <c r="BE66" s="91">
        <v>55</v>
      </c>
      <c r="BF66" s="91">
        <v>48.75</v>
      </c>
      <c r="BG66" s="91">
        <v>50.35</v>
      </c>
      <c r="BH66" s="91">
        <v>60.3</v>
      </c>
      <c r="BI66" s="91">
        <v>67.3</v>
      </c>
      <c r="BJ66" s="13">
        <v>65.849999999999994</v>
      </c>
      <c r="BK66" s="91">
        <v>75.7</v>
      </c>
      <c r="BL66" s="91">
        <v>66.349999999999994</v>
      </c>
      <c r="BM66" s="91">
        <v>72.25</v>
      </c>
      <c r="BN66" s="91">
        <v>59.9</v>
      </c>
      <c r="BO66" s="91">
        <v>42.7</v>
      </c>
      <c r="BP66" s="91">
        <v>44.9</v>
      </c>
      <c r="BQ66" s="91">
        <v>38.5</v>
      </c>
      <c r="BR66" s="91"/>
      <c r="BS66" s="91"/>
      <c r="BT66" s="91"/>
      <c r="BU66" s="91"/>
      <c r="BV66" s="26"/>
      <c r="BW66" s="47">
        <f>MAX(C66:BV66)</f>
        <v>75.7</v>
      </c>
      <c r="BX66" s="47">
        <f>MIN(D66:BW66)</f>
        <v>27</v>
      </c>
      <c r="BY66" s="47">
        <f t="shared" si="2"/>
        <v>38.5</v>
      </c>
      <c r="BZ66" s="48">
        <v>25.25</v>
      </c>
      <c r="CA66" s="110"/>
    </row>
    <row r="67" spans="1:79" x14ac:dyDescent="0.25">
      <c r="A67" s="110"/>
      <c r="B67" s="24" t="s">
        <v>9</v>
      </c>
      <c r="C67" s="45">
        <v>21.5</v>
      </c>
      <c r="D67" s="25">
        <v>21.3</v>
      </c>
      <c r="E67" s="45">
        <v>20.8</v>
      </c>
      <c r="F67" s="45">
        <v>22.4</v>
      </c>
      <c r="G67" s="45">
        <v>20.75</v>
      </c>
      <c r="H67" s="45">
        <v>22</v>
      </c>
      <c r="I67" s="46">
        <f>'2021-2025 Forwards'!I31</f>
        <v>21.45</v>
      </c>
      <c r="J67" s="47">
        <f>'2021-2025 Forwards'!O31</f>
        <v>23.5</v>
      </c>
      <c r="K67" s="25">
        <v>23.75</v>
      </c>
      <c r="L67" s="25">
        <v>23.35</v>
      </c>
      <c r="M67" s="91">
        <v>22.55</v>
      </c>
      <c r="N67" s="91">
        <v>20.75</v>
      </c>
      <c r="O67" s="91">
        <v>21.6</v>
      </c>
      <c r="P67" s="91">
        <v>22.65</v>
      </c>
      <c r="Q67" s="91">
        <v>22.8</v>
      </c>
      <c r="R67" s="91">
        <v>23.4</v>
      </c>
      <c r="S67" s="91">
        <v>26.5</v>
      </c>
      <c r="T67" s="91">
        <v>25.9</v>
      </c>
      <c r="U67" s="91">
        <v>24.35</v>
      </c>
      <c r="V67" s="91">
        <v>26.55</v>
      </c>
      <c r="W67" s="91">
        <v>26.15</v>
      </c>
      <c r="X67" s="91">
        <v>27.15</v>
      </c>
      <c r="Y67" s="91">
        <v>26.1</v>
      </c>
      <c r="Z67" s="91">
        <v>26.05</v>
      </c>
      <c r="AA67" s="91">
        <v>27.95</v>
      </c>
      <c r="AB67" s="91">
        <v>31</v>
      </c>
      <c r="AC67" s="91">
        <v>30.25</v>
      </c>
      <c r="AD67" s="91">
        <v>28.95</v>
      </c>
      <c r="AE67" s="91">
        <v>29.3</v>
      </c>
      <c r="AF67" s="91">
        <v>30.65</v>
      </c>
      <c r="AG67" s="91">
        <v>29.5</v>
      </c>
      <c r="AH67" s="91">
        <v>29.65</v>
      </c>
      <c r="AI67" s="25">
        <v>29.3</v>
      </c>
      <c r="AJ67" s="91">
        <v>28.5</v>
      </c>
      <c r="AK67" s="91">
        <v>29.1</v>
      </c>
      <c r="AL67" s="91">
        <v>27.85</v>
      </c>
      <c r="AM67" s="91">
        <v>27.35</v>
      </c>
      <c r="AN67" s="91">
        <v>27.5</v>
      </c>
      <c r="AO67" s="91">
        <v>29.15</v>
      </c>
      <c r="AP67" s="91">
        <v>36.25</v>
      </c>
      <c r="AQ67" s="91">
        <v>35.549999999999997</v>
      </c>
      <c r="AR67" s="91">
        <v>42.9</v>
      </c>
      <c r="AS67" s="91">
        <v>44.65</v>
      </c>
      <c r="AT67" s="91">
        <v>45.8</v>
      </c>
      <c r="AU67" s="91">
        <v>47.25</v>
      </c>
      <c r="AV67" s="91">
        <v>41.3</v>
      </c>
      <c r="AW67" s="91">
        <v>41.5</v>
      </c>
      <c r="AX67" s="91">
        <v>42.55</v>
      </c>
      <c r="AY67" s="91">
        <v>45.35</v>
      </c>
      <c r="AZ67" s="91">
        <v>46.1</v>
      </c>
      <c r="BA67" s="91">
        <v>48.95</v>
      </c>
      <c r="BB67" s="91">
        <v>49.2</v>
      </c>
      <c r="BC67" s="13">
        <v>48.45</v>
      </c>
      <c r="BD67" s="91">
        <v>48.45</v>
      </c>
      <c r="BE67" s="91">
        <v>49.45</v>
      </c>
      <c r="BF67" s="91">
        <v>51.65</v>
      </c>
      <c r="BG67" s="91">
        <v>54.25</v>
      </c>
      <c r="BH67" s="91">
        <v>56.7</v>
      </c>
      <c r="BI67" s="91">
        <v>60.05</v>
      </c>
      <c r="BJ67" s="13">
        <v>61.95</v>
      </c>
      <c r="BK67" s="91">
        <v>57.55</v>
      </c>
      <c r="BL67" s="91">
        <v>52.25</v>
      </c>
      <c r="BM67" s="91">
        <v>49.45</v>
      </c>
      <c r="BN67" s="91">
        <v>49.65</v>
      </c>
      <c r="BO67" s="91">
        <v>42.75</v>
      </c>
      <c r="BP67" s="91">
        <v>43.2</v>
      </c>
      <c r="BQ67" s="91">
        <v>40.5</v>
      </c>
      <c r="BR67" s="91"/>
      <c r="BS67" s="91"/>
      <c r="BT67" s="91"/>
      <c r="BU67" s="91"/>
      <c r="BV67" s="26"/>
      <c r="BW67" s="47">
        <f>MAX(C67:BV67)</f>
        <v>61.95</v>
      </c>
      <c r="BX67" s="47">
        <f>MIN(D67:BW67)</f>
        <v>20.75</v>
      </c>
      <c r="BY67" s="47">
        <f t="shared" si="2"/>
        <v>40.5</v>
      </c>
      <c r="BZ67" s="48">
        <v>19.55</v>
      </c>
      <c r="CA67" s="110"/>
    </row>
    <row r="68" spans="1:79" x14ac:dyDescent="0.25">
      <c r="A68" s="110"/>
      <c r="B68" s="24" t="s">
        <v>10</v>
      </c>
      <c r="C68" s="45">
        <v>22.55</v>
      </c>
      <c r="D68" s="25">
        <v>22.35</v>
      </c>
      <c r="E68" s="45">
        <v>21.85</v>
      </c>
      <c r="F68" s="45">
        <v>23.45</v>
      </c>
      <c r="G68" s="45">
        <v>21.65</v>
      </c>
      <c r="H68" s="45">
        <v>23</v>
      </c>
      <c r="I68" s="46">
        <f>'2021-2025 Forwards'!I32</f>
        <v>22.45</v>
      </c>
      <c r="J68" s="47">
        <f>'2021-2025 Forwards'!O32</f>
        <v>24.55</v>
      </c>
      <c r="K68" s="25">
        <v>24.8</v>
      </c>
      <c r="L68" s="25">
        <v>24.4</v>
      </c>
      <c r="M68" s="91">
        <v>23.6</v>
      </c>
      <c r="N68" s="91">
        <v>21.8</v>
      </c>
      <c r="O68" s="91">
        <v>22.65</v>
      </c>
      <c r="P68" s="91">
        <v>23</v>
      </c>
      <c r="Q68" s="91">
        <v>23.55</v>
      </c>
      <c r="R68" s="91">
        <v>24.35</v>
      </c>
      <c r="S68" s="91">
        <v>27.45</v>
      </c>
      <c r="T68" s="91">
        <v>26.85</v>
      </c>
      <c r="U68" s="91">
        <v>25.3</v>
      </c>
      <c r="V68" s="91">
        <v>27.4</v>
      </c>
      <c r="W68" s="91">
        <v>27.05</v>
      </c>
      <c r="X68" s="91">
        <v>28.05</v>
      </c>
      <c r="Y68" s="91">
        <v>27.85</v>
      </c>
      <c r="Z68" s="91">
        <v>27.85</v>
      </c>
      <c r="AA68" s="91">
        <v>29.8</v>
      </c>
      <c r="AB68" s="91">
        <v>32.85</v>
      </c>
      <c r="AC68" s="91">
        <v>32</v>
      </c>
      <c r="AD68" s="91">
        <v>30.7</v>
      </c>
      <c r="AE68" s="91">
        <v>31.05</v>
      </c>
      <c r="AF68" s="91">
        <v>32.4</v>
      </c>
      <c r="AG68" s="91">
        <v>31.25</v>
      </c>
      <c r="AH68" s="91">
        <v>31.4</v>
      </c>
      <c r="AI68" s="25">
        <v>31.05</v>
      </c>
      <c r="AJ68" s="91">
        <v>30.25</v>
      </c>
      <c r="AK68" s="91">
        <v>30.85</v>
      </c>
      <c r="AL68" s="91">
        <v>29.6</v>
      </c>
      <c r="AM68" s="91">
        <v>29.1</v>
      </c>
      <c r="AN68" s="91">
        <v>29.25</v>
      </c>
      <c r="AO68" s="91">
        <v>30.7</v>
      </c>
      <c r="AP68" s="91">
        <v>37.799999999999997</v>
      </c>
      <c r="AQ68" s="91">
        <v>37.049999999999997</v>
      </c>
      <c r="AR68" s="91">
        <v>39</v>
      </c>
      <c r="AS68" s="91">
        <v>40.6</v>
      </c>
      <c r="AT68" s="91">
        <v>40.9</v>
      </c>
      <c r="AU68" s="91">
        <v>42.25</v>
      </c>
      <c r="AV68" s="91">
        <v>40.799999999999997</v>
      </c>
      <c r="AW68" s="91">
        <v>41</v>
      </c>
      <c r="AX68" s="91">
        <v>42.75</v>
      </c>
      <c r="AY68" s="91">
        <v>45.45</v>
      </c>
      <c r="AZ68" s="91">
        <v>46.15</v>
      </c>
      <c r="BA68" s="91">
        <v>48.85</v>
      </c>
      <c r="BB68" s="91">
        <v>49.05</v>
      </c>
      <c r="BC68" s="13">
        <v>47.7</v>
      </c>
      <c r="BD68" s="91">
        <v>46.7</v>
      </c>
      <c r="BE68" s="91">
        <v>46.95</v>
      </c>
      <c r="BF68" s="91">
        <v>47.7</v>
      </c>
      <c r="BG68" s="91">
        <v>51.1</v>
      </c>
      <c r="BH68" s="91">
        <v>54</v>
      </c>
      <c r="BI68" s="91">
        <v>52.65</v>
      </c>
      <c r="BJ68" s="13">
        <v>54.2</v>
      </c>
      <c r="BK68" s="91">
        <v>52.7</v>
      </c>
      <c r="BL68" s="91">
        <v>46.3</v>
      </c>
      <c r="BM68" s="91">
        <v>45.55</v>
      </c>
      <c r="BN68" s="91">
        <v>42.55</v>
      </c>
      <c r="BO68" s="91">
        <v>37</v>
      </c>
      <c r="BP68" s="91">
        <v>38.200000000000003</v>
      </c>
      <c r="BQ68" s="91">
        <v>38.950000000000003</v>
      </c>
      <c r="BR68" s="91"/>
      <c r="BS68" s="91"/>
      <c r="BT68" s="91"/>
      <c r="BU68" s="91"/>
      <c r="BV68" s="26"/>
      <c r="BW68" s="47">
        <f>MAX(C68:BV68)</f>
        <v>54.2</v>
      </c>
      <c r="BX68" s="47">
        <f>MIN(D68:BW68)</f>
        <v>21.65</v>
      </c>
      <c r="BY68" s="47">
        <f t="shared" si="2"/>
        <v>38.950000000000003</v>
      </c>
      <c r="BZ68" s="48">
        <v>20.6</v>
      </c>
      <c r="CA68" s="110"/>
    </row>
    <row r="69" spans="1:79" x14ac:dyDescent="0.25">
      <c r="A69" s="110"/>
      <c r="B69" s="24" t="s">
        <v>11</v>
      </c>
      <c r="C69" s="45">
        <v>37.25</v>
      </c>
      <c r="D69" s="25">
        <v>37.049999999999997</v>
      </c>
      <c r="E69" s="45">
        <v>36.5</v>
      </c>
      <c r="F69" s="45">
        <v>38.35</v>
      </c>
      <c r="G69" s="45">
        <v>36.700000000000003</v>
      </c>
      <c r="H69" s="45">
        <v>39.549999999999997</v>
      </c>
      <c r="I69" s="46">
        <f>'2021-2025 Forwards'!I33</f>
        <v>39.049999999999997</v>
      </c>
      <c r="J69" s="47">
        <f>'2021-2025 Forwards'!O33</f>
        <v>42.1</v>
      </c>
      <c r="K69" s="25">
        <v>42.5</v>
      </c>
      <c r="L69" s="25">
        <v>46.4</v>
      </c>
      <c r="M69" s="91">
        <v>46</v>
      </c>
      <c r="N69" s="91">
        <v>43.55</v>
      </c>
      <c r="O69" s="91">
        <v>44.75</v>
      </c>
      <c r="P69" s="91">
        <v>47.1</v>
      </c>
      <c r="Q69" s="91">
        <v>48</v>
      </c>
      <c r="R69" s="91">
        <v>48.75</v>
      </c>
      <c r="S69" s="91">
        <v>53.6</v>
      </c>
      <c r="T69" s="91">
        <v>53</v>
      </c>
      <c r="U69" s="91">
        <v>50.8</v>
      </c>
      <c r="V69" s="91">
        <v>53.1</v>
      </c>
      <c r="W69" s="91">
        <v>52.55</v>
      </c>
      <c r="X69" s="91">
        <v>54</v>
      </c>
      <c r="Y69" s="91">
        <v>52.5</v>
      </c>
      <c r="Z69" s="91">
        <v>53.6</v>
      </c>
      <c r="AA69" s="91">
        <v>56.75</v>
      </c>
      <c r="AB69" s="91">
        <v>61.4</v>
      </c>
      <c r="AC69" s="91">
        <v>59.3</v>
      </c>
      <c r="AD69" s="91">
        <v>62.75</v>
      </c>
      <c r="AE69" s="91">
        <v>63.2</v>
      </c>
      <c r="AF69" s="91">
        <v>65.55</v>
      </c>
      <c r="AG69" s="91">
        <v>64.05</v>
      </c>
      <c r="AH69" s="91">
        <v>64.25</v>
      </c>
      <c r="AI69" s="25">
        <v>63.75</v>
      </c>
      <c r="AJ69" s="91">
        <v>62.55</v>
      </c>
      <c r="AK69" s="91">
        <v>73.45</v>
      </c>
      <c r="AL69" s="91">
        <v>73.5</v>
      </c>
      <c r="AM69" s="91">
        <v>73.849999999999994</v>
      </c>
      <c r="AN69" s="91">
        <v>74.150000000000006</v>
      </c>
      <c r="AO69" s="91">
        <v>77.8</v>
      </c>
      <c r="AP69" s="91">
        <v>89.8</v>
      </c>
      <c r="AQ69" s="91">
        <v>88.7</v>
      </c>
      <c r="AR69" s="91">
        <v>92.55</v>
      </c>
      <c r="AS69" s="91">
        <v>95.4</v>
      </c>
      <c r="AT69" s="91">
        <v>95.95</v>
      </c>
      <c r="AU69" s="91">
        <v>97.2</v>
      </c>
      <c r="AV69" s="91">
        <v>86.85</v>
      </c>
      <c r="AW69" s="91">
        <v>87.15</v>
      </c>
      <c r="AX69" s="91">
        <v>87.5</v>
      </c>
      <c r="AY69" s="91">
        <v>91.55</v>
      </c>
      <c r="AZ69" s="91">
        <v>93.6</v>
      </c>
      <c r="BA69" s="91">
        <v>97.75</v>
      </c>
      <c r="BB69" s="91">
        <v>97.9</v>
      </c>
      <c r="BC69" s="13">
        <v>96.8</v>
      </c>
      <c r="BD69" s="91">
        <v>96.8</v>
      </c>
      <c r="BE69" s="91">
        <v>99.6</v>
      </c>
      <c r="BF69" s="91">
        <v>119.5</v>
      </c>
      <c r="BG69" s="91">
        <v>125.75</v>
      </c>
      <c r="BH69" s="91">
        <v>135.5</v>
      </c>
      <c r="BI69" s="91">
        <v>130.85</v>
      </c>
      <c r="BJ69" s="13">
        <v>133.44999999999999</v>
      </c>
      <c r="BK69" s="91">
        <v>133.65</v>
      </c>
      <c r="BL69" s="91">
        <v>118.9</v>
      </c>
      <c r="BM69" s="91">
        <v>112.95</v>
      </c>
      <c r="BN69" s="91">
        <v>105.75</v>
      </c>
      <c r="BO69" s="91">
        <v>91.45</v>
      </c>
      <c r="BP69" s="91">
        <v>90.55</v>
      </c>
      <c r="BQ69" s="91">
        <v>88.05</v>
      </c>
      <c r="BR69" s="91"/>
      <c r="BS69" s="91"/>
      <c r="BT69" s="91"/>
      <c r="BU69" s="91"/>
      <c r="BV69" s="26"/>
      <c r="BW69" s="47">
        <f>MAX(C69:BV69)</f>
        <v>135.5</v>
      </c>
      <c r="BX69" s="47">
        <f>MIN(D69:BW69)</f>
        <v>36.5</v>
      </c>
      <c r="BY69" s="47">
        <f t="shared" si="2"/>
        <v>88.05</v>
      </c>
      <c r="BZ69" s="48">
        <v>35.049999999999997</v>
      </c>
      <c r="CA69" s="110"/>
    </row>
    <row r="70" spans="1:79" x14ac:dyDescent="0.25">
      <c r="A70" s="110"/>
      <c r="B70" s="24" t="s">
        <v>12</v>
      </c>
      <c r="C70" s="45">
        <v>75.45</v>
      </c>
      <c r="D70" s="25">
        <v>73.650000000000006</v>
      </c>
      <c r="E70" s="45">
        <v>72.75</v>
      </c>
      <c r="F70" s="45">
        <v>76.25</v>
      </c>
      <c r="G70" s="45">
        <v>86.6</v>
      </c>
      <c r="H70" s="45">
        <v>90.85</v>
      </c>
      <c r="I70" s="46">
        <f>'2021-2025 Forwards'!I34</f>
        <v>90.75</v>
      </c>
      <c r="J70" s="47">
        <f>'2021-2025 Forwards'!O34</f>
        <v>97.2</v>
      </c>
      <c r="K70" s="25">
        <v>97.85</v>
      </c>
      <c r="L70" s="25">
        <v>104.55</v>
      </c>
      <c r="M70" s="91">
        <v>102</v>
      </c>
      <c r="N70" s="91">
        <v>101.5</v>
      </c>
      <c r="O70" s="91">
        <v>102.15</v>
      </c>
      <c r="P70" s="91">
        <v>107.3</v>
      </c>
      <c r="Q70" s="91">
        <v>108.6</v>
      </c>
      <c r="R70" s="91">
        <v>108.95</v>
      </c>
      <c r="S70" s="91">
        <v>115.75</v>
      </c>
      <c r="T70" s="91">
        <v>144.94999999999999</v>
      </c>
      <c r="U70" s="91">
        <v>142.75</v>
      </c>
      <c r="V70" s="91">
        <v>144.9</v>
      </c>
      <c r="W70" s="91">
        <v>160.15</v>
      </c>
      <c r="X70" s="91">
        <v>162.75</v>
      </c>
      <c r="Y70" s="91">
        <v>164.2</v>
      </c>
      <c r="Z70" s="91">
        <v>157.6</v>
      </c>
      <c r="AA70" s="91">
        <v>153.6</v>
      </c>
      <c r="AB70" s="91">
        <v>162.30000000000001</v>
      </c>
      <c r="AC70" s="91">
        <v>168.9</v>
      </c>
      <c r="AD70" s="91">
        <v>180.6</v>
      </c>
      <c r="AE70" s="91">
        <v>184.2</v>
      </c>
      <c r="AF70" s="91">
        <v>193.9</v>
      </c>
      <c r="AG70" s="91">
        <v>193</v>
      </c>
      <c r="AH70" s="91">
        <v>192.85</v>
      </c>
      <c r="AI70" s="25">
        <v>191.75</v>
      </c>
      <c r="AJ70" s="91">
        <v>162.25</v>
      </c>
      <c r="AK70" s="91">
        <v>181.65</v>
      </c>
      <c r="AL70" s="91">
        <v>171.9</v>
      </c>
      <c r="AM70" s="91">
        <v>177.35</v>
      </c>
      <c r="AN70" s="91">
        <v>173.95</v>
      </c>
      <c r="AO70" s="91">
        <v>181.9</v>
      </c>
      <c r="AP70" s="91">
        <v>193.3</v>
      </c>
      <c r="AQ70" s="91">
        <v>188.15</v>
      </c>
      <c r="AR70" s="91">
        <v>186.9</v>
      </c>
      <c r="AS70" s="91">
        <v>198.7</v>
      </c>
      <c r="AT70" s="91">
        <v>198.8</v>
      </c>
      <c r="AU70" s="91">
        <v>201.05</v>
      </c>
      <c r="AV70" s="91">
        <v>177.95</v>
      </c>
      <c r="AW70" s="91">
        <v>177.95</v>
      </c>
      <c r="AX70" s="91">
        <v>179.05</v>
      </c>
      <c r="AY70" s="91">
        <v>179.9</v>
      </c>
      <c r="AZ70" s="91">
        <v>180.4</v>
      </c>
      <c r="BA70" s="91">
        <v>198.35</v>
      </c>
      <c r="BB70" s="91">
        <v>200</v>
      </c>
      <c r="BC70" s="13">
        <v>207.6</v>
      </c>
      <c r="BD70" s="91">
        <v>207.6</v>
      </c>
      <c r="BE70" s="91">
        <v>215.7</v>
      </c>
      <c r="BF70" s="91">
        <v>263.10000000000002</v>
      </c>
      <c r="BG70" s="91">
        <v>267.2</v>
      </c>
      <c r="BH70" s="91">
        <v>258.85000000000002</v>
      </c>
      <c r="BI70" s="91">
        <v>269.3</v>
      </c>
      <c r="BJ70" s="13">
        <v>265.89999999999998</v>
      </c>
      <c r="BK70" s="91">
        <v>256.45</v>
      </c>
      <c r="BL70" s="91">
        <v>238.85</v>
      </c>
      <c r="BM70" s="91">
        <v>218.25</v>
      </c>
      <c r="BN70" s="91">
        <v>215.4</v>
      </c>
      <c r="BO70" s="91">
        <v>189.9</v>
      </c>
      <c r="BP70" s="91">
        <v>190.9</v>
      </c>
      <c r="BQ70" s="91">
        <v>194.7</v>
      </c>
      <c r="BR70" s="91"/>
      <c r="BS70" s="91"/>
      <c r="BT70" s="91"/>
      <c r="BU70" s="91"/>
      <c r="BV70" s="26"/>
      <c r="BW70" s="47">
        <f>MAX(C70:BV70)</f>
        <v>269.3</v>
      </c>
      <c r="BX70" s="47">
        <f>MIN(D70:BW70)</f>
        <v>72.75</v>
      </c>
      <c r="BY70" s="47">
        <f t="shared" si="2"/>
        <v>194.7</v>
      </c>
      <c r="BZ70" s="48">
        <v>59.8</v>
      </c>
      <c r="CA70" s="110"/>
    </row>
    <row r="71" spans="1:79" x14ac:dyDescent="0.25">
      <c r="A71" s="110"/>
      <c r="B71" s="24" t="s">
        <v>13</v>
      </c>
      <c r="C71" s="45">
        <v>74.8</v>
      </c>
      <c r="D71" s="25">
        <v>72.900000000000006</v>
      </c>
      <c r="E71" s="45">
        <v>71.95</v>
      </c>
      <c r="F71" s="45">
        <v>75.45</v>
      </c>
      <c r="G71" s="45">
        <v>85.8</v>
      </c>
      <c r="H71" s="45">
        <v>90.1</v>
      </c>
      <c r="I71" s="46">
        <f>'2021-2025 Forwards'!I35</f>
        <v>90</v>
      </c>
      <c r="J71" s="47">
        <f>'2021-2025 Forwards'!O35</f>
        <v>96.45</v>
      </c>
      <c r="K71" s="25">
        <v>97.2</v>
      </c>
      <c r="L71" s="25">
        <v>104.05</v>
      </c>
      <c r="M71" s="91">
        <v>101.4</v>
      </c>
      <c r="N71" s="91">
        <v>100.8</v>
      </c>
      <c r="O71" s="91">
        <v>101.55</v>
      </c>
      <c r="P71" s="91">
        <v>107</v>
      </c>
      <c r="Q71" s="91">
        <v>108.3</v>
      </c>
      <c r="R71" s="91">
        <v>108.6</v>
      </c>
      <c r="S71" s="91">
        <v>115.7</v>
      </c>
      <c r="T71" s="91">
        <v>145</v>
      </c>
      <c r="U71" s="91">
        <v>142.55000000000001</v>
      </c>
      <c r="V71" s="91">
        <v>144.85</v>
      </c>
      <c r="W71" s="91">
        <v>160.05000000000001</v>
      </c>
      <c r="X71" s="91">
        <v>162.75</v>
      </c>
      <c r="Y71" s="91">
        <v>164.15</v>
      </c>
      <c r="Z71" s="91">
        <v>157.4</v>
      </c>
      <c r="AA71" s="91">
        <v>153.35</v>
      </c>
      <c r="AB71" s="91">
        <v>162.55000000000001</v>
      </c>
      <c r="AC71" s="91">
        <v>169.25</v>
      </c>
      <c r="AD71" s="91">
        <v>180.8</v>
      </c>
      <c r="AE71" s="91">
        <v>184.35</v>
      </c>
      <c r="AF71" s="91">
        <v>194.15</v>
      </c>
      <c r="AG71" s="91">
        <v>193.15</v>
      </c>
      <c r="AH71" s="91">
        <v>193</v>
      </c>
      <c r="AI71" s="25">
        <v>191.85</v>
      </c>
      <c r="AJ71" s="91">
        <v>162.19999999999999</v>
      </c>
      <c r="AK71" s="91">
        <v>181.75</v>
      </c>
      <c r="AL71" s="91">
        <v>172.05</v>
      </c>
      <c r="AM71" s="91">
        <v>177.6</v>
      </c>
      <c r="AN71" s="91">
        <v>174.3</v>
      </c>
      <c r="AO71" s="91">
        <v>182.5</v>
      </c>
      <c r="AP71" s="91">
        <v>194.35</v>
      </c>
      <c r="AQ71" s="91">
        <v>189.05</v>
      </c>
      <c r="AR71" s="91">
        <v>187.9</v>
      </c>
      <c r="AS71" s="91">
        <v>200.1</v>
      </c>
      <c r="AT71" s="91">
        <v>200.2</v>
      </c>
      <c r="AU71" s="91">
        <v>202.45</v>
      </c>
      <c r="AV71" s="91">
        <v>178.8</v>
      </c>
      <c r="AW71" s="91">
        <v>178.8</v>
      </c>
      <c r="AX71" s="91">
        <v>179.95</v>
      </c>
      <c r="AY71" s="91">
        <v>180.9</v>
      </c>
      <c r="AZ71" s="91">
        <v>181.4</v>
      </c>
      <c r="BA71" s="91">
        <v>199.7</v>
      </c>
      <c r="BB71" s="91">
        <v>201.45</v>
      </c>
      <c r="BC71" s="13">
        <v>210.05</v>
      </c>
      <c r="BD71" s="91">
        <v>210.05</v>
      </c>
      <c r="BE71" s="91">
        <v>223.35</v>
      </c>
      <c r="BF71" s="91">
        <v>273</v>
      </c>
      <c r="BG71" s="91">
        <v>278</v>
      </c>
      <c r="BH71" s="91">
        <v>269.05</v>
      </c>
      <c r="BI71" s="91">
        <v>280.39999999999998</v>
      </c>
      <c r="BJ71" s="13">
        <v>276.7</v>
      </c>
      <c r="BK71" s="91">
        <v>266.7</v>
      </c>
      <c r="BL71" s="91">
        <v>256.05</v>
      </c>
      <c r="BM71" s="91">
        <v>234.05</v>
      </c>
      <c r="BN71" s="91">
        <v>230.35</v>
      </c>
      <c r="BO71" s="91">
        <v>205.9</v>
      </c>
      <c r="BP71" s="91">
        <v>207.1</v>
      </c>
      <c r="BQ71" s="91">
        <v>214.25</v>
      </c>
      <c r="BR71" s="91"/>
      <c r="BS71" s="91"/>
      <c r="BT71" s="91"/>
      <c r="BU71" s="91"/>
      <c r="BV71" s="26"/>
      <c r="BW71" s="47">
        <f>MAX(C71:BV71)</f>
        <v>280.39999999999998</v>
      </c>
      <c r="BX71" s="47">
        <f>MIN(D71:BW71)</f>
        <v>71.95</v>
      </c>
      <c r="BY71" s="47">
        <f t="shared" si="2"/>
        <v>214.25</v>
      </c>
      <c r="BZ71" s="48">
        <v>58</v>
      </c>
      <c r="CA71" s="110"/>
    </row>
    <row r="72" spans="1:79" x14ac:dyDescent="0.25">
      <c r="A72" s="110"/>
      <c r="B72" s="24" t="s">
        <v>14</v>
      </c>
      <c r="C72" s="45">
        <v>58.3</v>
      </c>
      <c r="D72" s="25">
        <v>56.5</v>
      </c>
      <c r="E72" s="45">
        <v>55.55</v>
      </c>
      <c r="F72" s="45">
        <v>58.45</v>
      </c>
      <c r="G72" s="45">
        <v>66.7</v>
      </c>
      <c r="H72" s="45">
        <v>70.2</v>
      </c>
      <c r="I72" s="46">
        <f>'2021-2025 Forwards'!I36</f>
        <v>70.099999999999994</v>
      </c>
      <c r="J72" s="47">
        <f>'2021-2025 Forwards'!O36</f>
        <v>75.5</v>
      </c>
      <c r="K72" s="25">
        <v>76.150000000000006</v>
      </c>
      <c r="L72" s="25">
        <v>82.45</v>
      </c>
      <c r="M72" s="91">
        <v>80.05</v>
      </c>
      <c r="N72" s="91">
        <v>79.55</v>
      </c>
      <c r="O72" s="91">
        <v>80.25</v>
      </c>
      <c r="P72" s="91">
        <v>85.35</v>
      </c>
      <c r="Q72" s="91">
        <v>86.6</v>
      </c>
      <c r="R72" s="91">
        <v>87.05</v>
      </c>
      <c r="S72" s="91">
        <v>93.5</v>
      </c>
      <c r="T72" s="91">
        <v>117.3</v>
      </c>
      <c r="U72" s="91">
        <v>115</v>
      </c>
      <c r="V72" s="91">
        <v>117.1</v>
      </c>
      <c r="W72" s="91">
        <v>129.15</v>
      </c>
      <c r="X72" s="91">
        <v>131.69999999999999</v>
      </c>
      <c r="Y72" s="91">
        <v>133.15</v>
      </c>
      <c r="Z72" s="91">
        <v>126.95</v>
      </c>
      <c r="AA72" s="91">
        <v>123.6</v>
      </c>
      <c r="AB72" s="91">
        <v>132.55000000000001</v>
      </c>
      <c r="AC72" s="91">
        <v>138.65</v>
      </c>
      <c r="AD72" s="91">
        <v>147.5</v>
      </c>
      <c r="AE72" s="91">
        <v>150.15</v>
      </c>
      <c r="AF72" s="91">
        <v>158.9</v>
      </c>
      <c r="AG72" s="91">
        <v>158</v>
      </c>
      <c r="AH72" s="91">
        <v>157.9</v>
      </c>
      <c r="AI72" s="25">
        <v>156.85</v>
      </c>
      <c r="AJ72" s="91">
        <v>132.30000000000001</v>
      </c>
      <c r="AK72" s="91">
        <v>148.69999999999999</v>
      </c>
      <c r="AL72" s="91">
        <v>140.80000000000001</v>
      </c>
      <c r="AM72" s="91">
        <v>146.15</v>
      </c>
      <c r="AN72" s="91">
        <v>143.65</v>
      </c>
      <c r="AO72" s="91">
        <v>151.44999999999999</v>
      </c>
      <c r="AP72" s="91">
        <v>162.75</v>
      </c>
      <c r="AQ72" s="91">
        <v>157.9</v>
      </c>
      <c r="AR72" s="91">
        <v>157.35</v>
      </c>
      <c r="AS72" s="91">
        <v>168.85</v>
      </c>
      <c r="AT72" s="91">
        <v>168.95</v>
      </c>
      <c r="AU72" s="91">
        <v>171.2</v>
      </c>
      <c r="AV72" s="91">
        <v>149.65</v>
      </c>
      <c r="AW72" s="91">
        <v>149.65</v>
      </c>
      <c r="AX72" s="91">
        <v>150.69999999999999</v>
      </c>
      <c r="AY72" s="91">
        <v>151.65</v>
      </c>
      <c r="AZ72" s="91">
        <v>152.15</v>
      </c>
      <c r="BA72" s="91">
        <v>168.55</v>
      </c>
      <c r="BB72" s="91">
        <v>170.2</v>
      </c>
      <c r="BC72" s="13">
        <v>178.4</v>
      </c>
      <c r="BD72" s="91">
        <v>178.4</v>
      </c>
      <c r="BE72" s="91">
        <v>185.2</v>
      </c>
      <c r="BF72" s="91">
        <v>227.3</v>
      </c>
      <c r="BG72" s="91">
        <v>232.15</v>
      </c>
      <c r="BH72" s="91">
        <v>224.15</v>
      </c>
      <c r="BI72" s="91">
        <v>234.45</v>
      </c>
      <c r="BJ72" s="13">
        <v>231.05</v>
      </c>
      <c r="BK72" s="91">
        <v>222.3</v>
      </c>
      <c r="BL72" s="91">
        <v>197.65</v>
      </c>
      <c r="BM72" s="91">
        <v>179.05</v>
      </c>
      <c r="BN72" s="91">
        <v>174.95</v>
      </c>
      <c r="BO72" s="91">
        <v>154.35</v>
      </c>
      <c r="BP72" s="91">
        <v>155.4</v>
      </c>
      <c r="BQ72" s="91">
        <v>159.6</v>
      </c>
      <c r="BR72" s="91"/>
      <c r="BS72" s="91"/>
      <c r="BT72" s="91"/>
      <c r="BU72" s="91"/>
      <c r="BV72" s="26"/>
      <c r="BW72" s="47">
        <f>MAX(C72:BV72)</f>
        <v>234.45</v>
      </c>
      <c r="BX72" s="47">
        <f>MIN(D72:BW72)</f>
        <v>55.55</v>
      </c>
      <c r="BY72" s="47">
        <f t="shared" si="2"/>
        <v>159.6</v>
      </c>
      <c r="BZ72" s="48">
        <v>43.6</v>
      </c>
      <c r="CA72" s="110"/>
    </row>
    <row r="73" spans="1:79" x14ac:dyDescent="0.25">
      <c r="A73" s="110"/>
      <c r="B73" s="24" t="s">
        <v>15</v>
      </c>
      <c r="C73" s="45">
        <v>26.9</v>
      </c>
      <c r="D73" s="25">
        <v>26.7</v>
      </c>
      <c r="E73" s="45">
        <v>26</v>
      </c>
      <c r="F73" s="45">
        <v>28.35</v>
      </c>
      <c r="G73" s="45">
        <v>26.55</v>
      </c>
      <c r="H73" s="45">
        <v>29.5</v>
      </c>
      <c r="I73" s="46">
        <f>'2021-2025 Forwards'!I37</f>
        <v>28.35</v>
      </c>
      <c r="J73" s="47">
        <f>'2021-2025 Forwards'!O37</f>
        <v>31.05</v>
      </c>
      <c r="K73" s="25">
        <v>31.55</v>
      </c>
      <c r="L73" s="25">
        <v>31.6</v>
      </c>
      <c r="M73" s="91">
        <v>30.3</v>
      </c>
      <c r="N73" s="91">
        <v>33.200000000000003</v>
      </c>
      <c r="O73" s="91">
        <v>31.55</v>
      </c>
      <c r="P73" s="91">
        <v>31</v>
      </c>
      <c r="Q73" s="91">
        <v>31.95</v>
      </c>
      <c r="R73" s="91">
        <v>33.049999999999997</v>
      </c>
      <c r="S73" s="91">
        <v>40.1</v>
      </c>
      <c r="T73" s="91">
        <v>41.2</v>
      </c>
      <c r="U73" s="91">
        <v>38.65</v>
      </c>
      <c r="V73" s="91">
        <v>34.950000000000003</v>
      </c>
      <c r="W73" s="91">
        <v>37.75</v>
      </c>
      <c r="X73" s="91">
        <v>41.75</v>
      </c>
      <c r="Y73" s="91">
        <v>40.65</v>
      </c>
      <c r="Z73" s="91">
        <v>38.049999999999997</v>
      </c>
      <c r="AA73" s="91">
        <v>39.5</v>
      </c>
      <c r="AB73" s="91">
        <v>51.8</v>
      </c>
      <c r="AC73" s="91">
        <v>51.6</v>
      </c>
      <c r="AD73" s="91">
        <v>49.55</v>
      </c>
      <c r="AE73" s="91">
        <v>51.15</v>
      </c>
      <c r="AF73" s="91">
        <v>54.95</v>
      </c>
      <c r="AG73" s="91">
        <v>53</v>
      </c>
      <c r="AH73" s="91">
        <v>53.25</v>
      </c>
      <c r="AI73" s="25">
        <v>50.1</v>
      </c>
      <c r="AJ73" s="91">
        <v>51.25</v>
      </c>
      <c r="AK73" s="91">
        <v>53</v>
      </c>
      <c r="AL73" s="91">
        <v>54.2</v>
      </c>
      <c r="AM73" s="91">
        <v>54.25</v>
      </c>
      <c r="AN73" s="91">
        <v>54.5</v>
      </c>
      <c r="AO73" s="91">
        <v>57.25</v>
      </c>
      <c r="AP73" s="91">
        <v>63</v>
      </c>
      <c r="AQ73" s="91">
        <v>62.4</v>
      </c>
      <c r="AR73" s="91">
        <v>65.3</v>
      </c>
      <c r="AS73" s="91">
        <v>69.900000000000006</v>
      </c>
      <c r="AT73" s="91">
        <v>70.599999999999994</v>
      </c>
      <c r="AU73" s="91">
        <v>73.650000000000006</v>
      </c>
      <c r="AV73" s="91">
        <v>66.400000000000006</v>
      </c>
      <c r="AW73" s="91">
        <v>67.95</v>
      </c>
      <c r="AX73" s="91">
        <v>70.25</v>
      </c>
      <c r="AY73" s="91">
        <v>71.599999999999994</v>
      </c>
      <c r="AZ73" s="91">
        <v>74.05</v>
      </c>
      <c r="BA73" s="91">
        <v>76.45</v>
      </c>
      <c r="BB73" s="91">
        <v>74.5</v>
      </c>
      <c r="BC73" s="13">
        <v>72.150000000000006</v>
      </c>
      <c r="BD73" s="91">
        <v>72.150000000000006</v>
      </c>
      <c r="BE73" s="91">
        <v>75.5</v>
      </c>
      <c r="BF73" s="91">
        <v>73.55</v>
      </c>
      <c r="BG73" s="91">
        <v>79.2</v>
      </c>
      <c r="BH73" s="91">
        <v>80.099999999999994</v>
      </c>
      <c r="BI73" s="91">
        <v>90.55</v>
      </c>
      <c r="BJ73" s="13">
        <v>90.55</v>
      </c>
      <c r="BK73" s="91">
        <v>88.25</v>
      </c>
      <c r="BL73" s="91">
        <v>85.7</v>
      </c>
      <c r="BM73" s="91">
        <v>82.75</v>
      </c>
      <c r="BN73" s="91">
        <v>78.45</v>
      </c>
      <c r="BO73" s="91">
        <v>60.2</v>
      </c>
      <c r="BP73" s="91">
        <v>56.6</v>
      </c>
      <c r="BQ73" s="91">
        <v>54.35</v>
      </c>
      <c r="BR73" s="91"/>
      <c r="BS73" s="91"/>
      <c r="BT73" s="91"/>
      <c r="BU73" s="91"/>
      <c r="BV73" s="26"/>
      <c r="BW73" s="47">
        <f>MAX(C73:BV73)</f>
        <v>90.55</v>
      </c>
      <c r="BX73" s="47">
        <f>MIN(D73:BW73)</f>
        <v>26</v>
      </c>
      <c r="BY73" s="47">
        <f t="shared" si="2"/>
        <v>54.35</v>
      </c>
      <c r="BZ73" s="48">
        <v>23.95</v>
      </c>
      <c r="CA73" s="110"/>
    </row>
    <row r="74" spans="1:79" x14ac:dyDescent="0.25">
      <c r="A74" s="110"/>
      <c r="B74" s="24" t="s">
        <v>16</v>
      </c>
      <c r="C74" s="45">
        <v>26.8</v>
      </c>
      <c r="D74" s="25">
        <v>26.6</v>
      </c>
      <c r="E74" s="45">
        <v>25.9</v>
      </c>
      <c r="F74" s="45">
        <v>28.25</v>
      </c>
      <c r="G74" s="45">
        <v>26.45</v>
      </c>
      <c r="H74" s="45">
        <v>29.4</v>
      </c>
      <c r="I74" s="46">
        <f>'2021-2025 Forwards'!I38</f>
        <v>28.25</v>
      </c>
      <c r="J74" s="47">
        <f>'2021-2025 Forwards'!O38</f>
        <v>31</v>
      </c>
      <c r="K74" s="25">
        <v>31.5</v>
      </c>
      <c r="L74" s="25">
        <v>31.55</v>
      </c>
      <c r="M74" s="91">
        <v>30.25</v>
      </c>
      <c r="N74" s="91">
        <v>33.15</v>
      </c>
      <c r="O74" s="91">
        <v>31.5</v>
      </c>
      <c r="P74" s="91">
        <v>30.95</v>
      </c>
      <c r="Q74" s="91">
        <v>32</v>
      </c>
      <c r="R74" s="91">
        <v>33.200000000000003</v>
      </c>
      <c r="S74" s="91">
        <v>30.15</v>
      </c>
      <c r="T74" s="91">
        <v>31.1</v>
      </c>
      <c r="U74" s="91">
        <v>28.6</v>
      </c>
      <c r="V74" s="91">
        <v>30.95</v>
      </c>
      <c r="W74" s="91">
        <v>30.05</v>
      </c>
      <c r="X74" s="91">
        <v>32.25</v>
      </c>
      <c r="Y74" s="91">
        <v>35.299999999999997</v>
      </c>
      <c r="Z74" s="91">
        <v>32.700000000000003</v>
      </c>
      <c r="AA74" s="91">
        <v>32.25</v>
      </c>
      <c r="AB74" s="91">
        <v>40.049999999999997</v>
      </c>
      <c r="AC74" s="91">
        <v>40.299999999999997</v>
      </c>
      <c r="AD74" s="91">
        <v>38.6</v>
      </c>
      <c r="AE74" s="91">
        <v>40</v>
      </c>
      <c r="AF74" s="91">
        <v>43.8</v>
      </c>
      <c r="AG74" s="91">
        <v>41.85</v>
      </c>
      <c r="AH74" s="91">
        <v>42.05</v>
      </c>
      <c r="AI74" s="25">
        <v>38.9</v>
      </c>
      <c r="AJ74" s="91">
        <v>40.049999999999997</v>
      </c>
      <c r="AK74" s="91">
        <v>41.8</v>
      </c>
      <c r="AL74" s="91">
        <v>43</v>
      </c>
      <c r="AM74" s="91">
        <v>43.05</v>
      </c>
      <c r="AN74" s="91">
        <v>43.3</v>
      </c>
      <c r="AO74" s="91">
        <v>46.05</v>
      </c>
      <c r="AP74" s="91">
        <v>51.8</v>
      </c>
      <c r="AQ74" s="91">
        <v>51.2</v>
      </c>
      <c r="AR74" s="91">
        <v>54.1</v>
      </c>
      <c r="AS74" s="91">
        <v>58.65</v>
      </c>
      <c r="AT74" s="91">
        <v>59.35</v>
      </c>
      <c r="AU74" s="91">
        <v>62.4</v>
      </c>
      <c r="AV74" s="91">
        <v>55.15</v>
      </c>
      <c r="AW74" s="91">
        <v>56.7</v>
      </c>
      <c r="AX74" s="91">
        <v>59</v>
      </c>
      <c r="AY74" s="91">
        <v>60.5</v>
      </c>
      <c r="AZ74" s="91">
        <v>62.95</v>
      </c>
      <c r="BA74" s="91">
        <v>65.349999999999994</v>
      </c>
      <c r="BB74" s="91">
        <v>63.4</v>
      </c>
      <c r="BC74" s="13">
        <v>60.95</v>
      </c>
      <c r="BD74" s="91">
        <v>60.95</v>
      </c>
      <c r="BE74" s="91">
        <v>64.5</v>
      </c>
      <c r="BF74" s="91">
        <v>62.55</v>
      </c>
      <c r="BG74" s="91">
        <v>68.2</v>
      </c>
      <c r="BH74" s="91">
        <v>69.900000000000006</v>
      </c>
      <c r="BI74" s="91">
        <v>80.349999999999994</v>
      </c>
      <c r="BJ74" s="13">
        <v>80.349999999999994</v>
      </c>
      <c r="BK74" s="91">
        <v>76.8</v>
      </c>
      <c r="BL74" s="91">
        <v>74.3</v>
      </c>
      <c r="BM74" s="91">
        <v>74.349999999999994</v>
      </c>
      <c r="BN74" s="91">
        <v>68.400000000000006</v>
      </c>
      <c r="BO74" s="91">
        <v>55.6</v>
      </c>
      <c r="BP74" s="91">
        <v>53.65</v>
      </c>
      <c r="BQ74" s="91">
        <v>50.9</v>
      </c>
      <c r="BR74" s="91"/>
      <c r="BS74" s="91"/>
      <c r="BT74" s="91"/>
      <c r="BU74" s="91"/>
      <c r="BV74" s="26"/>
      <c r="BW74" s="47">
        <f>MAX(C74:BV74)</f>
        <v>80.349999999999994</v>
      </c>
      <c r="BX74" s="47">
        <f>MIN(D74:BW74)</f>
        <v>25.9</v>
      </c>
      <c r="BY74" s="47">
        <f t="shared" si="2"/>
        <v>50.9</v>
      </c>
      <c r="BZ74" s="48">
        <v>23.85</v>
      </c>
      <c r="CA74" s="110"/>
    </row>
    <row r="75" spans="1:79" ht="15.75" thickBot="1" x14ac:dyDescent="0.3">
      <c r="A75" s="110"/>
      <c r="B75" s="24" t="s">
        <v>17</v>
      </c>
      <c r="C75" s="65">
        <v>29.45</v>
      </c>
      <c r="D75" s="32">
        <v>29.2</v>
      </c>
      <c r="E75" s="65">
        <v>28.4</v>
      </c>
      <c r="F75" s="65">
        <v>30.85</v>
      </c>
      <c r="G75" s="65">
        <v>28.9</v>
      </c>
      <c r="H75" s="65">
        <v>32.049999999999997</v>
      </c>
      <c r="I75" s="66">
        <f>'2021-2025 Forwards'!I39</f>
        <v>30.85</v>
      </c>
      <c r="J75" s="67">
        <f>'2021-2025 Forwards'!O39</f>
        <v>33.799999999999997</v>
      </c>
      <c r="K75" s="32">
        <v>34.299999999999997</v>
      </c>
      <c r="L75" s="32">
        <v>34.35</v>
      </c>
      <c r="M75" s="89">
        <v>33</v>
      </c>
      <c r="N75" s="89">
        <v>36.15</v>
      </c>
      <c r="O75" s="89">
        <v>34.35</v>
      </c>
      <c r="P75" s="89">
        <v>33.700000000000003</v>
      </c>
      <c r="Q75" s="89">
        <v>35.9</v>
      </c>
      <c r="R75" s="89">
        <v>37</v>
      </c>
      <c r="S75" s="89">
        <v>33.450000000000003</v>
      </c>
      <c r="T75" s="89">
        <v>34.4</v>
      </c>
      <c r="U75" s="89">
        <v>31.7</v>
      </c>
      <c r="V75" s="89">
        <v>34.049999999999997</v>
      </c>
      <c r="W75" s="89">
        <v>33</v>
      </c>
      <c r="X75" s="89">
        <v>35.35</v>
      </c>
      <c r="Y75" s="89">
        <v>38.700000000000003</v>
      </c>
      <c r="Z75" s="89">
        <v>35.85</v>
      </c>
      <c r="AA75" s="89">
        <v>35.4</v>
      </c>
      <c r="AB75" s="89">
        <v>44</v>
      </c>
      <c r="AC75" s="89">
        <v>43.95</v>
      </c>
      <c r="AD75" s="89">
        <v>42.1</v>
      </c>
      <c r="AE75" s="89">
        <v>43.6</v>
      </c>
      <c r="AF75" s="89">
        <v>47.75</v>
      </c>
      <c r="AG75" s="89">
        <v>45.55</v>
      </c>
      <c r="AH75" s="89">
        <v>45.75</v>
      </c>
      <c r="AI75" s="25">
        <v>42.2</v>
      </c>
      <c r="AJ75" s="89">
        <v>43.45</v>
      </c>
      <c r="AK75" s="89">
        <v>45.3</v>
      </c>
      <c r="AL75" s="89">
        <v>46.6</v>
      </c>
      <c r="AM75" s="89">
        <v>46.6</v>
      </c>
      <c r="AN75" s="89">
        <v>46.9</v>
      </c>
      <c r="AO75" s="89">
        <v>49.9</v>
      </c>
      <c r="AP75" s="89">
        <v>56.1</v>
      </c>
      <c r="AQ75" s="89">
        <v>55.55</v>
      </c>
      <c r="AR75" s="89">
        <v>58.65</v>
      </c>
      <c r="AS75" s="89">
        <v>63.65</v>
      </c>
      <c r="AT75" s="89">
        <v>64.3</v>
      </c>
      <c r="AU75" s="89">
        <v>67.7</v>
      </c>
      <c r="AV75" s="89">
        <v>59.9</v>
      </c>
      <c r="AW75" s="89">
        <v>61.55</v>
      </c>
      <c r="AX75" s="89">
        <v>64</v>
      </c>
      <c r="AY75" s="89">
        <v>65.599999999999994</v>
      </c>
      <c r="AZ75" s="89">
        <v>68.25</v>
      </c>
      <c r="BA75" s="89">
        <v>70.900000000000006</v>
      </c>
      <c r="BB75" s="89">
        <v>68.8</v>
      </c>
      <c r="BC75" s="89">
        <v>66.150000000000006</v>
      </c>
      <c r="BD75" s="89">
        <v>66.150000000000006</v>
      </c>
      <c r="BE75" s="89">
        <v>70</v>
      </c>
      <c r="BF75" s="89">
        <v>67.900000000000006</v>
      </c>
      <c r="BG75" s="89">
        <v>74</v>
      </c>
      <c r="BH75" s="89">
        <v>75.849999999999994</v>
      </c>
      <c r="BI75" s="89">
        <v>97.1</v>
      </c>
      <c r="BJ75" s="32">
        <v>97.1</v>
      </c>
      <c r="BK75" s="89">
        <v>100.3</v>
      </c>
      <c r="BL75" s="89">
        <v>97.1</v>
      </c>
      <c r="BM75" s="89">
        <v>103.15</v>
      </c>
      <c r="BN75" s="89">
        <v>99.15</v>
      </c>
      <c r="BO75" s="89">
        <v>86.05</v>
      </c>
      <c r="BP75" s="89">
        <v>82.5</v>
      </c>
      <c r="BQ75" s="89">
        <v>79.55</v>
      </c>
      <c r="BR75" s="89"/>
      <c r="BS75" s="89"/>
      <c r="BT75" s="89"/>
      <c r="BU75" s="89"/>
      <c r="BV75" s="69"/>
      <c r="BW75" s="67">
        <f>MAX(C75:BV75)</f>
        <v>103.15</v>
      </c>
      <c r="BX75" s="67">
        <f>MIN(D75:BW75)</f>
        <v>28.4</v>
      </c>
      <c r="BY75" s="67">
        <f t="shared" si="2"/>
        <v>79.55</v>
      </c>
      <c r="BZ75" s="76">
        <v>26.4</v>
      </c>
      <c r="CA75" s="110"/>
    </row>
    <row r="76" spans="1:79" ht="15.75" thickTop="1" x14ac:dyDescent="0.25">
      <c r="A76" s="110"/>
      <c r="B76" s="108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  <c r="AK76" s="106"/>
      <c r="AL76" s="106"/>
      <c r="AM76" s="106"/>
      <c r="AN76" s="106"/>
      <c r="AO76" s="106"/>
      <c r="AP76" s="106"/>
      <c r="AQ76" s="106"/>
      <c r="AR76" s="106"/>
      <c r="AS76" s="106"/>
      <c r="AT76" s="106"/>
      <c r="AU76" s="106"/>
      <c r="AV76" s="106"/>
      <c r="AW76" s="106"/>
      <c r="AX76" s="106"/>
      <c r="AY76" s="106"/>
      <c r="AZ76" s="106"/>
      <c r="BA76" s="106"/>
      <c r="BB76" s="106"/>
      <c r="BC76" s="106"/>
      <c r="BD76" s="106"/>
      <c r="BE76" s="106"/>
      <c r="BF76" s="106"/>
      <c r="BG76" s="106"/>
      <c r="BH76" s="106"/>
      <c r="BI76" s="106"/>
      <c r="BJ76" s="106"/>
      <c r="BK76" s="106"/>
      <c r="BL76" s="106"/>
      <c r="BM76" s="106"/>
      <c r="BN76" s="106"/>
      <c r="BO76" s="106"/>
      <c r="BP76" s="106"/>
      <c r="BQ76" s="106"/>
      <c r="BR76" s="106"/>
      <c r="BS76" s="106"/>
      <c r="BT76" s="106"/>
      <c r="BU76" s="106"/>
      <c r="BV76" s="106"/>
      <c r="BW76" s="106"/>
      <c r="BX76" s="106"/>
      <c r="BY76" s="106"/>
      <c r="BZ76" s="109"/>
      <c r="CA76" s="110"/>
    </row>
    <row r="77" spans="1:79" x14ac:dyDescent="0.25">
      <c r="A77" s="110"/>
      <c r="B77" s="24">
        <v>2023</v>
      </c>
      <c r="C77" s="179" t="s">
        <v>25</v>
      </c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179"/>
      <c r="AH77" s="179"/>
      <c r="AI77" s="179"/>
      <c r="AJ77" s="179"/>
      <c r="AK77" s="179"/>
      <c r="AL77" s="179"/>
      <c r="AM77" s="179"/>
      <c r="AN77" s="179"/>
      <c r="AO77" s="179"/>
      <c r="AP77" s="179"/>
      <c r="AQ77" s="179"/>
      <c r="AR77" s="179"/>
      <c r="AS77" s="179"/>
      <c r="AT77" s="179"/>
      <c r="AU77" s="179"/>
      <c r="AV77" s="179"/>
      <c r="AW77" s="179"/>
      <c r="AX77" s="179"/>
      <c r="AY77" s="140"/>
      <c r="AZ77" s="146"/>
      <c r="BA77" s="146"/>
      <c r="BB77" s="146"/>
      <c r="BC77" s="143"/>
      <c r="BD77" s="179" t="s">
        <v>25</v>
      </c>
      <c r="BE77" s="179"/>
      <c r="BF77" s="179"/>
      <c r="BG77" s="179"/>
      <c r="BH77" s="179"/>
      <c r="BI77" s="179"/>
      <c r="BJ77" s="179"/>
      <c r="BK77" s="179"/>
      <c r="BL77" s="179"/>
      <c r="BM77" s="179"/>
      <c r="BN77" s="179"/>
      <c r="BO77" s="179"/>
      <c r="BP77" s="153"/>
      <c r="BQ77" s="172"/>
      <c r="BR77" s="177"/>
      <c r="BS77" s="153"/>
      <c r="BT77" s="153"/>
      <c r="BU77" s="93"/>
      <c r="BV77" s="26"/>
      <c r="BW77" s="26"/>
      <c r="BX77" s="26"/>
      <c r="BY77" s="26"/>
      <c r="BZ77" s="27"/>
      <c r="CA77" s="110"/>
    </row>
    <row r="78" spans="1:79" x14ac:dyDescent="0.25">
      <c r="A78" s="110"/>
      <c r="B78" s="24" t="s">
        <v>2</v>
      </c>
      <c r="C78" s="42">
        <v>44075</v>
      </c>
      <c r="D78" s="42">
        <v>44089</v>
      </c>
      <c r="E78" s="42">
        <v>44105</v>
      </c>
      <c r="F78" s="42">
        <v>44119</v>
      </c>
      <c r="G78" s="42">
        <v>44136</v>
      </c>
      <c r="H78" s="42">
        <v>44151</v>
      </c>
      <c r="I78" s="42">
        <v>44166</v>
      </c>
      <c r="J78" s="43">
        <v>44180</v>
      </c>
      <c r="K78" s="43">
        <v>44561</v>
      </c>
      <c r="L78" s="43">
        <v>44211</v>
      </c>
      <c r="M78" s="43">
        <v>44228</v>
      </c>
      <c r="N78" s="43">
        <f>N3</f>
        <v>44239</v>
      </c>
      <c r="O78" s="43">
        <f>O48</f>
        <v>44256</v>
      </c>
      <c r="P78" s="43">
        <f>P48</f>
        <v>44270</v>
      </c>
      <c r="Q78" s="43">
        <v>44287</v>
      </c>
      <c r="R78" s="43">
        <v>44301</v>
      </c>
      <c r="S78" s="43">
        <v>44316</v>
      </c>
      <c r="T78" s="43">
        <v>44330</v>
      </c>
      <c r="U78" s="43">
        <v>44344</v>
      </c>
      <c r="V78" s="43">
        <v>44362</v>
      </c>
      <c r="W78" s="43">
        <f>W3</f>
        <v>44377</v>
      </c>
      <c r="X78" s="43">
        <v>44392</v>
      </c>
      <c r="Y78" s="43">
        <v>44407</v>
      </c>
      <c r="Z78" s="43">
        <v>44425</v>
      </c>
      <c r="AA78" s="43">
        <v>44439</v>
      </c>
      <c r="AB78" s="43">
        <v>44454</v>
      </c>
      <c r="AC78" s="43">
        <v>44469</v>
      </c>
      <c r="AD78" s="43">
        <v>44483</v>
      </c>
      <c r="AE78" s="43">
        <v>44498</v>
      </c>
      <c r="AF78" s="43">
        <v>44515</v>
      </c>
      <c r="AG78" s="43">
        <v>44530</v>
      </c>
      <c r="AH78" s="43">
        <v>44545</v>
      </c>
      <c r="AI78" s="43">
        <v>44926</v>
      </c>
      <c r="AJ78" s="43">
        <v>44575</v>
      </c>
      <c r="AK78" s="43">
        <v>44592</v>
      </c>
      <c r="AL78" s="43">
        <v>44607</v>
      </c>
      <c r="AM78" s="43">
        <v>44620</v>
      </c>
      <c r="AN78" s="43">
        <v>44635</v>
      </c>
      <c r="AO78" s="43">
        <v>44650</v>
      </c>
      <c r="AP78" s="43">
        <v>44669</v>
      </c>
      <c r="AQ78" s="43">
        <v>44679</v>
      </c>
      <c r="AR78" s="43">
        <v>44691</v>
      </c>
      <c r="AS78" s="43">
        <v>44705</v>
      </c>
      <c r="AT78" s="43">
        <v>44712</v>
      </c>
      <c r="AU78" s="43">
        <v>44727</v>
      </c>
      <c r="AV78" s="43">
        <v>44742</v>
      </c>
      <c r="AW78" s="43">
        <v>44743</v>
      </c>
      <c r="AX78" s="43">
        <v>44757</v>
      </c>
      <c r="AY78" s="43">
        <v>44774</v>
      </c>
      <c r="AZ78" s="43">
        <v>44788</v>
      </c>
      <c r="BA78" s="43">
        <v>44804</v>
      </c>
      <c r="BB78" s="43">
        <v>44819</v>
      </c>
      <c r="BC78" s="43">
        <v>44834</v>
      </c>
      <c r="BD78" s="43">
        <f>BD33</f>
        <v>44837</v>
      </c>
      <c r="BE78" s="43">
        <f>BE33</f>
        <v>44849</v>
      </c>
      <c r="BF78" s="43">
        <v>44866</v>
      </c>
      <c r="BG78" s="43">
        <v>44880</v>
      </c>
      <c r="BH78" s="43">
        <v>44895</v>
      </c>
      <c r="BI78" s="43">
        <v>44907</v>
      </c>
      <c r="BJ78" s="43">
        <v>44908</v>
      </c>
      <c r="BK78" s="43">
        <v>44923</v>
      </c>
      <c r="BL78" s="43">
        <v>44932</v>
      </c>
      <c r="BM78" s="43">
        <v>44937</v>
      </c>
      <c r="BN78" s="43">
        <v>44943</v>
      </c>
      <c r="BO78" s="43">
        <v>44953</v>
      </c>
      <c r="BP78" s="43">
        <v>44958</v>
      </c>
      <c r="BQ78" s="43">
        <v>44971</v>
      </c>
      <c r="BR78" s="43"/>
      <c r="BS78" s="43"/>
      <c r="BT78" s="43"/>
      <c r="BU78" s="43"/>
      <c r="BV78" s="26"/>
      <c r="BW78" s="93" t="s">
        <v>18</v>
      </c>
      <c r="BX78" s="93" t="s">
        <v>19</v>
      </c>
      <c r="BY78" s="93" t="s">
        <v>20</v>
      </c>
      <c r="BZ78" s="44">
        <v>44046</v>
      </c>
      <c r="CA78" s="110"/>
    </row>
    <row r="79" spans="1:79" x14ac:dyDescent="0.25">
      <c r="A79" s="110"/>
      <c r="B79" s="24" t="s">
        <v>6</v>
      </c>
      <c r="C79" s="45">
        <v>27.35</v>
      </c>
      <c r="D79" s="25">
        <v>26.8</v>
      </c>
      <c r="E79" s="45">
        <v>25.9</v>
      </c>
      <c r="F79" s="45">
        <v>30.3</v>
      </c>
      <c r="G79" s="45">
        <v>27.55</v>
      </c>
      <c r="H79" s="45">
        <v>31.25</v>
      </c>
      <c r="I79" s="46">
        <f>'2021-2025 Forwards'!J28</f>
        <v>30.95</v>
      </c>
      <c r="J79" s="47">
        <f>'2021-2025 Forwards'!P28</f>
        <v>35.200000000000003</v>
      </c>
      <c r="K79" s="25">
        <v>35.549999999999997</v>
      </c>
      <c r="L79" s="25">
        <v>34.6</v>
      </c>
      <c r="M79" s="91">
        <v>31.4</v>
      </c>
      <c r="N79" s="91">
        <v>35.65</v>
      </c>
      <c r="O79" s="91">
        <v>36.1</v>
      </c>
      <c r="P79" s="91">
        <v>35.65</v>
      </c>
      <c r="Q79" s="91">
        <v>34.549999999999997</v>
      </c>
      <c r="R79" s="91">
        <v>36.65</v>
      </c>
      <c r="S79" s="91">
        <v>40</v>
      </c>
      <c r="T79" s="91">
        <v>39.6</v>
      </c>
      <c r="U79" s="91">
        <v>40.6</v>
      </c>
      <c r="V79" s="91">
        <v>37.450000000000003</v>
      </c>
      <c r="W79" s="91">
        <v>37.35</v>
      </c>
      <c r="X79" s="91">
        <v>39.25</v>
      </c>
      <c r="Y79" s="91">
        <v>45</v>
      </c>
      <c r="Z79" s="91">
        <v>43.7</v>
      </c>
      <c r="AA79" s="91">
        <v>47.15</v>
      </c>
      <c r="AB79" s="91">
        <v>52.5</v>
      </c>
      <c r="AC79" s="91">
        <v>54.9</v>
      </c>
      <c r="AD79" s="91">
        <v>55.8</v>
      </c>
      <c r="AE79" s="91">
        <v>55.8</v>
      </c>
      <c r="AF79" s="91" cm="1">
        <f t="array" ref="AF79:AF90">'2021-2025 Forwards'!IJ28:IJ39</f>
        <v>57.4</v>
      </c>
      <c r="AG79" s="91" cm="1">
        <f t="array" ref="AG79:AG90">'2021-2025 Forwards'!IP28:IP39</f>
        <v>56.8</v>
      </c>
      <c r="AH79" s="91">
        <v>56.9</v>
      </c>
      <c r="AI79" s="91">
        <v>57.45</v>
      </c>
      <c r="AJ79" s="91">
        <v>60.95</v>
      </c>
      <c r="AK79" s="91">
        <v>61.05</v>
      </c>
      <c r="AL79" s="91">
        <v>61.75</v>
      </c>
      <c r="AM79" s="91">
        <v>62.05</v>
      </c>
      <c r="AN79" s="91">
        <v>64.25</v>
      </c>
      <c r="AO79" s="91">
        <v>71.7</v>
      </c>
      <c r="AP79" s="91">
        <v>83.45</v>
      </c>
      <c r="AQ79" s="91">
        <v>82.05</v>
      </c>
      <c r="AR79" s="91">
        <v>81.349999999999994</v>
      </c>
      <c r="AS79" s="91">
        <v>89.4</v>
      </c>
      <c r="AT79" s="91">
        <v>89.35</v>
      </c>
      <c r="AU79" s="91">
        <v>85.85</v>
      </c>
      <c r="AV79" s="91">
        <v>71</v>
      </c>
      <c r="AW79" s="91">
        <v>72</v>
      </c>
      <c r="AX79" s="91">
        <v>76.900000000000006</v>
      </c>
      <c r="AY79" s="91">
        <v>85.6</v>
      </c>
      <c r="AZ79" s="91">
        <v>93.6</v>
      </c>
      <c r="BA79" s="91">
        <v>97.9</v>
      </c>
      <c r="BB79" s="91">
        <v>89.35</v>
      </c>
      <c r="BC79" s="91">
        <v>81.2</v>
      </c>
      <c r="BD79" s="91">
        <v>80.349999999999994</v>
      </c>
      <c r="BE79" s="91">
        <v>79.400000000000006</v>
      </c>
      <c r="BF79" s="91">
        <v>74.25</v>
      </c>
      <c r="BG79" s="91">
        <v>79.8</v>
      </c>
      <c r="BH79" s="91">
        <v>122.3</v>
      </c>
      <c r="BI79" s="91">
        <v>190.3</v>
      </c>
      <c r="BJ79" s="91">
        <v>165.25</v>
      </c>
      <c r="BK79" s="91">
        <v>327.2</v>
      </c>
      <c r="BL79" s="91">
        <v>152.65</v>
      </c>
      <c r="BM79" s="91">
        <v>174.25</v>
      </c>
      <c r="BN79" s="91">
        <v>135.05000000000001</v>
      </c>
      <c r="BO79" s="91">
        <v>115.05</v>
      </c>
      <c r="BP79" s="107"/>
      <c r="BQ79" s="107"/>
      <c r="BR79" s="107"/>
      <c r="BS79" s="91"/>
      <c r="BT79" s="91"/>
      <c r="BU79" s="91"/>
      <c r="BV79" s="26"/>
      <c r="BW79" s="47">
        <f>MAX(C79:BV79)</f>
        <v>327.2</v>
      </c>
      <c r="BX79" s="47">
        <f>MIN(D79:BW79)</f>
        <v>25.9</v>
      </c>
      <c r="BY79" s="47">
        <f>BQ79</f>
        <v>0</v>
      </c>
      <c r="BZ79" s="48">
        <v>27.45</v>
      </c>
      <c r="CA79" s="110"/>
    </row>
    <row r="80" spans="1:79" x14ac:dyDescent="0.25">
      <c r="A80" s="110"/>
      <c r="B80" s="24" t="s">
        <v>7</v>
      </c>
      <c r="C80" s="45">
        <v>24.9</v>
      </c>
      <c r="D80" s="25">
        <v>24.45</v>
      </c>
      <c r="E80" s="45">
        <v>23.6</v>
      </c>
      <c r="F80" s="45">
        <v>27.75</v>
      </c>
      <c r="G80" s="45">
        <v>25.25</v>
      </c>
      <c r="H80" s="45">
        <v>28.65</v>
      </c>
      <c r="I80" s="46">
        <f>'2021-2025 Forwards'!J29</f>
        <v>28.4</v>
      </c>
      <c r="J80" s="47">
        <f>'2021-2025 Forwards'!P29</f>
        <v>32.4</v>
      </c>
      <c r="K80" s="25">
        <v>32.9</v>
      </c>
      <c r="L80" s="25">
        <v>32</v>
      </c>
      <c r="M80" s="91">
        <v>28.95</v>
      </c>
      <c r="N80" s="91">
        <v>33</v>
      </c>
      <c r="O80" s="91">
        <v>33.450000000000003</v>
      </c>
      <c r="P80" s="91">
        <v>32.950000000000003</v>
      </c>
      <c r="Q80" s="91">
        <v>31.85</v>
      </c>
      <c r="R80" s="91">
        <v>33.799999999999997</v>
      </c>
      <c r="S80" s="91">
        <v>36.85</v>
      </c>
      <c r="T80" s="91">
        <v>36.5</v>
      </c>
      <c r="U80" s="91">
        <v>37.4</v>
      </c>
      <c r="V80" s="91">
        <v>34.4</v>
      </c>
      <c r="W80" s="91">
        <v>34.35</v>
      </c>
      <c r="X80" s="91">
        <v>36.049999999999997</v>
      </c>
      <c r="Y80" s="91">
        <v>41.45</v>
      </c>
      <c r="Z80" s="91">
        <v>40.200000000000003</v>
      </c>
      <c r="AA80" s="91">
        <v>43.4</v>
      </c>
      <c r="AB80" s="91">
        <v>48.35</v>
      </c>
      <c r="AC80" s="91">
        <v>50.65</v>
      </c>
      <c r="AD80" s="91">
        <v>51.6</v>
      </c>
      <c r="AE80" s="91">
        <v>51.65</v>
      </c>
      <c r="AF80" s="91">
        <v>53.15</v>
      </c>
      <c r="AG80" s="91">
        <v>52.65</v>
      </c>
      <c r="AH80" s="91">
        <v>52.8</v>
      </c>
      <c r="AI80" s="91">
        <v>53.3</v>
      </c>
      <c r="AJ80" s="91">
        <v>55.05</v>
      </c>
      <c r="AK80" s="91">
        <v>55.65</v>
      </c>
      <c r="AL80" s="91">
        <v>54.95</v>
      </c>
      <c r="AM80" s="91">
        <v>55.1</v>
      </c>
      <c r="AN80" s="91">
        <v>60.8</v>
      </c>
      <c r="AO80" s="91">
        <v>66.95</v>
      </c>
      <c r="AP80" s="91">
        <v>79.55</v>
      </c>
      <c r="AQ80" s="91">
        <v>78.55</v>
      </c>
      <c r="AR80" s="91">
        <v>77.8</v>
      </c>
      <c r="AS80" s="91">
        <v>85.25</v>
      </c>
      <c r="AT80" s="91">
        <v>85.1</v>
      </c>
      <c r="AU80" s="91">
        <v>83</v>
      </c>
      <c r="AV80" s="91">
        <v>67.7</v>
      </c>
      <c r="AW80" s="91">
        <v>68.650000000000006</v>
      </c>
      <c r="AX80" s="91">
        <v>73.2</v>
      </c>
      <c r="AY80" s="91">
        <v>81.3</v>
      </c>
      <c r="AZ80" s="91">
        <v>87.8</v>
      </c>
      <c r="BA80" s="91">
        <v>91.75</v>
      </c>
      <c r="BB80" s="91">
        <v>81.75</v>
      </c>
      <c r="BC80" s="91">
        <v>74.75</v>
      </c>
      <c r="BD80" s="91">
        <v>74.3</v>
      </c>
      <c r="BE80" s="91">
        <v>76.150000000000006</v>
      </c>
      <c r="BF80" s="91">
        <v>68.150000000000006</v>
      </c>
      <c r="BG80" s="91">
        <v>71.7</v>
      </c>
      <c r="BH80" s="91">
        <v>85.45</v>
      </c>
      <c r="BI80" s="91">
        <v>107.4</v>
      </c>
      <c r="BJ80" s="91">
        <v>102.05</v>
      </c>
      <c r="BK80" s="91">
        <v>156.15</v>
      </c>
      <c r="BL80" s="91">
        <v>124.75</v>
      </c>
      <c r="BM80" s="91">
        <v>156.6</v>
      </c>
      <c r="BN80" s="91">
        <v>166.85</v>
      </c>
      <c r="BO80" s="91">
        <v>83.5</v>
      </c>
      <c r="BP80" s="91">
        <v>77.53</v>
      </c>
      <c r="BQ80" s="91">
        <v>53</v>
      </c>
      <c r="BR80" s="91"/>
      <c r="BS80" s="91"/>
      <c r="BT80" s="91"/>
      <c r="BU80" s="91"/>
      <c r="BV80" s="26"/>
      <c r="BW80" s="47">
        <f>MAX(C80:BV80)</f>
        <v>166.85</v>
      </c>
      <c r="BX80" s="47">
        <f>MIN(D80:BW80)</f>
        <v>23.6</v>
      </c>
      <c r="BY80" s="47">
        <f t="shared" ref="BY80:BY90" si="3">BQ80</f>
        <v>53</v>
      </c>
      <c r="BZ80" s="48">
        <v>25</v>
      </c>
      <c r="CA80" s="110"/>
    </row>
    <row r="81" spans="1:79" x14ac:dyDescent="0.25">
      <c r="A81" s="110"/>
      <c r="B81" s="24" t="s">
        <v>8</v>
      </c>
      <c r="C81" s="45">
        <v>23.45</v>
      </c>
      <c r="D81" s="25">
        <v>22.95</v>
      </c>
      <c r="E81" s="45">
        <v>22.25</v>
      </c>
      <c r="F81" s="45">
        <v>26.05</v>
      </c>
      <c r="G81" s="45">
        <v>23.85</v>
      </c>
      <c r="H81" s="45">
        <v>26.8</v>
      </c>
      <c r="I81" s="46">
        <f>'2021-2025 Forwards'!J30</f>
        <v>26.55</v>
      </c>
      <c r="J81" s="47">
        <f>'2021-2025 Forwards'!P30</f>
        <v>30.15</v>
      </c>
      <c r="K81" s="25">
        <v>30.6</v>
      </c>
      <c r="L81" s="25">
        <v>29.9</v>
      </c>
      <c r="M81" s="91">
        <v>27.1</v>
      </c>
      <c r="N81" s="91">
        <v>30.65</v>
      </c>
      <c r="O81" s="91">
        <v>31.2</v>
      </c>
      <c r="P81" s="91">
        <v>30.7</v>
      </c>
      <c r="Q81" s="91">
        <v>29.7</v>
      </c>
      <c r="R81" s="91">
        <v>31.5</v>
      </c>
      <c r="S81" s="91">
        <v>34.25</v>
      </c>
      <c r="T81" s="91">
        <v>33.950000000000003</v>
      </c>
      <c r="U81" s="91">
        <v>34.9</v>
      </c>
      <c r="V81" s="91">
        <v>32.1</v>
      </c>
      <c r="W81" s="91">
        <v>32.049999999999997</v>
      </c>
      <c r="X81" s="91">
        <v>33.549999999999997</v>
      </c>
      <c r="Y81" s="91">
        <v>38.5</v>
      </c>
      <c r="Z81" s="91">
        <v>37.5</v>
      </c>
      <c r="AA81" s="91">
        <v>40.4</v>
      </c>
      <c r="AB81" s="91">
        <v>44.8</v>
      </c>
      <c r="AC81" s="91">
        <v>47</v>
      </c>
      <c r="AD81" s="91">
        <v>47.85</v>
      </c>
      <c r="AE81" s="91">
        <v>47.9</v>
      </c>
      <c r="AF81" s="91">
        <v>49.3</v>
      </c>
      <c r="AG81" s="91">
        <v>48.85</v>
      </c>
      <c r="AH81" s="91">
        <v>49.05</v>
      </c>
      <c r="AI81" s="91">
        <v>47.65</v>
      </c>
      <c r="AJ81" s="91">
        <v>44.2</v>
      </c>
      <c r="AK81" s="91">
        <v>43.35</v>
      </c>
      <c r="AL81" s="91">
        <v>48.65</v>
      </c>
      <c r="AM81" s="91">
        <v>49.7</v>
      </c>
      <c r="AN81" s="91">
        <v>50.75</v>
      </c>
      <c r="AO81" s="91">
        <v>51.65</v>
      </c>
      <c r="AP81" s="91">
        <v>60.25</v>
      </c>
      <c r="AQ81" s="91">
        <v>59.95</v>
      </c>
      <c r="AR81" s="91">
        <v>60.3</v>
      </c>
      <c r="AS81" s="91">
        <v>65.75</v>
      </c>
      <c r="AT81" s="91">
        <v>63.75</v>
      </c>
      <c r="AU81" s="91">
        <v>64.150000000000006</v>
      </c>
      <c r="AV81" s="91">
        <v>54.15</v>
      </c>
      <c r="AW81" s="91">
        <v>54.75</v>
      </c>
      <c r="AX81" s="91">
        <v>56.9</v>
      </c>
      <c r="AY81" s="91">
        <v>62.3</v>
      </c>
      <c r="AZ81" s="91">
        <v>66.599999999999994</v>
      </c>
      <c r="BA81" s="91">
        <v>69.849999999999994</v>
      </c>
      <c r="BB81" s="91">
        <v>67.349999999999994</v>
      </c>
      <c r="BC81" s="91">
        <v>59.95</v>
      </c>
      <c r="BD81" s="91">
        <v>59.15</v>
      </c>
      <c r="BE81" s="91">
        <v>60.15</v>
      </c>
      <c r="BF81" s="91">
        <v>54.95</v>
      </c>
      <c r="BG81" s="91">
        <v>57.55</v>
      </c>
      <c r="BH81" s="91">
        <v>67.650000000000006</v>
      </c>
      <c r="BI81" s="91">
        <v>73.2</v>
      </c>
      <c r="BJ81" s="91">
        <v>73.2</v>
      </c>
      <c r="BK81" s="91">
        <v>68.150000000000006</v>
      </c>
      <c r="BL81" s="91">
        <v>66.8</v>
      </c>
      <c r="BM81" s="91">
        <v>72.7</v>
      </c>
      <c r="BN81" s="91">
        <v>62.9</v>
      </c>
      <c r="BO81" s="91">
        <v>46.65</v>
      </c>
      <c r="BP81" s="91">
        <v>49.2</v>
      </c>
      <c r="BQ81" s="91">
        <v>43.1</v>
      </c>
      <c r="BR81" s="91"/>
      <c r="BS81" s="91"/>
      <c r="BT81" s="91"/>
      <c r="BU81" s="91"/>
      <c r="BV81" s="26"/>
      <c r="BW81" s="47">
        <f>MAX(C81:BV81)</f>
        <v>73.2</v>
      </c>
      <c r="BX81" s="47">
        <f>MIN(D81:BW81)</f>
        <v>22.25</v>
      </c>
      <c r="BY81" s="47">
        <f t="shared" si="3"/>
        <v>43.1</v>
      </c>
      <c r="BZ81" s="48">
        <v>23.6</v>
      </c>
      <c r="CA81" s="110"/>
    </row>
    <row r="82" spans="1:79" x14ac:dyDescent="0.25">
      <c r="A82" s="110"/>
      <c r="B82" s="24" t="s">
        <v>9</v>
      </c>
      <c r="C82" s="45">
        <v>18.3</v>
      </c>
      <c r="D82" s="25">
        <v>17.95</v>
      </c>
      <c r="E82" s="45">
        <v>17.45</v>
      </c>
      <c r="F82" s="45">
        <v>21.25</v>
      </c>
      <c r="G82" s="45">
        <v>19.75</v>
      </c>
      <c r="H82" s="45">
        <v>19.05</v>
      </c>
      <c r="I82" s="46">
        <f>'2021-2025 Forwards'!J31</f>
        <v>18.5</v>
      </c>
      <c r="J82" s="47">
        <f>'2021-2025 Forwards'!P31</f>
        <v>20.8</v>
      </c>
      <c r="K82" s="25">
        <v>21</v>
      </c>
      <c r="L82" s="25">
        <v>20.6</v>
      </c>
      <c r="M82" s="91">
        <v>18.8</v>
      </c>
      <c r="N82" s="91">
        <v>17</v>
      </c>
      <c r="O82" s="91">
        <v>18.8</v>
      </c>
      <c r="P82" s="91">
        <v>19.149999999999999</v>
      </c>
      <c r="Q82" s="91">
        <v>19.3</v>
      </c>
      <c r="R82" s="91">
        <v>21.9</v>
      </c>
      <c r="S82" s="91">
        <v>25.9</v>
      </c>
      <c r="T82" s="91">
        <v>24.35</v>
      </c>
      <c r="U82" s="91">
        <v>23.7</v>
      </c>
      <c r="V82" s="91">
        <v>24.45</v>
      </c>
      <c r="W82" s="91">
        <v>24.55</v>
      </c>
      <c r="X82" s="91">
        <v>25.65</v>
      </c>
      <c r="Y82" s="91">
        <v>25.8</v>
      </c>
      <c r="Z82" s="91">
        <v>27.65</v>
      </c>
      <c r="AA82" s="91">
        <v>29.25</v>
      </c>
      <c r="AB82" s="91">
        <v>30.25</v>
      </c>
      <c r="AC82" s="91">
        <v>30.65</v>
      </c>
      <c r="AD82" s="91">
        <v>32.35</v>
      </c>
      <c r="AE82" s="91">
        <v>32.700000000000003</v>
      </c>
      <c r="AF82" s="91">
        <v>35.1</v>
      </c>
      <c r="AG82" s="91">
        <v>34.9</v>
      </c>
      <c r="AH82" s="91">
        <v>34.950000000000003</v>
      </c>
      <c r="AI82" s="91">
        <v>34.1</v>
      </c>
      <c r="AJ82" s="91">
        <v>34.9</v>
      </c>
      <c r="AK82" s="91">
        <v>35.75</v>
      </c>
      <c r="AL82" s="91">
        <v>34.450000000000003</v>
      </c>
      <c r="AM82" s="91">
        <v>33.950000000000003</v>
      </c>
      <c r="AN82" s="91">
        <v>34.200000000000003</v>
      </c>
      <c r="AO82" s="91">
        <v>36</v>
      </c>
      <c r="AP82" s="91">
        <v>43.1</v>
      </c>
      <c r="AQ82" s="91">
        <v>41.85</v>
      </c>
      <c r="AR82" s="91">
        <v>44.75</v>
      </c>
      <c r="AS82" s="91">
        <v>46.75</v>
      </c>
      <c r="AT82" s="91">
        <v>47.8</v>
      </c>
      <c r="AU82" s="91">
        <v>49.4</v>
      </c>
      <c r="AV82" s="91">
        <v>45.9</v>
      </c>
      <c r="AW82" s="91">
        <v>46.1</v>
      </c>
      <c r="AX82" s="91">
        <v>46.35</v>
      </c>
      <c r="AY82" s="91">
        <v>50</v>
      </c>
      <c r="AZ82" s="91">
        <v>50.35</v>
      </c>
      <c r="BA82" s="91">
        <v>53.15</v>
      </c>
      <c r="BB82" s="91">
        <v>53.3</v>
      </c>
      <c r="BC82" s="91">
        <v>53.95</v>
      </c>
      <c r="BD82" s="91">
        <v>53.95</v>
      </c>
      <c r="BE82" s="91">
        <v>55.2</v>
      </c>
      <c r="BF82" s="91">
        <v>54.45</v>
      </c>
      <c r="BG82" s="91">
        <v>57.15</v>
      </c>
      <c r="BH82" s="91">
        <v>58.2</v>
      </c>
      <c r="BI82" s="91">
        <v>63.25</v>
      </c>
      <c r="BJ82" s="91">
        <v>65.150000000000006</v>
      </c>
      <c r="BK82" s="91">
        <v>61.6</v>
      </c>
      <c r="BL82" s="91">
        <v>52.1</v>
      </c>
      <c r="BM82" s="91">
        <v>47.95</v>
      </c>
      <c r="BN82" s="91">
        <v>48.2</v>
      </c>
      <c r="BO82" s="91">
        <v>42.5</v>
      </c>
      <c r="BP82" s="91">
        <v>43.6</v>
      </c>
      <c r="BQ82" s="91">
        <v>40.700000000000003</v>
      </c>
      <c r="BR82" s="91"/>
      <c r="BS82" s="91"/>
      <c r="BT82" s="91"/>
      <c r="BU82" s="91"/>
      <c r="BV82" s="26"/>
      <c r="BW82" s="47">
        <f>MAX(C82:BV82)</f>
        <v>65.150000000000006</v>
      </c>
      <c r="BX82" s="47">
        <f>MIN(D82:BW82)</f>
        <v>17</v>
      </c>
      <c r="BY82" s="47">
        <f t="shared" si="3"/>
        <v>40.700000000000003</v>
      </c>
      <c r="BZ82" s="48">
        <v>18.350000000000001</v>
      </c>
      <c r="CA82" s="110"/>
    </row>
    <row r="83" spans="1:79" x14ac:dyDescent="0.25">
      <c r="A83" s="110"/>
      <c r="B83" s="24" t="s">
        <v>10</v>
      </c>
      <c r="C83" s="45">
        <v>20.149999999999999</v>
      </c>
      <c r="D83" s="25">
        <v>19.8</v>
      </c>
      <c r="E83" s="45">
        <v>19.3</v>
      </c>
      <c r="F83" s="45">
        <v>23.35</v>
      </c>
      <c r="G83" s="45">
        <v>21.5</v>
      </c>
      <c r="H83" s="45">
        <v>20.85</v>
      </c>
      <c r="I83" s="46">
        <f>'2021-2025 Forwards'!J32</f>
        <v>20.3</v>
      </c>
      <c r="J83" s="47">
        <f>'2021-2025 Forwards'!P32</f>
        <v>22.7</v>
      </c>
      <c r="K83" s="25">
        <v>22.8</v>
      </c>
      <c r="L83" s="25">
        <v>22.4</v>
      </c>
      <c r="M83" s="91">
        <v>20.6</v>
      </c>
      <c r="N83" s="91">
        <v>18.8</v>
      </c>
      <c r="O83" s="91">
        <v>20.65</v>
      </c>
      <c r="P83" s="91">
        <v>20.350000000000001</v>
      </c>
      <c r="Q83" s="91">
        <v>20.9</v>
      </c>
      <c r="R83" s="91">
        <v>23.75</v>
      </c>
      <c r="S83" s="91">
        <v>27.85</v>
      </c>
      <c r="T83" s="91">
        <v>26.3</v>
      </c>
      <c r="U83" s="91">
        <v>25.65</v>
      </c>
      <c r="V83" s="91">
        <v>26.35</v>
      </c>
      <c r="W83" s="91">
        <v>26.5</v>
      </c>
      <c r="X83" s="91">
        <v>27.6</v>
      </c>
      <c r="Y83" s="91">
        <v>27.75</v>
      </c>
      <c r="Z83" s="91">
        <v>29.55</v>
      </c>
      <c r="AA83" s="91">
        <v>31.15</v>
      </c>
      <c r="AB83" s="91">
        <v>32.15</v>
      </c>
      <c r="AC83" s="91">
        <v>32.5</v>
      </c>
      <c r="AD83" s="91">
        <v>34.25</v>
      </c>
      <c r="AE83" s="91">
        <v>34.6</v>
      </c>
      <c r="AF83" s="91">
        <v>37</v>
      </c>
      <c r="AG83" s="91">
        <v>36.85</v>
      </c>
      <c r="AH83" s="91">
        <v>36.950000000000003</v>
      </c>
      <c r="AI83" s="91">
        <v>36.1</v>
      </c>
      <c r="AJ83" s="91">
        <v>36.9</v>
      </c>
      <c r="AK83" s="91">
        <v>37.700000000000003</v>
      </c>
      <c r="AL83" s="91">
        <v>36.4</v>
      </c>
      <c r="AM83" s="91">
        <v>35.9</v>
      </c>
      <c r="AN83" s="91">
        <v>36.15</v>
      </c>
      <c r="AO83" s="91">
        <v>38.799999999999997</v>
      </c>
      <c r="AP83" s="91">
        <v>45.9</v>
      </c>
      <c r="AQ83" s="91">
        <v>44.6</v>
      </c>
      <c r="AR83" s="91">
        <v>44.8</v>
      </c>
      <c r="AS83" s="91">
        <v>46.55</v>
      </c>
      <c r="AT83" s="91">
        <v>46.75</v>
      </c>
      <c r="AU83" s="91">
        <v>48.25</v>
      </c>
      <c r="AV83" s="91">
        <v>47</v>
      </c>
      <c r="AW83" s="91">
        <v>47.2</v>
      </c>
      <c r="AX83" s="91">
        <v>48.3</v>
      </c>
      <c r="AY83" s="91">
        <v>49.55</v>
      </c>
      <c r="AZ83" s="91">
        <v>49.85</v>
      </c>
      <c r="BA83" s="91">
        <v>52.55</v>
      </c>
      <c r="BB83" s="91">
        <v>52.8</v>
      </c>
      <c r="BC83" s="91">
        <v>52.7</v>
      </c>
      <c r="BD83" s="91">
        <v>51.7</v>
      </c>
      <c r="BE83" s="91">
        <v>53.35</v>
      </c>
      <c r="BF83" s="91">
        <v>51.3</v>
      </c>
      <c r="BG83" s="91">
        <v>54.85</v>
      </c>
      <c r="BH83" s="91">
        <v>55.7</v>
      </c>
      <c r="BI83" s="91">
        <v>56.25</v>
      </c>
      <c r="BJ83" s="91">
        <v>57.8</v>
      </c>
      <c r="BK83" s="91">
        <v>57.8</v>
      </c>
      <c r="BL83" s="91">
        <v>46</v>
      </c>
      <c r="BM83" s="91">
        <v>43.1</v>
      </c>
      <c r="BN83" s="91">
        <v>39.549999999999997</v>
      </c>
      <c r="BO83" s="91">
        <v>36.65</v>
      </c>
      <c r="BP83" s="91">
        <v>36.75</v>
      </c>
      <c r="BQ83" s="91">
        <v>37.450000000000003</v>
      </c>
      <c r="BR83" s="91"/>
      <c r="BS83" s="91"/>
      <c r="BT83" s="91"/>
      <c r="BU83" s="91"/>
      <c r="BV83" s="26"/>
      <c r="BW83" s="47">
        <f>MAX(C83:BV83)</f>
        <v>57.8</v>
      </c>
      <c r="BX83" s="47">
        <f>MIN(D83:BW83)</f>
        <v>18.8</v>
      </c>
      <c r="BY83" s="47">
        <f t="shared" si="3"/>
        <v>37.450000000000003</v>
      </c>
      <c r="BZ83" s="48">
        <v>20.2</v>
      </c>
      <c r="CA83" s="110"/>
    </row>
    <row r="84" spans="1:79" x14ac:dyDescent="0.25">
      <c r="A84" s="110"/>
      <c r="B84" s="24" t="s">
        <v>11</v>
      </c>
      <c r="C84" s="45">
        <v>20.95</v>
      </c>
      <c r="D84" s="25">
        <v>20.6</v>
      </c>
      <c r="E84" s="45">
        <v>20.05</v>
      </c>
      <c r="F84" s="45">
        <v>24.4</v>
      </c>
      <c r="G84" s="45">
        <v>22.75</v>
      </c>
      <c r="H84" s="45">
        <v>22</v>
      </c>
      <c r="I84" s="46">
        <f>'2021-2025 Forwards'!J33</f>
        <v>21.5</v>
      </c>
      <c r="J84" s="47">
        <f>'2021-2025 Forwards'!P33</f>
        <v>24.1</v>
      </c>
      <c r="K84" s="25">
        <v>24.3</v>
      </c>
      <c r="L84" s="25">
        <v>28.2</v>
      </c>
      <c r="M84" s="91">
        <v>26.6</v>
      </c>
      <c r="N84" s="91">
        <v>24.2</v>
      </c>
      <c r="O84" s="91">
        <v>26.75</v>
      </c>
      <c r="P84" s="91">
        <v>28.2</v>
      </c>
      <c r="Q84" s="91">
        <v>29.1</v>
      </c>
      <c r="R84" s="91">
        <v>32.65</v>
      </c>
      <c r="S84" s="91">
        <v>38.200000000000003</v>
      </c>
      <c r="T84" s="91">
        <v>35.950000000000003</v>
      </c>
      <c r="U84" s="91">
        <v>35</v>
      </c>
      <c r="V84" s="91">
        <v>36.299999999999997</v>
      </c>
      <c r="W84" s="91">
        <v>36.4</v>
      </c>
      <c r="X84" s="91">
        <v>38</v>
      </c>
      <c r="Y84" s="91">
        <v>38.200000000000003</v>
      </c>
      <c r="Z84" s="91">
        <v>42.1</v>
      </c>
      <c r="AA84" s="91">
        <v>44.35</v>
      </c>
      <c r="AB84" s="91">
        <v>45.85</v>
      </c>
      <c r="AC84" s="91">
        <v>46.3</v>
      </c>
      <c r="AD84" s="91">
        <v>48.6</v>
      </c>
      <c r="AE84" s="91">
        <v>49.1</v>
      </c>
      <c r="AF84" s="91">
        <v>51.2</v>
      </c>
      <c r="AG84" s="91">
        <v>51</v>
      </c>
      <c r="AH84" s="91">
        <v>51.1</v>
      </c>
      <c r="AI84" s="91">
        <v>49.85</v>
      </c>
      <c r="AJ84" s="91">
        <v>50.8</v>
      </c>
      <c r="AK84" s="91">
        <v>53.95</v>
      </c>
      <c r="AL84" s="91">
        <v>53.95</v>
      </c>
      <c r="AM84" s="91">
        <v>54.3</v>
      </c>
      <c r="AN84" s="91">
        <v>54.65</v>
      </c>
      <c r="AO84" s="91">
        <v>58.5</v>
      </c>
      <c r="AP84" s="91">
        <v>70.5</v>
      </c>
      <c r="AQ84" s="91">
        <v>68.45</v>
      </c>
      <c r="AR84" s="91">
        <v>68.95</v>
      </c>
      <c r="AS84" s="91">
        <v>72</v>
      </c>
      <c r="AT84" s="91">
        <v>72.400000000000006</v>
      </c>
      <c r="AU84" s="91">
        <v>73.75</v>
      </c>
      <c r="AV84" s="91">
        <v>66.25</v>
      </c>
      <c r="AW84" s="91">
        <v>66.55</v>
      </c>
      <c r="AX84" s="91">
        <v>66.099999999999994</v>
      </c>
      <c r="AY84" s="91">
        <v>68.150000000000006</v>
      </c>
      <c r="AZ84" s="91">
        <v>69.599999999999994</v>
      </c>
      <c r="BA84" s="91">
        <v>73.75</v>
      </c>
      <c r="BB84" s="91">
        <v>74.45</v>
      </c>
      <c r="BC84" s="91">
        <v>63.1</v>
      </c>
      <c r="BD84" s="91">
        <v>63.1</v>
      </c>
      <c r="BE84" s="91">
        <v>65.3</v>
      </c>
      <c r="BF84" s="91">
        <v>66.849999999999994</v>
      </c>
      <c r="BG84" s="91">
        <v>73.150000000000006</v>
      </c>
      <c r="BH84" s="91">
        <v>76.349999999999994</v>
      </c>
      <c r="BI84" s="91">
        <v>72.5</v>
      </c>
      <c r="BJ84" s="91">
        <v>75.099999999999994</v>
      </c>
      <c r="BK84" s="91">
        <v>75.349999999999994</v>
      </c>
      <c r="BL84" s="91">
        <v>69</v>
      </c>
      <c r="BM84" s="91">
        <v>66.3</v>
      </c>
      <c r="BN84" s="91">
        <v>61.9</v>
      </c>
      <c r="BO84" s="91">
        <v>57.35</v>
      </c>
      <c r="BP84" s="91">
        <v>57.3</v>
      </c>
      <c r="BQ84" s="91">
        <v>56.8</v>
      </c>
      <c r="BR84" s="91"/>
      <c r="BS84" s="91"/>
      <c r="BT84" s="91"/>
      <c r="BU84" s="91"/>
      <c r="BV84" s="26"/>
      <c r="BW84" s="47">
        <f>MAX(C84:BV84)</f>
        <v>76.349999999999994</v>
      </c>
      <c r="BX84" s="47">
        <f>MIN(D84:BW84)</f>
        <v>20.05</v>
      </c>
      <c r="BY84" s="47">
        <f t="shared" si="3"/>
        <v>56.8</v>
      </c>
      <c r="BZ84" s="48">
        <v>20.85</v>
      </c>
      <c r="CA84" s="110"/>
    </row>
    <row r="85" spans="1:79" x14ac:dyDescent="0.25">
      <c r="A85" s="110"/>
      <c r="B85" s="24" t="s">
        <v>12</v>
      </c>
      <c r="C85" s="45">
        <v>34.6</v>
      </c>
      <c r="D85" s="25">
        <v>32.5</v>
      </c>
      <c r="E85" s="45">
        <v>31.6</v>
      </c>
      <c r="F85" s="45">
        <v>32.65</v>
      </c>
      <c r="G85" s="45">
        <v>35</v>
      </c>
      <c r="H85" s="45">
        <v>40.25</v>
      </c>
      <c r="I85" s="46">
        <f>'2021-2025 Forwards'!J34</f>
        <v>40.15</v>
      </c>
      <c r="J85" s="47">
        <f>'2021-2025 Forwards'!P34</f>
        <v>44.9</v>
      </c>
      <c r="K85" s="25">
        <v>45.15</v>
      </c>
      <c r="L85" s="25">
        <v>49.15</v>
      </c>
      <c r="M85" s="91">
        <v>44.9</v>
      </c>
      <c r="N85" s="91">
        <v>44.4</v>
      </c>
      <c r="O85" s="91">
        <v>47.3</v>
      </c>
      <c r="P85" s="91">
        <v>50.9</v>
      </c>
      <c r="Q85" s="91">
        <v>51.75</v>
      </c>
      <c r="R85" s="91">
        <v>49.1</v>
      </c>
      <c r="S85" s="91">
        <v>54.3</v>
      </c>
      <c r="T85" s="91">
        <v>56.05</v>
      </c>
      <c r="U85" s="91">
        <v>54.95</v>
      </c>
      <c r="V85" s="91">
        <v>54.45</v>
      </c>
      <c r="W85" s="91">
        <v>54.35</v>
      </c>
      <c r="X85" s="91">
        <v>57.2</v>
      </c>
      <c r="Y85" s="91">
        <v>61.65</v>
      </c>
      <c r="Z85" s="91">
        <v>57.55</v>
      </c>
      <c r="AA85" s="91">
        <v>57.45</v>
      </c>
      <c r="AB85" s="91">
        <v>64.55</v>
      </c>
      <c r="AC85" s="91">
        <v>66.900000000000006</v>
      </c>
      <c r="AD85" s="91">
        <v>64.3</v>
      </c>
      <c r="AE85" s="91">
        <v>64.099999999999994</v>
      </c>
      <c r="AF85" s="91">
        <v>68.900000000000006</v>
      </c>
      <c r="AG85" s="91">
        <v>69.599999999999994</v>
      </c>
      <c r="AH85" s="91">
        <v>69.8</v>
      </c>
      <c r="AI85" s="91">
        <v>67.900000000000006</v>
      </c>
      <c r="AJ85" s="91">
        <v>66.25</v>
      </c>
      <c r="AK85" s="91">
        <v>71.45</v>
      </c>
      <c r="AL85" s="91">
        <v>69.95</v>
      </c>
      <c r="AM85" s="91">
        <v>70.400000000000006</v>
      </c>
      <c r="AN85" s="91">
        <v>70.8</v>
      </c>
      <c r="AO85" s="91">
        <v>76.05</v>
      </c>
      <c r="AP85" s="91">
        <v>84.35</v>
      </c>
      <c r="AQ85" s="91">
        <v>81.45</v>
      </c>
      <c r="AR85" s="91">
        <v>84.45</v>
      </c>
      <c r="AS85" s="91">
        <v>90</v>
      </c>
      <c r="AT85" s="91">
        <v>90.1</v>
      </c>
      <c r="AU85" s="91">
        <v>90.5</v>
      </c>
      <c r="AV85" s="91">
        <v>85.4</v>
      </c>
      <c r="AW85" s="91">
        <v>85.4</v>
      </c>
      <c r="AX85" s="91">
        <v>86.45</v>
      </c>
      <c r="AY85" s="91">
        <v>85.75</v>
      </c>
      <c r="AZ85" s="91">
        <v>87.2</v>
      </c>
      <c r="BA85" s="91">
        <v>96.25</v>
      </c>
      <c r="BB85" s="91">
        <v>93.05</v>
      </c>
      <c r="BC85" s="91">
        <v>89.4</v>
      </c>
      <c r="BD85" s="91">
        <v>89.4</v>
      </c>
      <c r="BE85" s="91">
        <v>92.3</v>
      </c>
      <c r="BF85" s="91">
        <v>95</v>
      </c>
      <c r="BG85" s="91">
        <v>100.95</v>
      </c>
      <c r="BH85" s="91">
        <v>102.35</v>
      </c>
      <c r="BI85" s="91">
        <v>100.15</v>
      </c>
      <c r="BJ85" s="91">
        <v>96.75</v>
      </c>
      <c r="BK85" s="91">
        <v>102.65</v>
      </c>
      <c r="BL85" s="91">
        <v>89.9</v>
      </c>
      <c r="BM85" s="91">
        <v>89.1</v>
      </c>
      <c r="BN85" s="91">
        <v>90.65</v>
      </c>
      <c r="BO85" s="91">
        <v>79.8</v>
      </c>
      <c r="BP85" s="91">
        <v>79.75</v>
      </c>
      <c r="BQ85" s="91">
        <v>79.25</v>
      </c>
      <c r="BR85" s="91"/>
      <c r="BS85" s="91"/>
      <c r="BT85" s="91"/>
      <c r="BU85" s="91"/>
      <c r="BV85" s="26"/>
      <c r="BW85" s="47">
        <f>MAX(C85:BV85)</f>
        <v>102.65</v>
      </c>
      <c r="BX85" s="47">
        <f>MIN(D85:BW85)</f>
        <v>31.6</v>
      </c>
      <c r="BY85" s="47">
        <f t="shared" si="3"/>
        <v>79.25</v>
      </c>
      <c r="BZ85" s="48">
        <v>31.1</v>
      </c>
      <c r="CA85" s="110"/>
    </row>
    <row r="86" spans="1:79" x14ac:dyDescent="0.25">
      <c r="A86" s="110"/>
      <c r="B86" s="24" t="s">
        <v>13</v>
      </c>
      <c r="C86" s="45">
        <v>35.299999999999997</v>
      </c>
      <c r="D86" s="25">
        <v>33.1</v>
      </c>
      <c r="E86" s="45">
        <v>32.15</v>
      </c>
      <c r="F86" s="45">
        <v>33.299999999999997</v>
      </c>
      <c r="G86" s="45">
        <v>35.75</v>
      </c>
      <c r="H86" s="45">
        <v>41.1</v>
      </c>
      <c r="I86" s="46">
        <f>'2021-2025 Forwards'!J35</f>
        <v>41</v>
      </c>
      <c r="J86" s="47">
        <f>'2021-2025 Forwards'!P35</f>
        <v>45.9</v>
      </c>
      <c r="K86" s="25">
        <v>46.3</v>
      </c>
      <c r="L86" s="25">
        <v>50.4</v>
      </c>
      <c r="M86" s="91">
        <v>45.95</v>
      </c>
      <c r="N86" s="91">
        <v>45.4</v>
      </c>
      <c r="O86" s="91">
        <v>48.45</v>
      </c>
      <c r="P86" s="91">
        <v>52.2</v>
      </c>
      <c r="Q86" s="91">
        <v>53.05</v>
      </c>
      <c r="R86" s="91">
        <v>50.25</v>
      </c>
      <c r="S86" s="91">
        <v>55.65</v>
      </c>
      <c r="T86" s="91">
        <v>57.5</v>
      </c>
      <c r="U86" s="91">
        <v>56.35</v>
      </c>
      <c r="V86" s="91">
        <v>55.85</v>
      </c>
      <c r="W86" s="91">
        <v>55.8</v>
      </c>
      <c r="X86" s="91">
        <v>58.75</v>
      </c>
      <c r="Y86" s="91">
        <v>63.4</v>
      </c>
      <c r="Z86" s="91">
        <v>59.2</v>
      </c>
      <c r="AA86" s="91">
        <v>59.1</v>
      </c>
      <c r="AB86" s="91">
        <v>66.5</v>
      </c>
      <c r="AC86" s="91">
        <v>68.900000000000006</v>
      </c>
      <c r="AD86" s="91">
        <v>66.150000000000006</v>
      </c>
      <c r="AE86" s="91">
        <v>65.95</v>
      </c>
      <c r="AF86" s="91">
        <v>70.95</v>
      </c>
      <c r="AG86" s="91">
        <v>71.650000000000006</v>
      </c>
      <c r="AH86" s="91">
        <v>71.849999999999994</v>
      </c>
      <c r="AI86" s="91">
        <v>69.849999999999994</v>
      </c>
      <c r="AJ86" s="91">
        <v>68.2</v>
      </c>
      <c r="AK86" s="91">
        <v>73.7</v>
      </c>
      <c r="AL86" s="91">
        <v>72.25</v>
      </c>
      <c r="AM86" s="91">
        <v>72.55</v>
      </c>
      <c r="AN86" s="91">
        <v>72.95</v>
      </c>
      <c r="AO86" s="91">
        <v>79.25</v>
      </c>
      <c r="AP86" s="91">
        <v>87.75</v>
      </c>
      <c r="AQ86" s="91">
        <v>84.7</v>
      </c>
      <c r="AR86" s="91">
        <v>87.8</v>
      </c>
      <c r="AS86" s="91">
        <v>93.45</v>
      </c>
      <c r="AT86" s="91">
        <v>93.55</v>
      </c>
      <c r="AU86" s="91">
        <v>93.85</v>
      </c>
      <c r="AV86" s="91">
        <v>88.75</v>
      </c>
      <c r="AW86" s="91">
        <v>88.75</v>
      </c>
      <c r="AX86" s="91">
        <v>89.85</v>
      </c>
      <c r="AY86" s="91">
        <v>89.05</v>
      </c>
      <c r="AZ86" s="91">
        <v>90.45</v>
      </c>
      <c r="BA86" s="91">
        <v>99.9</v>
      </c>
      <c r="BB86" s="91">
        <v>97.35</v>
      </c>
      <c r="BC86" s="91">
        <v>97.1</v>
      </c>
      <c r="BD86" s="91">
        <v>97.1</v>
      </c>
      <c r="BE86" s="91">
        <v>105</v>
      </c>
      <c r="BF86" s="91">
        <v>107.5</v>
      </c>
      <c r="BG86" s="91">
        <v>114.05</v>
      </c>
      <c r="BH86" s="91">
        <v>116.2</v>
      </c>
      <c r="BI86" s="91">
        <v>114.55</v>
      </c>
      <c r="BJ86" s="91">
        <v>110.85</v>
      </c>
      <c r="BK86" s="91">
        <v>118.25</v>
      </c>
      <c r="BL86" s="91">
        <v>113.7</v>
      </c>
      <c r="BM86" s="91">
        <v>104.25</v>
      </c>
      <c r="BN86" s="91">
        <v>95.6</v>
      </c>
      <c r="BO86" s="91">
        <v>87</v>
      </c>
      <c r="BP86" s="91">
        <v>87</v>
      </c>
      <c r="BQ86" s="91">
        <v>89.45</v>
      </c>
      <c r="BR86" s="91"/>
      <c r="BS86" s="91"/>
      <c r="BT86" s="91"/>
      <c r="BU86" s="91"/>
      <c r="BV86" s="26"/>
      <c r="BW86" s="47">
        <f>MAX(C86:BV86)</f>
        <v>118.25</v>
      </c>
      <c r="BX86" s="47">
        <f>MIN(D86:BW86)</f>
        <v>32.15</v>
      </c>
      <c r="BY86" s="47">
        <f t="shared" si="3"/>
        <v>89.45</v>
      </c>
      <c r="BZ86" s="48">
        <v>31.8</v>
      </c>
      <c r="CA86" s="110"/>
    </row>
    <row r="87" spans="1:79" x14ac:dyDescent="0.25">
      <c r="A87" s="110"/>
      <c r="B87" s="24" t="s">
        <v>14</v>
      </c>
      <c r="C87" s="45">
        <v>32.65</v>
      </c>
      <c r="D87" s="25">
        <v>30.55</v>
      </c>
      <c r="E87" s="45">
        <v>29.6</v>
      </c>
      <c r="F87" s="45">
        <v>30.6</v>
      </c>
      <c r="G87" s="45">
        <v>32.950000000000003</v>
      </c>
      <c r="H87" s="45">
        <v>37.950000000000003</v>
      </c>
      <c r="I87" s="46">
        <f>'2021-2025 Forwards'!J36</f>
        <v>37.85</v>
      </c>
      <c r="J87" s="47">
        <f>'2021-2025 Forwards'!P36</f>
        <v>42.55</v>
      </c>
      <c r="K87" s="25">
        <v>42.9</v>
      </c>
      <c r="L87" s="25">
        <v>46.85</v>
      </c>
      <c r="M87" s="91">
        <v>42.7</v>
      </c>
      <c r="N87" s="91">
        <v>42.2</v>
      </c>
      <c r="O87" s="91">
        <v>45.05</v>
      </c>
      <c r="P87" s="91">
        <v>48.55</v>
      </c>
      <c r="Q87" s="91">
        <v>49.25</v>
      </c>
      <c r="R87" s="91">
        <v>46.65</v>
      </c>
      <c r="S87" s="91">
        <v>51.65</v>
      </c>
      <c r="T87" s="91">
        <v>53.45</v>
      </c>
      <c r="U87" s="91">
        <v>52.4</v>
      </c>
      <c r="V87" s="91">
        <v>51.95</v>
      </c>
      <c r="W87" s="91">
        <v>51.85</v>
      </c>
      <c r="X87" s="91">
        <v>54.6</v>
      </c>
      <c r="Y87" s="91">
        <v>59.05</v>
      </c>
      <c r="Z87" s="91">
        <v>54.95</v>
      </c>
      <c r="AA87" s="91">
        <v>54.85</v>
      </c>
      <c r="AB87" s="91">
        <v>61.8</v>
      </c>
      <c r="AC87" s="91">
        <v>64.150000000000006</v>
      </c>
      <c r="AD87" s="91">
        <v>61.7</v>
      </c>
      <c r="AE87" s="91">
        <v>61.5</v>
      </c>
      <c r="AF87" s="91">
        <v>66.2</v>
      </c>
      <c r="AG87" s="91">
        <v>66.900000000000006</v>
      </c>
      <c r="AH87" s="91">
        <v>67.099999999999994</v>
      </c>
      <c r="AI87" s="91">
        <v>65.2</v>
      </c>
      <c r="AJ87" s="91">
        <v>63.65</v>
      </c>
      <c r="AK87" s="91">
        <v>68.849999999999994</v>
      </c>
      <c r="AL87" s="91">
        <v>67.400000000000006</v>
      </c>
      <c r="AM87" s="91">
        <v>67.7</v>
      </c>
      <c r="AN87" s="91">
        <v>68.099999999999994</v>
      </c>
      <c r="AO87" s="91">
        <v>73.05</v>
      </c>
      <c r="AP87" s="91">
        <v>81.150000000000006</v>
      </c>
      <c r="AQ87" s="91">
        <v>78.349999999999994</v>
      </c>
      <c r="AR87" s="91">
        <v>81.3</v>
      </c>
      <c r="AS87" s="91">
        <v>86.65</v>
      </c>
      <c r="AT87" s="91">
        <v>86.75</v>
      </c>
      <c r="AU87" s="91">
        <v>87.1</v>
      </c>
      <c r="AV87" s="91">
        <v>82.2</v>
      </c>
      <c r="AW87" s="91">
        <v>82.2</v>
      </c>
      <c r="AX87" s="91">
        <v>83.2</v>
      </c>
      <c r="AY87" s="91">
        <v>82.45</v>
      </c>
      <c r="AZ87" s="91">
        <v>83.85</v>
      </c>
      <c r="BA87" s="91">
        <v>92.8</v>
      </c>
      <c r="BB87" s="91">
        <v>91.25</v>
      </c>
      <c r="BC87" s="91">
        <v>91.1</v>
      </c>
      <c r="BD87" s="91">
        <v>91.1</v>
      </c>
      <c r="BE87" s="91">
        <v>93.05</v>
      </c>
      <c r="BF87" s="91">
        <v>95.5</v>
      </c>
      <c r="BG87" s="91">
        <v>101.35</v>
      </c>
      <c r="BH87" s="91">
        <v>103.2</v>
      </c>
      <c r="BI87" s="91">
        <v>101.8</v>
      </c>
      <c r="BJ87" s="91">
        <v>98.4</v>
      </c>
      <c r="BK87" s="91">
        <v>104.95</v>
      </c>
      <c r="BL87" s="91">
        <v>100.95</v>
      </c>
      <c r="BM87" s="91">
        <v>92.35</v>
      </c>
      <c r="BN87" s="91">
        <v>84.45</v>
      </c>
      <c r="BO87" s="91">
        <v>76.5</v>
      </c>
      <c r="BP87" s="91">
        <v>76.55</v>
      </c>
      <c r="BQ87" s="91">
        <v>77.95</v>
      </c>
      <c r="BR87" s="91"/>
      <c r="BS87" s="91"/>
      <c r="BT87" s="91"/>
      <c r="BU87" s="91"/>
      <c r="BV87" s="26"/>
      <c r="BW87" s="47">
        <f>MAX(C87:BV87)</f>
        <v>104.95</v>
      </c>
      <c r="BX87" s="47">
        <f>MIN(D87:BW87)</f>
        <v>29.6</v>
      </c>
      <c r="BY87" s="47">
        <f t="shared" si="3"/>
        <v>77.95</v>
      </c>
      <c r="BZ87" s="48">
        <v>29</v>
      </c>
      <c r="CA87" s="110"/>
    </row>
    <row r="88" spans="1:79" x14ac:dyDescent="0.25">
      <c r="A88" s="110"/>
      <c r="B88" s="24" t="s">
        <v>15</v>
      </c>
      <c r="C88" s="45">
        <v>23.5</v>
      </c>
      <c r="D88" s="25">
        <v>23</v>
      </c>
      <c r="E88" s="45">
        <v>22.3</v>
      </c>
      <c r="F88" s="45">
        <v>26</v>
      </c>
      <c r="G88" s="45">
        <v>24.4</v>
      </c>
      <c r="H88" s="45">
        <v>27.5</v>
      </c>
      <c r="I88" s="46">
        <f>'2021-2025 Forwards'!J37</f>
        <v>26.35</v>
      </c>
      <c r="J88" s="47">
        <f>'2021-2025 Forwards'!P37</f>
        <v>29.95</v>
      </c>
      <c r="K88" s="25">
        <v>30.35</v>
      </c>
      <c r="L88" s="25">
        <v>30.4</v>
      </c>
      <c r="M88" s="91">
        <v>27.65</v>
      </c>
      <c r="N88" s="91">
        <v>30.55</v>
      </c>
      <c r="O88" s="91">
        <v>31.15</v>
      </c>
      <c r="P88" s="91">
        <v>29.5</v>
      </c>
      <c r="Q88" s="91">
        <v>31.65</v>
      </c>
      <c r="R88" s="91">
        <v>32.65</v>
      </c>
      <c r="S88" s="91">
        <v>34.9</v>
      </c>
      <c r="T88" s="91">
        <v>37.299999999999997</v>
      </c>
      <c r="U88" s="91">
        <v>36.299999999999997</v>
      </c>
      <c r="V88" s="91">
        <v>34.700000000000003</v>
      </c>
      <c r="W88" s="91">
        <v>33.950000000000003</v>
      </c>
      <c r="X88" s="91">
        <v>37.049999999999997</v>
      </c>
      <c r="Y88" s="91">
        <v>40.549999999999997</v>
      </c>
      <c r="Z88" s="91">
        <v>39.4</v>
      </c>
      <c r="AA88" s="91">
        <v>41.25</v>
      </c>
      <c r="AB88" s="91">
        <v>46.2</v>
      </c>
      <c r="AC88" s="91">
        <v>46.8</v>
      </c>
      <c r="AD88" s="91">
        <v>47.35</v>
      </c>
      <c r="AE88" s="91">
        <v>48.05</v>
      </c>
      <c r="AF88" s="91">
        <v>51.8</v>
      </c>
      <c r="AG88" s="91">
        <v>51.25</v>
      </c>
      <c r="AH88" s="91">
        <v>51.4</v>
      </c>
      <c r="AI88" s="91">
        <v>47.45</v>
      </c>
      <c r="AJ88" s="91">
        <v>49.55</v>
      </c>
      <c r="AK88" s="91">
        <v>52.85</v>
      </c>
      <c r="AL88" s="91">
        <v>53.25</v>
      </c>
      <c r="AM88" s="91">
        <v>52.8</v>
      </c>
      <c r="AN88" s="91">
        <v>54.6</v>
      </c>
      <c r="AO88" s="91">
        <v>56.55</v>
      </c>
      <c r="AP88" s="91">
        <v>62.05</v>
      </c>
      <c r="AQ88" s="91">
        <v>61.45</v>
      </c>
      <c r="AR88" s="91">
        <v>63.05</v>
      </c>
      <c r="AS88" s="91">
        <v>66.849999999999994</v>
      </c>
      <c r="AT88" s="91">
        <v>67.75</v>
      </c>
      <c r="AU88" s="91">
        <v>71</v>
      </c>
      <c r="AV88" s="91">
        <v>66.95</v>
      </c>
      <c r="AW88" s="91">
        <v>66.400000000000006</v>
      </c>
      <c r="AX88" s="91">
        <v>67.849999999999994</v>
      </c>
      <c r="AY88" s="91">
        <v>66.349999999999994</v>
      </c>
      <c r="AZ88" s="91">
        <v>68.55</v>
      </c>
      <c r="BA88" s="91">
        <v>70.95</v>
      </c>
      <c r="BB88" s="91">
        <v>67.45</v>
      </c>
      <c r="BC88" s="91">
        <v>65.45</v>
      </c>
      <c r="BD88" s="91">
        <v>65.45</v>
      </c>
      <c r="BE88" s="91">
        <v>67.400000000000006</v>
      </c>
      <c r="BF88" s="91">
        <v>64.2</v>
      </c>
      <c r="BG88" s="91">
        <v>71.45</v>
      </c>
      <c r="BH88" s="91">
        <v>73.55</v>
      </c>
      <c r="BI88" s="91">
        <v>78.2</v>
      </c>
      <c r="BJ88" s="91">
        <v>78.3</v>
      </c>
      <c r="BK88" s="91">
        <v>79.25</v>
      </c>
      <c r="BL88" s="91">
        <v>77</v>
      </c>
      <c r="BM88" s="91">
        <v>72.900000000000006</v>
      </c>
      <c r="BN88" s="91">
        <v>72</v>
      </c>
      <c r="BO88" s="91">
        <v>56.2</v>
      </c>
      <c r="BP88" s="91">
        <v>52.45</v>
      </c>
      <c r="BQ88" s="91">
        <v>48.1</v>
      </c>
      <c r="BR88" s="91"/>
      <c r="BS88" s="91"/>
      <c r="BT88" s="91"/>
      <c r="BU88" s="91"/>
      <c r="BV88" s="26"/>
      <c r="BW88" s="47">
        <f>MAX(C88:BV88)</f>
        <v>79.25</v>
      </c>
      <c r="BX88" s="47">
        <f>MIN(D88:BW88)</f>
        <v>22.3</v>
      </c>
      <c r="BY88" s="47">
        <f t="shared" si="3"/>
        <v>48.1</v>
      </c>
      <c r="BZ88" s="48">
        <v>23.35</v>
      </c>
      <c r="CA88" s="110"/>
    </row>
    <row r="89" spans="1:79" x14ac:dyDescent="0.25">
      <c r="A89" s="110"/>
      <c r="B89" s="24" t="s">
        <v>16</v>
      </c>
      <c r="C89" s="45">
        <v>23.7</v>
      </c>
      <c r="D89" s="25">
        <v>23.2</v>
      </c>
      <c r="E89" s="45">
        <v>22.5</v>
      </c>
      <c r="F89" s="45">
        <v>26.25</v>
      </c>
      <c r="G89" s="45">
        <v>24.65</v>
      </c>
      <c r="H89" s="45">
        <v>27.75</v>
      </c>
      <c r="I89" s="46">
        <f>'2021-2025 Forwards'!J38</f>
        <v>26.6</v>
      </c>
      <c r="J89" s="47">
        <f>'2021-2025 Forwards'!P38</f>
        <v>30.15</v>
      </c>
      <c r="K89" s="25">
        <v>30.55</v>
      </c>
      <c r="L89" s="25">
        <v>30.6</v>
      </c>
      <c r="M89" s="91">
        <v>27.85</v>
      </c>
      <c r="N89" s="91">
        <v>30.75</v>
      </c>
      <c r="O89" s="91">
        <v>31.35</v>
      </c>
      <c r="P89" s="91">
        <v>29.7</v>
      </c>
      <c r="Q89" s="91">
        <v>31.95</v>
      </c>
      <c r="R89" s="91">
        <v>32.950000000000003</v>
      </c>
      <c r="S89" s="91">
        <v>35.15</v>
      </c>
      <c r="T89" s="91">
        <v>34.65</v>
      </c>
      <c r="U89" s="91">
        <v>33.65</v>
      </c>
      <c r="V89" s="91">
        <v>30.9</v>
      </c>
      <c r="W89" s="91">
        <v>30</v>
      </c>
      <c r="X89" s="91">
        <v>32.15</v>
      </c>
      <c r="Y89" s="91">
        <v>35.200000000000003</v>
      </c>
      <c r="Z89" s="91">
        <v>34.200000000000003</v>
      </c>
      <c r="AA89" s="91">
        <v>36</v>
      </c>
      <c r="AB89" s="91">
        <v>40.950000000000003</v>
      </c>
      <c r="AC89" s="91">
        <v>41.65</v>
      </c>
      <c r="AD89" s="91">
        <v>42.2</v>
      </c>
      <c r="AE89" s="91">
        <v>42.9</v>
      </c>
      <c r="AF89" s="91">
        <v>46.65</v>
      </c>
      <c r="AG89" s="91">
        <v>46.1</v>
      </c>
      <c r="AH89" s="91">
        <v>46.25</v>
      </c>
      <c r="AI89" s="91">
        <v>42.3</v>
      </c>
      <c r="AJ89" s="91">
        <v>44.4</v>
      </c>
      <c r="AK89" s="91">
        <v>47.7</v>
      </c>
      <c r="AL89" s="91">
        <v>48.1</v>
      </c>
      <c r="AM89" s="91">
        <v>47.65</v>
      </c>
      <c r="AN89" s="91">
        <v>49.45</v>
      </c>
      <c r="AO89" s="91">
        <v>51.4</v>
      </c>
      <c r="AP89" s="91">
        <v>56.9</v>
      </c>
      <c r="AQ89" s="91">
        <v>56.3</v>
      </c>
      <c r="AR89" s="91">
        <v>57.9</v>
      </c>
      <c r="AS89" s="91">
        <v>61.65</v>
      </c>
      <c r="AT89" s="91">
        <v>62.55</v>
      </c>
      <c r="AU89" s="91">
        <v>65.8</v>
      </c>
      <c r="AV89" s="91">
        <v>61.75</v>
      </c>
      <c r="AW89" s="91">
        <v>61.2</v>
      </c>
      <c r="AX89" s="91">
        <v>62.65</v>
      </c>
      <c r="AY89" s="91">
        <v>61.35</v>
      </c>
      <c r="AZ89" s="91">
        <v>63.55</v>
      </c>
      <c r="BA89" s="91">
        <v>65.95</v>
      </c>
      <c r="BB89" s="91">
        <v>62.4</v>
      </c>
      <c r="BC89" s="91">
        <v>60.5</v>
      </c>
      <c r="BD89" s="91">
        <v>60.5</v>
      </c>
      <c r="BE89" s="91">
        <v>62.45</v>
      </c>
      <c r="BF89" s="91">
        <v>59.4</v>
      </c>
      <c r="BG89" s="91">
        <v>66.599999999999994</v>
      </c>
      <c r="BH89" s="91">
        <v>69.349999999999994</v>
      </c>
      <c r="BI89" s="91">
        <v>74.05</v>
      </c>
      <c r="BJ89" s="91">
        <v>74.150000000000006</v>
      </c>
      <c r="BK89" s="91">
        <v>73.900000000000006</v>
      </c>
      <c r="BL89" s="91">
        <v>71.650000000000006</v>
      </c>
      <c r="BM89" s="91">
        <v>70.5</v>
      </c>
      <c r="BN89" s="91">
        <v>68.05</v>
      </c>
      <c r="BO89" s="91">
        <v>56.05</v>
      </c>
      <c r="BP89" s="91">
        <v>54</v>
      </c>
      <c r="BQ89" s="91">
        <v>49.25</v>
      </c>
      <c r="BR89" s="91"/>
      <c r="BS89" s="91"/>
      <c r="BT89" s="91"/>
      <c r="BU89" s="91"/>
      <c r="BV89" s="26"/>
      <c r="BW89" s="47">
        <f>MAX(C89:BV89)</f>
        <v>74.150000000000006</v>
      </c>
      <c r="BX89" s="47">
        <f>MIN(D89:BW89)</f>
        <v>22.5</v>
      </c>
      <c r="BY89" s="47">
        <f t="shared" si="3"/>
        <v>49.25</v>
      </c>
      <c r="BZ89" s="48">
        <v>23.55</v>
      </c>
      <c r="CA89" s="110"/>
    </row>
    <row r="90" spans="1:79" ht="15.75" thickBot="1" x14ac:dyDescent="0.3">
      <c r="A90" s="110"/>
      <c r="B90" s="28" t="s">
        <v>17</v>
      </c>
      <c r="C90" s="101">
        <v>25.5</v>
      </c>
      <c r="D90" s="102">
        <v>24.95</v>
      </c>
      <c r="E90" s="101">
        <v>24.15</v>
      </c>
      <c r="F90" s="101">
        <v>28.1</v>
      </c>
      <c r="G90" s="101">
        <v>26.35</v>
      </c>
      <c r="H90" s="101">
        <v>29.6</v>
      </c>
      <c r="I90" s="103">
        <f>'2021-2025 Forwards'!J39</f>
        <v>28.4</v>
      </c>
      <c r="J90" s="49">
        <f>'2021-2025 Forwards'!P39</f>
        <v>32.15</v>
      </c>
      <c r="K90" s="102">
        <v>32.549999999999997</v>
      </c>
      <c r="L90" s="102">
        <v>32.6</v>
      </c>
      <c r="M90" s="104">
        <v>29.65</v>
      </c>
      <c r="N90" s="104">
        <v>32.75</v>
      </c>
      <c r="O90" s="104">
        <v>33.450000000000003</v>
      </c>
      <c r="P90" s="104">
        <v>31.65</v>
      </c>
      <c r="Q90" s="104">
        <v>35.25</v>
      </c>
      <c r="R90" s="104">
        <v>36.200000000000003</v>
      </c>
      <c r="S90" s="104">
        <v>38.6</v>
      </c>
      <c r="T90" s="104">
        <v>38</v>
      </c>
      <c r="U90" s="104">
        <v>36.75</v>
      </c>
      <c r="V90" s="104">
        <v>34</v>
      </c>
      <c r="W90" s="104">
        <v>32.9</v>
      </c>
      <c r="X90" s="104">
        <v>35.25</v>
      </c>
      <c r="Y90" s="104">
        <v>38.700000000000003</v>
      </c>
      <c r="Z90" s="104">
        <v>37.5</v>
      </c>
      <c r="AA90" s="104">
        <v>39.549999999999997</v>
      </c>
      <c r="AB90" s="104">
        <v>44.9</v>
      </c>
      <c r="AC90" s="104">
        <v>45.5</v>
      </c>
      <c r="AD90" s="104">
        <v>46.15</v>
      </c>
      <c r="AE90" s="104">
        <v>46.9</v>
      </c>
      <c r="AF90" s="104">
        <v>51.15</v>
      </c>
      <c r="AG90" s="104">
        <v>50.55</v>
      </c>
      <c r="AH90" s="104">
        <v>50.7</v>
      </c>
      <c r="AI90" s="104">
        <v>46.3</v>
      </c>
      <c r="AJ90" s="104">
        <v>48.65</v>
      </c>
      <c r="AK90" s="104">
        <v>52.2</v>
      </c>
      <c r="AL90" s="104">
        <v>52.6</v>
      </c>
      <c r="AM90" s="104">
        <v>52.1</v>
      </c>
      <c r="AN90" s="104">
        <v>54.1</v>
      </c>
      <c r="AO90" s="104">
        <v>56.25</v>
      </c>
      <c r="AP90" s="104">
        <v>61.2</v>
      </c>
      <c r="AQ90" s="104">
        <v>59.8</v>
      </c>
      <c r="AR90" s="104">
        <v>61.55</v>
      </c>
      <c r="AS90" s="104">
        <v>65.599999999999994</v>
      </c>
      <c r="AT90" s="104">
        <v>66.45</v>
      </c>
      <c r="AU90" s="104">
        <v>70.05</v>
      </c>
      <c r="AV90" s="104">
        <v>65.650000000000006</v>
      </c>
      <c r="AW90" s="104">
        <v>64.400000000000006</v>
      </c>
      <c r="AX90" s="104">
        <v>66</v>
      </c>
      <c r="AY90" s="104">
        <v>64.7</v>
      </c>
      <c r="AZ90" s="104">
        <v>67.099999999999994</v>
      </c>
      <c r="BA90" s="104">
        <v>69.75</v>
      </c>
      <c r="BB90" s="104">
        <v>65.900000000000006</v>
      </c>
      <c r="BC90" s="104">
        <v>63.7</v>
      </c>
      <c r="BD90" s="104">
        <v>63.7</v>
      </c>
      <c r="BE90" s="104">
        <v>65.849999999999994</v>
      </c>
      <c r="BF90" s="104">
        <v>62.6</v>
      </c>
      <c r="BG90" s="104">
        <v>70.400000000000006</v>
      </c>
      <c r="BH90" s="104">
        <v>73.400000000000006</v>
      </c>
      <c r="BI90" s="104">
        <v>87.65</v>
      </c>
      <c r="BJ90" s="104">
        <v>87.75</v>
      </c>
      <c r="BK90" s="104">
        <v>94.8</v>
      </c>
      <c r="BL90" s="104">
        <v>92</v>
      </c>
      <c r="BM90" s="104">
        <v>96.55</v>
      </c>
      <c r="BN90" s="104">
        <v>97.45</v>
      </c>
      <c r="BO90" s="104">
        <v>85.45</v>
      </c>
      <c r="BP90" s="104">
        <v>81.7</v>
      </c>
      <c r="BQ90" s="104">
        <v>75.599999999999994</v>
      </c>
      <c r="BR90" s="104"/>
      <c r="BS90" s="104"/>
      <c r="BT90" s="104"/>
      <c r="BU90" s="104"/>
      <c r="BV90" s="50"/>
      <c r="BW90" s="49">
        <f>MAX(C90:BV90)</f>
        <v>97.45</v>
      </c>
      <c r="BX90" s="49">
        <f>MIN(D90:BW90)</f>
        <v>24.15</v>
      </c>
      <c r="BY90" s="67">
        <f t="shared" si="3"/>
        <v>75.599999999999994</v>
      </c>
      <c r="BZ90" s="51">
        <v>25.5</v>
      </c>
      <c r="CA90" s="110"/>
    </row>
    <row r="91" spans="1:79" ht="15.75" thickBot="1" x14ac:dyDescent="0.3">
      <c r="A91" s="110"/>
      <c r="B91" s="108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  <c r="AF91" s="106"/>
      <c r="AG91" s="106"/>
      <c r="AH91" s="106"/>
      <c r="AI91" s="106"/>
      <c r="AJ91" s="106"/>
      <c r="AK91" s="106"/>
      <c r="AL91" s="106"/>
      <c r="AM91" s="106"/>
      <c r="AN91" s="106"/>
      <c r="AO91" s="106"/>
      <c r="AP91" s="106"/>
      <c r="AQ91" s="106"/>
      <c r="AR91" s="106"/>
      <c r="AS91" s="106"/>
      <c r="AT91" s="106"/>
      <c r="AU91" s="106"/>
      <c r="AV91" s="106"/>
      <c r="AW91" s="106"/>
      <c r="AX91" s="106"/>
      <c r="AY91" s="106"/>
      <c r="AZ91" s="106"/>
      <c r="BA91" s="106"/>
      <c r="BB91" s="106"/>
      <c r="BC91" s="106"/>
      <c r="BD91" s="106"/>
      <c r="BE91" s="106"/>
      <c r="BF91" s="106"/>
      <c r="BG91" s="106"/>
      <c r="BH91" s="106"/>
      <c r="BI91" s="106"/>
      <c r="BJ91" s="106"/>
      <c r="BK91" s="106"/>
      <c r="BL91" s="106"/>
      <c r="BM91" s="106"/>
      <c r="BN91" s="106"/>
      <c r="BO91" s="106"/>
      <c r="BP91" s="106"/>
      <c r="BQ91" s="106"/>
      <c r="BR91" s="106"/>
      <c r="BS91" s="106"/>
      <c r="BT91" s="106"/>
      <c r="BU91" s="106"/>
      <c r="BV91" s="106"/>
      <c r="BW91" s="106"/>
      <c r="BX91" s="106"/>
      <c r="BY91" s="106"/>
      <c r="BZ91" s="109"/>
      <c r="CA91" s="110"/>
    </row>
    <row r="92" spans="1:79" x14ac:dyDescent="0.25">
      <c r="A92" s="110"/>
      <c r="B92" s="39">
        <v>2024</v>
      </c>
      <c r="C92" s="178" t="s">
        <v>24</v>
      </c>
      <c r="D92" s="178"/>
      <c r="E92" s="178"/>
      <c r="F92" s="178"/>
      <c r="G92" s="178"/>
      <c r="H92" s="178"/>
      <c r="I92" s="178"/>
      <c r="J92" s="178"/>
      <c r="K92" s="178"/>
      <c r="L92" s="178"/>
      <c r="M92" s="178"/>
      <c r="N92" s="178"/>
      <c r="O92" s="178"/>
      <c r="P92" s="178"/>
      <c r="Q92" s="178"/>
      <c r="R92" s="178"/>
      <c r="S92" s="178"/>
      <c r="T92" s="178"/>
      <c r="U92" s="178"/>
      <c r="V92" s="178"/>
      <c r="W92" s="178"/>
      <c r="X92" s="178"/>
      <c r="Y92" s="178"/>
      <c r="Z92" s="178"/>
      <c r="AA92" s="178"/>
      <c r="AB92" s="178"/>
      <c r="AC92" s="178"/>
      <c r="AD92" s="178"/>
      <c r="AE92" s="178"/>
      <c r="AF92" s="178"/>
      <c r="AG92" s="178"/>
      <c r="AH92" s="178"/>
      <c r="AI92" s="178"/>
      <c r="AJ92" s="178"/>
      <c r="AK92" s="178"/>
      <c r="AL92" s="178"/>
      <c r="AM92" s="178"/>
      <c r="AN92" s="178"/>
      <c r="AO92" s="178"/>
      <c r="AP92" s="178"/>
      <c r="AQ92" s="178"/>
      <c r="AR92" s="178"/>
      <c r="AS92" s="178"/>
      <c r="AT92" s="178"/>
      <c r="AU92" s="178"/>
      <c r="AV92" s="178"/>
      <c r="AW92" s="178"/>
      <c r="AX92" s="178"/>
      <c r="AY92" s="178"/>
      <c r="AZ92" s="178"/>
      <c r="BA92" s="178"/>
      <c r="BB92" s="178"/>
      <c r="BC92" s="178"/>
      <c r="BD92" s="178"/>
      <c r="BE92" s="178"/>
      <c r="BF92" s="178"/>
      <c r="BG92" s="178"/>
      <c r="BH92" s="178"/>
      <c r="BI92" s="178"/>
      <c r="BJ92" s="178"/>
      <c r="BK92" s="178"/>
      <c r="BL92" s="178"/>
      <c r="BM92" s="178"/>
      <c r="BN92" s="178"/>
      <c r="BO92" s="178"/>
      <c r="BP92" s="178"/>
      <c r="BQ92" s="178"/>
      <c r="BR92" s="178"/>
      <c r="BS92" s="178"/>
      <c r="BT92" s="178"/>
      <c r="BU92" s="178"/>
      <c r="BV92" s="40"/>
      <c r="BW92" s="64">
        <v>2024</v>
      </c>
      <c r="BX92" s="40"/>
      <c r="BY92" s="40"/>
      <c r="BZ92" s="41"/>
      <c r="CA92" s="110"/>
    </row>
    <row r="93" spans="1:79" x14ac:dyDescent="0.25">
      <c r="A93" s="110"/>
      <c r="B93" s="24" t="s">
        <v>5</v>
      </c>
      <c r="C93" s="42">
        <v>44075</v>
      </c>
      <c r="D93" s="42">
        <v>44089</v>
      </c>
      <c r="E93" s="42">
        <v>44105</v>
      </c>
      <c r="F93" s="42">
        <v>44119</v>
      </c>
      <c r="G93" s="42">
        <v>44136</v>
      </c>
      <c r="H93" s="42">
        <v>44151</v>
      </c>
      <c r="I93" s="42">
        <v>44166</v>
      </c>
      <c r="J93" s="43">
        <v>44180</v>
      </c>
      <c r="K93" s="43">
        <v>44561</v>
      </c>
      <c r="L93" s="43">
        <v>44211</v>
      </c>
      <c r="M93" s="43">
        <v>44228</v>
      </c>
      <c r="N93" s="43">
        <f t="shared" ref="N93:V93" si="4">N3</f>
        <v>44239</v>
      </c>
      <c r="O93" s="43">
        <f t="shared" si="4"/>
        <v>44256</v>
      </c>
      <c r="P93" s="43">
        <f t="shared" si="4"/>
        <v>44270</v>
      </c>
      <c r="Q93" s="43">
        <f t="shared" si="4"/>
        <v>44287</v>
      </c>
      <c r="R93" s="43">
        <f t="shared" si="4"/>
        <v>44301</v>
      </c>
      <c r="S93" s="43">
        <v>44316</v>
      </c>
      <c r="T93" s="43">
        <v>44330</v>
      </c>
      <c r="U93" s="43">
        <v>44344</v>
      </c>
      <c r="V93" s="43">
        <f t="shared" si="4"/>
        <v>44362</v>
      </c>
      <c r="W93" s="43">
        <f>W3</f>
        <v>44377</v>
      </c>
      <c r="X93" s="43">
        <v>44392</v>
      </c>
      <c r="Y93" s="43">
        <v>44407</v>
      </c>
      <c r="Z93" s="43">
        <v>44425</v>
      </c>
      <c r="AA93" s="43">
        <v>44439</v>
      </c>
      <c r="AB93" s="43">
        <v>44454</v>
      </c>
      <c r="AC93" s="43">
        <v>44469</v>
      </c>
      <c r="AD93" s="43">
        <v>44483</v>
      </c>
      <c r="AE93" s="43">
        <v>44498</v>
      </c>
      <c r="AF93" s="43">
        <v>44515</v>
      </c>
      <c r="AG93" s="43">
        <v>44530</v>
      </c>
      <c r="AH93" s="43">
        <v>44545</v>
      </c>
      <c r="AI93" s="43">
        <v>44926</v>
      </c>
      <c r="AJ93" s="43">
        <v>44575</v>
      </c>
      <c r="AK93" s="43">
        <v>44592</v>
      </c>
      <c r="AL93" s="43">
        <v>44607</v>
      </c>
      <c r="AM93" s="43">
        <v>44620</v>
      </c>
      <c r="AN93" s="43">
        <v>44635</v>
      </c>
      <c r="AO93" s="43">
        <v>44650</v>
      </c>
      <c r="AP93" s="43">
        <v>44669</v>
      </c>
      <c r="AQ93" s="43">
        <v>44679</v>
      </c>
      <c r="AR93" s="43">
        <v>44691</v>
      </c>
      <c r="AS93" s="43">
        <v>44705</v>
      </c>
      <c r="AT93" s="43">
        <v>44712</v>
      </c>
      <c r="AU93" s="43">
        <v>44727</v>
      </c>
      <c r="AV93" s="43">
        <v>44742</v>
      </c>
      <c r="AW93" s="43">
        <v>44743</v>
      </c>
      <c r="AX93" s="43">
        <v>44757</v>
      </c>
      <c r="AY93" s="43">
        <v>44774</v>
      </c>
      <c r="AZ93" s="43">
        <v>44788</v>
      </c>
      <c r="BA93" s="43">
        <v>44804</v>
      </c>
      <c r="BB93" s="43">
        <v>44819</v>
      </c>
      <c r="BC93" s="43">
        <v>44834</v>
      </c>
      <c r="BD93" s="43">
        <f>BD33</f>
        <v>44837</v>
      </c>
      <c r="BE93" s="43">
        <v>44849</v>
      </c>
      <c r="BF93" s="43">
        <v>44866</v>
      </c>
      <c r="BG93" s="43">
        <v>44880</v>
      </c>
      <c r="BH93" s="43">
        <v>44895</v>
      </c>
      <c r="BI93" s="43">
        <v>44907</v>
      </c>
      <c r="BJ93" s="43">
        <v>44908</v>
      </c>
      <c r="BK93" s="43">
        <v>44923</v>
      </c>
      <c r="BL93" s="43">
        <v>44932</v>
      </c>
      <c r="BM93" s="43">
        <v>44937</v>
      </c>
      <c r="BN93" s="43">
        <v>44943</v>
      </c>
      <c r="BO93" s="43">
        <v>44953</v>
      </c>
      <c r="BP93" s="43">
        <v>44958</v>
      </c>
      <c r="BQ93" s="43">
        <v>44971</v>
      </c>
      <c r="BR93" s="43"/>
      <c r="BS93" s="43"/>
      <c r="BT93" s="43"/>
      <c r="BU93" s="43"/>
      <c r="BV93" s="43"/>
      <c r="BW93" s="34" t="s">
        <v>18</v>
      </c>
      <c r="BX93" s="34" t="s">
        <v>19</v>
      </c>
      <c r="BY93" s="34" t="s">
        <v>20</v>
      </c>
      <c r="BZ93" s="44">
        <v>44046</v>
      </c>
      <c r="CA93" s="110"/>
    </row>
    <row r="94" spans="1:79" x14ac:dyDescent="0.25">
      <c r="A94" s="110"/>
      <c r="B94" s="24" t="s">
        <v>6</v>
      </c>
      <c r="C94" s="45">
        <v>30.5</v>
      </c>
      <c r="D94" s="25">
        <v>29.75</v>
      </c>
      <c r="E94" s="45">
        <v>28.85</v>
      </c>
      <c r="F94" s="45">
        <v>30.95</v>
      </c>
      <c r="G94" s="45">
        <v>27.8</v>
      </c>
      <c r="H94" s="45">
        <v>29.65</v>
      </c>
      <c r="I94" s="46">
        <f>'2021-2025 Forwards'!I40</f>
        <v>29.05</v>
      </c>
      <c r="J94" s="47">
        <f>'2021-2025 Forwards'!O40</f>
        <v>33.799999999999997</v>
      </c>
      <c r="K94" s="25">
        <v>36.1</v>
      </c>
      <c r="L94" s="25">
        <v>37.5</v>
      </c>
      <c r="M94" s="91">
        <v>35.85</v>
      </c>
      <c r="N94" s="91">
        <v>36.950000000000003</v>
      </c>
      <c r="O94" s="91">
        <v>36.4</v>
      </c>
      <c r="P94" s="91">
        <v>37.799999999999997</v>
      </c>
      <c r="Q94" s="91">
        <v>37.9</v>
      </c>
      <c r="R94" s="91">
        <v>38</v>
      </c>
      <c r="S94" s="91">
        <v>39.700000000000003</v>
      </c>
      <c r="T94" s="91">
        <v>41.5</v>
      </c>
      <c r="U94" s="91">
        <v>39.85</v>
      </c>
      <c r="V94" s="91">
        <v>39</v>
      </c>
      <c r="W94" s="91">
        <v>40</v>
      </c>
      <c r="X94" s="91">
        <v>42.45</v>
      </c>
      <c r="Y94" s="91">
        <v>42.95</v>
      </c>
      <c r="Z94" s="91">
        <v>38.85</v>
      </c>
      <c r="AA94" s="91">
        <v>37.15</v>
      </c>
      <c r="AB94" s="91">
        <v>41.4</v>
      </c>
      <c r="AC94" s="91">
        <v>42.65</v>
      </c>
      <c r="AD94" s="91">
        <v>43.15</v>
      </c>
      <c r="AE94" s="91">
        <v>44.4</v>
      </c>
      <c r="AF94" s="91" cm="1">
        <f t="array" ref="AF94:AF105">'2021-2025 Forwards'!II40:II51</f>
        <v>49.05</v>
      </c>
      <c r="AG94" s="91" cm="1">
        <f t="array" ref="AG94:AG105">'2021-2025 Forwards'!IO40:IO51</f>
        <v>48.5</v>
      </c>
      <c r="AH94" s="91">
        <v>48.45</v>
      </c>
      <c r="AI94" s="13">
        <v>49.2</v>
      </c>
      <c r="AJ94" s="91">
        <v>49</v>
      </c>
      <c r="AK94" s="91">
        <v>49.7</v>
      </c>
      <c r="AL94" s="91">
        <v>48.35</v>
      </c>
      <c r="AM94" s="91">
        <v>48.65</v>
      </c>
      <c r="AN94" s="91">
        <v>49.2</v>
      </c>
      <c r="AO94" s="91">
        <v>53.6</v>
      </c>
      <c r="AP94" s="91">
        <v>59.6</v>
      </c>
      <c r="AQ94" s="91">
        <v>58.1</v>
      </c>
      <c r="AR94" s="91">
        <v>57.75</v>
      </c>
      <c r="AS94" s="91">
        <v>64.3</v>
      </c>
      <c r="AT94" s="91">
        <v>64.8</v>
      </c>
      <c r="AU94" s="91">
        <v>68.2</v>
      </c>
      <c r="AV94" s="91">
        <v>63</v>
      </c>
      <c r="AW94" s="91">
        <v>63.7</v>
      </c>
      <c r="AX94" s="91">
        <v>63.5</v>
      </c>
      <c r="AY94" s="91">
        <v>63.6</v>
      </c>
      <c r="AZ94" s="91">
        <v>62.2</v>
      </c>
      <c r="BA94" s="91">
        <v>70.5</v>
      </c>
      <c r="BB94" s="91">
        <v>69.8</v>
      </c>
      <c r="BC94" s="91">
        <v>66.5</v>
      </c>
      <c r="BD94" s="91">
        <v>66.150000000000006</v>
      </c>
      <c r="BE94" s="91">
        <v>70.650000000000006</v>
      </c>
      <c r="BF94" s="91">
        <v>77.5</v>
      </c>
      <c r="BG94" s="91">
        <v>82.9</v>
      </c>
      <c r="BH94" s="91">
        <v>85.6</v>
      </c>
      <c r="BI94" s="13">
        <v>94.85</v>
      </c>
      <c r="BJ94" s="13">
        <v>96.55</v>
      </c>
      <c r="BK94" s="13">
        <v>109.9</v>
      </c>
      <c r="BL94" s="13">
        <v>107.65</v>
      </c>
      <c r="BM94" s="13">
        <v>107.3</v>
      </c>
      <c r="BN94" s="13">
        <v>103.2</v>
      </c>
      <c r="BO94" s="13">
        <v>89.25</v>
      </c>
      <c r="BP94" s="13">
        <v>88.1</v>
      </c>
      <c r="BQ94" s="13">
        <v>84.25</v>
      </c>
      <c r="BR94" s="13"/>
      <c r="BS94" s="13"/>
      <c r="BT94" s="13"/>
      <c r="BU94" s="91"/>
      <c r="BV94" s="26"/>
      <c r="BW94" s="47">
        <f>MAX(C94:BV94)</f>
        <v>109.9</v>
      </c>
      <c r="BX94" s="47">
        <f>MIN(D94:BW94)</f>
        <v>27.8</v>
      </c>
      <c r="BY94" s="47">
        <f>BQ94</f>
        <v>84.25</v>
      </c>
      <c r="BZ94" s="48">
        <v>26.8</v>
      </c>
      <c r="CA94" s="110"/>
    </row>
    <row r="95" spans="1:79" x14ac:dyDescent="0.25">
      <c r="A95" s="110"/>
      <c r="B95" s="24" t="s">
        <v>7</v>
      </c>
      <c r="C95" s="45">
        <v>29.8</v>
      </c>
      <c r="D95" s="25">
        <v>29.2</v>
      </c>
      <c r="E95" s="45">
        <v>28.35</v>
      </c>
      <c r="F95" s="45">
        <v>30.4</v>
      </c>
      <c r="G95" s="45">
        <v>27.4</v>
      </c>
      <c r="H95" s="45">
        <v>29.15</v>
      </c>
      <c r="I95" s="46">
        <f>'2021-2025 Forwards'!I41</f>
        <v>28.6</v>
      </c>
      <c r="J95" s="47">
        <f>'2021-2025 Forwards'!O41</f>
        <v>33.299999999999997</v>
      </c>
      <c r="K95" s="25">
        <v>35.65</v>
      </c>
      <c r="L95" s="25">
        <v>37.049999999999997</v>
      </c>
      <c r="M95" s="91">
        <v>35.450000000000003</v>
      </c>
      <c r="N95" s="91">
        <v>36.5</v>
      </c>
      <c r="O95" s="91">
        <v>35.9</v>
      </c>
      <c r="P95" s="91">
        <v>37.25</v>
      </c>
      <c r="Q95" s="91">
        <v>37.4</v>
      </c>
      <c r="R95" s="91">
        <v>37.6</v>
      </c>
      <c r="S95" s="91">
        <v>39.299999999999997</v>
      </c>
      <c r="T95" s="91">
        <v>41.15</v>
      </c>
      <c r="U95" s="91">
        <v>39.5</v>
      </c>
      <c r="V95" s="91">
        <v>38.75</v>
      </c>
      <c r="W95" s="91">
        <v>39.700000000000003</v>
      </c>
      <c r="X95" s="91">
        <v>42.1</v>
      </c>
      <c r="Y95" s="91">
        <v>42.6</v>
      </c>
      <c r="Z95" s="91">
        <v>38.6</v>
      </c>
      <c r="AA95" s="91">
        <v>36.950000000000003</v>
      </c>
      <c r="AB95" s="91">
        <v>41.15</v>
      </c>
      <c r="AC95" s="91">
        <v>42.35</v>
      </c>
      <c r="AD95" s="91">
        <v>42.8</v>
      </c>
      <c r="AE95" s="91">
        <v>43.95</v>
      </c>
      <c r="AF95" s="91">
        <v>48.5</v>
      </c>
      <c r="AG95" s="91">
        <v>47.95</v>
      </c>
      <c r="AH95" s="91">
        <v>47.95</v>
      </c>
      <c r="AI95" s="13">
        <v>48.7</v>
      </c>
      <c r="AJ95" s="91">
        <v>48.5</v>
      </c>
      <c r="AK95" s="91">
        <v>49.15</v>
      </c>
      <c r="AL95" s="91">
        <v>47.9</v>
      </c>
      <c r="AM95" s="91">
        <v>48.2</v>
      </c>
      <c r="AN95" s="91">
        <v>48.75</v>
      </c>
      <c r="AO95" s="91">
        <v>53</v>
      </c>
      <c r="AP95" s="91">
        <v>58.65</v>
      </c>
      <c r="AQ95" s="91">
        <v>57.2</v>
      </c>
      <c r="AR95" s="91">
        <v>56.95</v>
      </c>
      <c r="AS95" s="91">
        <v>63.7</v>
      </c>
      <c r="AT95" s="91">
        <v>64.2</v>
      </c>
      <c r="AU95" s="91">
        <v>68.650000000000006</v>
      </c>
      <c r="AV95" s="91">
        <v>63.4</v>
      </c>
      <c r="AW95" s="91">
        <v>64.099999999999994</v>
      </c>
      <c r="AX95" s="91">
        <v>63.9</v>
      </c>
      <c r="AY95" s="91">
        <v>63.95</v>
      </c>
      <c r="AZ95" s="91">
        <v>62.55</v>
      </c>
      <c r="BA95" s="91">
        <v>64</v>
      </c>
      <c r="BB95" s="91">
        <v>63.4</v>
      </c>
      <c r="BC95" s="91">
        <v>60.3</v>
      </c>
      <c r="BD95" s="91">
        <v>60</v>
      </c>
      <c r="BE95" s="91">
        <v>64</v>
      </c>
      <c r="BF95" s="91">
        <v>70.2</v>
      </c>
      <c r="BG95" s="91">
        <v>75.05</v>
      </c>
      <c r="BH95" s="91">
        <v>77.349999999999994</v>
      </c>
      <c r="BI95" s="13">
        <v>85.75</v>
      </c>
      <c r="BJ95" s="13">
        <v>87.3</v>
      </c>
      <c r="BK95" s="13">
        <v>86.6</v>
      </c>
      <c r="BL95" s="13">
        <v>84.8</v>
      </c>
      <c r="BM95" s="13">
        <v>84.5</v>
      </c>
      <c r="BN95" s="13">
        <v>79.650000000000006</v>
      </c>
      <c r="BO95" s="13">
        <v>68.8</v>
      </c>
      <c r="BP95" s="13">
        <v>67.849999999999994</v>
      </c>
      <c r="BQ95" s="13">
        <v>64.849999999999994</v>
      </c>
      <c r="BR95" s="13"/>
      <c r="BS95" s="13"/>
      <c r="BT95" s="13"/>
      <c r="BU95" s="91"/>
      <c r="BV95" s="26"/>
      <c r="BW95" s="47">
        <f>MAX(C95:BV95)</f>
        <v>87.3</v>
      </c>
      <c r="BX95" s="47">
        <f>MIN(D95:BW95)</f>
        <v>27.4</v>
      </c>
      <c r="BY95" s="47">
        <f t="shared" ref="BY95:BY105" si="5">BQ95</f>
        <v>64.849999999999994</v>
      </c>
      <c r="BZ95" s="48">
        <v>26.2</v>
      </c>
      <c r="CA95" s="110"/>
    </row>
    <row r="96" spans="1:79" x14ac:dyDescent="0.25">
      <c r="A96" s="110"/>
      <c r="B96" s="24" t="s">
        <v>8</v>
      </c>
      <c r="C96" s="45">
        <v>26.7</v>
      </c>
      <c r="D96" s="25">
        <v>26.2</v>
      </c>
      <c r="E96" s="45">
        <v>25.5</v>
      </c>
      <c r="F96" s="45">
        <v>27.2</v>
      </c>
      <c r="G96" s="45">
        <v>24.65</v>
      </c>
      <c r="H96" s="45">
        <v>26.25</v>
      </c>
      <c r="I96" s="46">
        <f>'2021-2025 Forwards'!I42</f>
        <v>25.8</v>
      </c>
      <c r="J96" s="47">
        <f>'2021-2025 Forwards'!O42</f>
        <v>29.95</v>
      </c>
      <c r="K96" s="25">
        <v>32.049999999999997</v>
      </c>
      <c r="L96" s="25">
        <v>33.25</v>
      </c>
      <c r="M96" s="91">
        <v>31.85</v>
      </c>
      <c r="N96" s="91">
        <v>32.799999999999997</v>
      </c>
      <c r="O96" s="91">
        <v>32.25</v>
      </c>
      <c r="P96" s="91">
        <v>33.4</v>
      </c>
      <c r="Q96" s="91">
        <v>33.549999999999997</v>
      </c>
      <c r="R96" s="91">
        <v>33.6</v>
      </c>
      <c r="S96" s="91">
        <v>35.049999999999997</v>
      </c>
      <c r="T96" s="91">
        <v>36.799999999999997</v>
      </c>
      <c r="U96" s="91">
        <v>35.35</v>
      </c>
      <c r="V96" s="91">
        <v>34.75</v>
      </c>
      <c r="W96" s="91">
        <v>35.65</v>
      </c>
      <c r="X96" s="91">
        <v>37.700000000000003</v>
      </c>
      <c r="Y96" s="91">
        <v>38</v>
      </c>
      <c r="Z96" s="91">
        <v>34.5</v>
      </c>
      <c r="AA96" s="91">
        <v>33</v>
      </c>
      <c r="AB96" s="91">
        <v>36.549999999999997</v>
      </c>
      <c r="AC96" s="91">
        <v>37.700000000000003</v>
      </c>
      <c r="AD96" s="91">
        <v>38</v>
      </c>
      <c r="AE96" s="91">
        <v>39.1</v>
      </c>
      <c r="AF96" s="91">
        <v>42.95</v>
      </c>
      <c r="AG96" s="91">
        <v>42.55</v>
      </c>
      <c r="AH96" s="91">
        <v>42.6</v>
      </c>
      <c r="AI96" s="13">
        <v>43.35</v>
      </c>
      <c r="AJ96" s="91">
        <v>43.05</v>
      </c>
      <c r="AK96" s="91">
        <v>43.65</v>
      </c>
      <c r="AL96" s="91">
        <v>42.5</v>
      </c>
      <c r="AM96" s="91">
        <v>42.8</v>
      </c>
      <c r="AN96" s="91">
        <v>43.35</v>
      </c>
      <c r="AO96" s="91">
        <v>47.05</v>
      </c>
      <c r="AP96" s="91">
        <v>52.05</v>
      </c>
      <c r="AQ96" s="91">
        <v>50.8</v>
      </c>
      <c r="AR96" s="91">
        <v>50.55</v>
      </c>
      <c r="AS96" s="91">
        <v>56.65</v>
      </c>
      <c r="AT96" s="91">
        <v>57.1</v>
      </c>
      <c r="AU96" s="91">
        <v>61.15</v>
      </c>
      <c r="AV96" s="91">
        <v>56.6</v>
      </c>
      <c r="AW96" s="91">
        <v>57.2</v>
      </c>
      <c r="AX96" s="91">
        <v>57.15</v>
      </c>
      <c r="AY96" s="91">
        <v>57.25</v>
      </c>
      <c r="AZ96" s="91">
        <v>55.95</v>
      </c>
      <c r="BA96" s="91">
        <v>57.25</v>
      </c>
      <c r="BB96" s="91">
        <v>56.7</v>
      </c>
      <c r="BC96" s="91">
        <v>54</v>
      </c>
      <c r="BD96" s="91">
        <v>53.75</v>
      </c>
      <c r="BE96" s="91">
        <v>57.2</v>
      </c>
      <c r="BF96" s="91">
        <v>62.7</v>
      </c>
      <c r="BG96" s="91">
        <v>66.95</v>
      </c>
      <c r="BH96" s="91">
        <v>69.099999999999994</v>
      </c>
      <c r="BI96" s="13">
        <v>76.5</v>
      </c>
      <c r="BJ96" s="13">
        <v>77.849999999999994</v>
      </c>
      <c r="BK96" s="13">
        <v>66</v>
      </c>
      <c r="BL96" s="13">
        <v>64.599999999999994</v>
      </c>
      <c r="BM96" s="13">
        <v>64.349999999999994</v>
      </c>
      <c r="BN96" s="13">
        <v>60.7</v>
      </c>
      <c r="BO96" s="13">
        <v>47.5</v>
      </c>
      <c r="BP96" s="13">
        <v>45.6</v>
      </c>
      <c r="BQ96" s="13">
        <v>43.65</v>
      </c>
      <c r="BR96" s="13"/>
      <c r="BS96" s="13"/>
      <c r="BT96" s="13"/>
      <c r="BU96" s="91"/>
      <c r="BV96" s="26"/>
      <c r="BW96" s="47">
        <f>MAX(C96:BV96)</f>
        <v>77.849999999999994</v>
      </c>
      <c r="BX96" s="47">
        <f>MIN(D96:BW96)</f>
        <v>24.65</v>
      </c>
      <c r="BY96" s="47">
        <f t="shared" si="5"/>
        <v>43.65</v>
      </c>
      <c r="BZ96" s="48">
        <v>23.6</v>
      </c>
      <c r="CA96" s="110"/>
    </row>
    <row r="97" spans="1:79" x14ac:dyDescent="0.25">
      <c r="A97" s="110"/>
      <c r="B97" s="24" t="s">
        <v>9</v>
      </c>
      <c r="C97" s="45">
        <v>19.850000000000001</v>
      </c>
      <c r="D97" s="25">
        <v>19.399999999999999</v>
      </c>
      <c r="E97" s="45">
        <v>18.95</v>
      </c>
      <c r="F97" s="45">
        <v>20.2</v>
      </c>
      <c r="G97" s="45">
        <v>18.3</v>
      </c>
      <c r="H97" s="45">
        <v>18.399999999999999</v>
      </c>
      <c r="I97" s="46">
        <f>'2021-2025 Forwards'!I43</f>
        <v>18.100000000000001</v>
      </c>
      <c r="J97" s="47">
        <f>'2021-2025 Forwards'!O43</f>
        <v>21.25</v>
      </c>
      <c r="K97" s="25">
        <v>22.8</v>
      </c>
      <c r="L97" s="25">
        <v>23.6</v>
      </c>
      <c r="M97" s="91">
        <v>22.7</v>
      </c>
      <c r="N97" s="91">
        <v>23.4</v>
      </c>
      <c r="O97" s="91">
        <v>23</v>
      </c>
      <c r="P97" s="91">
        <v>23.85</v>
      </c>
      <c r="Q97" s="91">
        <v>23.95</v>
      </c>
      <c r="R97" s="91">
        <v>24.05</v>
      </c>
      <c r="S97" s="91">
        <v>25.85</v>
      </c>
      <c r="T97" s="91">
        <v>27.05</v>
      </c>
      <c r="U97" s="91">
        <v>25.95</v>
      </c>
      <c r="V97" s="91">
        <v>25.95</v>
      </c>
      <c r="W97" s="91">
        <v>26.6</v>
      </c>
      <c r="X97" s="91">
        <v>28.1</v>
      </c>
      <c r="Y97" s="91">
        <v>28.35</v>
      </c>
      <c r="Z97" s="91">
        <v>25.7</v>
      </c>
      <c r="AA97" s="91">
        <v>24.1</v>
      </c>
      <c r="AB97" s="91">
        <v>25.9</v>
      </c>
      <c r="AC97" s="91">
        <v>26.55</v>
      </c>
      <c r="AD97" s="91">
        <v>26.95</v>
      </c>
      <c r="AE97" s="91">
        <v>27.8</v>
      </c>
      <c r="AF97" s="91">
        <v>30.45</v>
      </c>
      <c r="AG97" s="91">
        <v>30.15</v>
      </c>
      <c r="AH97" s="91">
        <v>30.1</v>
      </c>
      <c r="AI97" s="13">
        <v>30.55</v>
      </c>
      <c r="AJ97" s="91">
        <v>30.05</v>
      </c>
      <c r="AK97" s="91">
        <v>30.45</v>
      </c>
      <c r="AL97" s="91">
        <v>29.8</v>
      </c>
      <c r="AM97" s="91">
        <v>32.25</v>
      </c>
      <c r="AN97" s="91">
        <v>32.549999999999997</v>
      </c>
      <c r="AO97" s="91">
        <v>32.5</v>
      </c>
      <c r="AP97" s="91">
        <v>36.9</v>
      </c>
      <c r="AQ97" s="91">
        <v>36.35</v>
      </c>
      <c r="AR97" s="91">
        <v>37.299999999999997</v>
      </c>
      <c r="AS97" s="91">
        <v>37.65</v>
      </c>
      <c r="AT97" s="91">
        <v>37.35</v>
      </c>
      <c r="AU97" s="91">
        <v>39.450000000000003</v>
      </c>
      <c r="AV97" s="91">
        <v>37.4</v>
      </c>
      <c r="AW97" s="91">
        <v>37.75</v>
      </c>
      <c r="AX97" s="91">
        <v>37.65</v>
      </c>
      <c r="AY97" s="91">
        <v>36.549999999999997</v>
      </c>
      <c r="AZ97" s="91">
        <v>35.700000000000003</v>
      </c>
      <c r="BA97" s="91">
        <v>37.85</v>
      </c>
      <c r="BB97" s="91">
        <v>37.6</v>
      </c>
      <c r="BC97" s="91">
        <v>37.299999999999997</v>
      </c>
      <c r="BD97" s="91">
        <v>37.25</v>
      </c>
      <c r="BE97" s="91">
        <v>40.549999999999997</v>
      </c>
      <c r="BF97" s="91">
        <v>44.35</v>
      </c>
      <c r="BG97" s="91">
        <v>49.2</v>
      </c>
      <c r="BH97" s="91">
        <v>49.7</v>
      </c>
      <c r="BI97" s="13">
        <v>55.15</v>
      </c>
      <c r="BJ97" s="13">
        <v>57.55</v>
      </c>
      <c r="BK97" s="13">
        <v>52.6</v>
      </c>
      <c r="BL97" s="13">
        <v>51.8</v>
      </c>
      <c r="BM97" s="13">
        <v>51.05</v>
      </c>
      <c r="BN97" s="13">
        <v>48.45</v>
      </c>
      <c r="BO97" s="13">
        <v>41.5</v>
      </c>
      <c r="BP97" s="13">
        <v>42</v>
      </c>
      <c r="BQ97" s="13">
        <v>38.15</v>
      </c>
      <c r="BR97" s="13"/>
      <c r="BS97" s="13"/>
      <c r="BT97" s="13"/>
      <c r="BU97" s="91"/>
      <c r="BV97" s="26"/>
      <c r="BW97" s="47">
        <f>MAX(C97:BV97)</f>
        <v>57.55</v>
      </c>
      <c r="BX97" s="47">
        <f>MIN(D97:BW97)</f>
        <v>18.100000000000001</v>
      </c>
      <c r="BY97" s="47">
        <f t="shared" si="5"/>
        <v>38.15</v>
      </c>
      <c r="BZ97" s="48">
        <v>17.649999999999999</v>
      </c>
      <c r="CA97" s="110"/>
    </row>
    <row r="98" spans="1:79" x14ac:dyDescent="0.25">
      <c r="A98" s="110"/>
      <c r="B98" s="24" t="s">
        <v>10</v>
      </c>
      <c r="C98" s="45">
        <v>21.25</v>
      </c>
      <c r="D98" s="25">
        <v>20.8</v>
      </c>
      <c r="E98" s="45">
        <v>20.350000000000001</v>
      </c>
      <c r="F98" s="45">
        <v>21.6</v>
      </c>
      <c r="G98" s="45">
        <v>19.7</v>
      </c>
      <c r="H98" s="45">
        <v>19.850000000000001</v>
      </c>
      <c r="I98" s="46">
        <f>'2021-2025 Forwards'!I44</f>
        <v>19.55</v>
      </c>
      <c r="J98" s="47">
        <f>'2021-2025 Forwards'!O44</f>
        <v>23.1</v>
      </c>
      <c r="K98" s="25">
        <v>24.8</v>
      </c>
      <c r="L98" s="25">
        <v>25.6</v>
      </c>
      <c r="M98" s="91">
        <v>24.7</v>
      </c>
      <c r="N98" s="91">
        <v>25.4</v>
      </c>
      <c r="O98" s="91">
        <v>25</v>
      </c>
      <c r="P98" s="91">
        <v>25.85</v>
      </c>
      <c r="Q98" s="91">
        <v>25.95</v>
      </c>
      <c r="R98" s="91">
        <v>26.05</v>
      </c>
      <c r="S98" s="91">
        <v>27.95</v>
      </c>
      <c r="T98" s="91">
        <v>29.25</v>
      </c>
      <c r="U98" s="91">
        <v>28.15</v>
      </c>
      <c r="V98" s="91">
        <v>28.2</v>
      </c>
      <c r="W98" s="91">
        <v>28.9</v>
      </c>
      <c r="X98" s="91">
        <v>30.4</v>
      </c>
      <c r="Y98" s="91">
        <v>30.65</v>
      </c>
      <c r="Z98" s="91">
        <v>27.95</v>
      </c>
      <c r="AA98" s="91">
        <v>26.2</v>
      </c>
      <c r="AB98" s="91">
        <v>27.95</v>
      </c>
      <c r="AC98" s="91">
        <v>28.55</v>
      </c>
      <c r="AD98" s="91">
        <v>28.9</v>
      </c>
      <c r="AE98" s="91">
        <v>29.75</v>
      </c>
      <c r="AF98" s="91">
        <v>32.4</v>
      </c>
      <c r="AG98" s="91">
        <v>32.1</v>
      </c>
      <c r="AH98" s="91">
        <v>32.049999999999997</v>
      </c>
      <c r="AI98" s="13">
        <v>32.6</v>
      </c>
      <c r="AJ98" s="91">
        <v>32</v>
      </c>
      <c r="AK98" s="91">
        <v>32.450000000000003</v>
      </c>
      <c r="AL98" s="91">
        <v>31.75</v>
      </c>
      <c r="AM98" s="91">
        <v>34.299999999999997</v>
      </c>
      <c r="AN98" s="91">
        <v>34.6</v>
      </c>
      <c r="AO98" s="91">
        <v>34.549999999999997</v>
      </c>
      <c r="AP98" s="91">
        <v>38.950000000000003</v>
      </c>
      <c r="AQ98" s="91">
        <v>38.450000000000003</v>
      </c>
      <c r="AR98" s="91">
        <v>39.450000000000003</v>
      </c>
      <c r="AS98" s="91">
        <v>39.700000000000003</v>
      </c>
      <c r="AT98" s="91">
        <v>39.4</v>
      </c>
      <c r="AU98" s="91">
        <v>41.35</v>
      </c>
      <c r="AV98" s="91">
        <v>39.299999999999997</v>
      </c>
      <c r="AW98" s="91">
        <v>39.65</v>
      </c>
      <c r="AX98" s="91">
        <v>39.549999999999997</v>
      </c>
      <c r="AY98" s="91">
        <v>38.450000000000003</v>
      </c>
      <c r="AZ98" s="91">
        <v>37.6</v>
      </c>
      <c r="BA98" s="91">
        <v>39.200000000000003</v>
      </c>
      <c r="BB98" s="91">
        <v>38.950000000000003</v>
      </c>
      <c r="BC98" s="91">
        <v>38.5</v>
      </c>
      <c r="BD98" s="91">
        <v>38.450000000000003</v>
      </c>
      <c r="BE98" s="91">
        <v>41.7</v>
      </c>
      <c r="BF98" s="91">
        <v>45.5</v>
      </c>
      <c r="BG98" s="91">
        <v>50.25</v>
      </c>
      <c r="BH98" s="91">
        <v>50.7</v>
      </c>
      <c r="BI98" s="13">
        <v>56</v>
      </c>
      <c r="BJ98" s="13">
        <v>58.35</v>
      </c>
      <c r="BK98" s="13">
        <v>53.45</v>
      </c>
      <c r="BL98" s="13">
        <v>52.65</v>
      </c>
      <c r="BM98" s="13">
        <v>51.9</v>
      </c>
      <c r="BN98" s="13">
        <v>49.35</v>
      </c>
      <c r="BO98" s="13">
        <v>42.55</v>
      </c>
      <c r="BP98" s="13">
        <v>42.35</v>
      </c>
      <c r="BQ98" s="13">
        <v>38.5</v>
      </c>
      <c r="BR98" s="13"/>
      <c r="BS98" s="13"/>
      <c r="BT98" s="13"/>
      <c r="BU98" s="91"/>
      <c r="BV98" s="26"/>
      <c r="BW98" s="47">
        <f>MAX(C98:BV98)</f>
        <v>58.35</v>
      </c>
      <c r="BX98" s="47">
        <f>MIN(D98:BW98)</f>
        <v>19.55</v>
      </c>
      <c r="BY98" s="47">
        <f t="shared" si="5"/>
        <v>38.5</v>
      </c>
      <c r="BZ98" s="48">
        <v>19</v>
      </c>
      <c r="CA98" s="110"/>
    </row>
    <row r="99" spans="1:79" x14ac:dyDescent="0.25">
      <c r="A99" s="110"/>
      <c r="B99" s="24" t="s">
        <v>11</v>
      </c>
      <c r="C99" s="45">
        <v>32.25</v>
      </c>
      <c r="D99" s="25">
        <v>31.75</v>
      </c>
      <c r="E99" s="45">
        <v>31.2</v>
      </c>
      <c r="F99" s="45">
        <v>32.6</v>
      </c>
      <c r="G99" s="45">
        <v>30.55</v>
      </c>
      <c r="H99" s="45">
        <v>31.05</v>
      </c>
      <c r="I99" s="46">
        <f>'2021-2025 Forwards'!I45</f>
        <v>30.75</v>
      </c>
      <c r="J99" s="47">
        <f>'2021-2025 Forwards'!O45</f>
        <v>35.35</v>
      </c>
      <c r="K99" s="25">
        <v>37.85</v>
      </c>
      <c r="L99" s="25">
        <v>38.700000000000003</v>
      </c>
      <c r="M99" s="91">
        <v>37.75</v>
      </c>
      <c r="N99" s="91">
        <v>38.5</v>
      </c>
      <c r="O99" s="91">
        <v>38.15</v>
      </c>
      <c r="P99" s="91">
        <v>39.1</v>
      </c>
      <c r="Q99" s="91">
        <v>39.15</v>
      </c>
      <c r="R99" s="91">
        <v>39.25</v>
      </c>
      <c r="S99" s="91">
        <v>41.4</v>
      </c>
      <c r="T99" s="91">
        <v>43.5</v>
      </c>
      <c r="U99" s="91">
        <v>42.5</v>
      </c>
      <c r="V99" s="91">
        <v>42.75</v>
      </c>
      <c r="W99" s="91">
        <v>43.8</v>
      </c>
      <c r="X99" s="91">
        <v>45.4</v>
      </c>
      <c r="Y99" s="91">
        <v>45.7</v>
      </c>
      <c r="Z99" s="91">
        <v>42.55</v>
      </c>
      <c r="AA99" s="91">
        <v>39.6</v>
      </c>
      <c r="AB99" s="91">
        <v>41.6</v>
      </c>
      <c r="AC99" s="91">
        <v>42</v>
      </c>
      <c r="AD99" s="91">
        <v>42.3</v>
      </c>
      <c r="AE99" s="91">
        <v>43.3</v>
      </c>
      <c r="AF99" s="91">
        <v>46.2</v>
      </c>
      <c r="AG99" s="91">
        <v>45.9</v>
      </c>
      <c r="AH99" s="91">
        <v>45.95</v>
      </c>
      <c r="AI99" s="13">
        <v>46.95</v>
      </c>
      <c r="AJ99" s="91">
        <v>46.2</v>
      </c>
      <c r="AK99" s="91">
        <v>46.65</v>
      </c>
      <c r="AL99" s="91">
        <v>45.8</v>
      </c>
      <c r="AM99" s="91">
        <v>49.25</v>
      </c>
      <c r="AN99" s="91">
        <v>49.45</v>
      </c>
      <c r="AO99" s="91">
        <v>49.35</v>
      </c>
      <c r="AP99" s="91">
        <v>54.2</v>
      </c>
      <c r="AQ99" s="91">
        <v>53.65</v>
      </c>
      <c r="AR99" s="91">
        <v>54.65</v>
      </c>
      <c r="AS99" s="91">
        <v>56.35</v>
      </c>
      <c r="AT99" s="91">
        <v>56</v>
      </c>
      <c r="AU99" s="91">
        <v>58</v>
      </c>
      <c r="AV99" s="91">
        <v>55.7</v>
      </c>
      <c r="AW99" s="91">
        <v>56.1</v>
      </c>
      <c r="AX99" s="91">
        <v>55.9</v>
      </c>
      <c r="AY99" s="91">
        <v>61.25</v>
      </c>
      <c r="AZ99" s="91">
        <v>62.45</v>
      </c>
      <c r="BA99" s="91">
        <v>69.45</v>
      </c>
      <c r="BB99" s="91">
        <v>69.3</v>
      </c>
      <c r="BC99" s="91">
        <v>69.650000000000006</v>
      </c>
      <c r="BD99" s="91">
        <v>69.599999999999994</v>
      </c>
      <c r="BE99" s="91">
        <v>74.599999999999994</v>
      </c>
      <c r="BF99" s="91">
        <v>81.05</v>
      </c>
      <c r="BG99" s="91">
        <v>88.6</v>
      </c>
      <c r="BH99" s="91">
        <v>89.2</v>
      </c>
      <c r="BI99" s="13">
        <v>97.35</v>
      </c>
      <c r="BJ99" s="13">
        <v>100.95</v>
      </c>
      <c r="BK99" s="13">
        <v>94.35</v>
      </c>
      <c r="BL99" s="13">
        <v>93.05</v>
      </c>
      <c r="BM99" s="13">
        <v>91.85</v>
      </c>
      <c r="BN99" s="13">
        <v>87.9</v>
      </c>
      <c r="BO99" s="13">
        <v>81</v>
      </c>
      <c r="BP99" s="13">
        <v>80.650000000000006</v>
      </c>
      <c r="BQ99" s="13">
        <v>78.150000000000006</v>
      </c>
      <c r="BR99" s="13"/>
      <c r="BS99" s="13"/>
      <c r="BT99" s="13"/>
      <c r="BU99" s="91"/>
      <c r="BV99" s="26"/>
      <c r="BW99" s="47">
        <f>MAX(C99:BV99)</f>
        <v>100.95</v>
      </c>
      <c r="BX99" s="47">
        <f>MIN(D99:BW99)</f>
        <v>30.55</v>
      </c>
      <c r="BY99" s="47">
        <f t="shared" si="5"/>
        <v>78.150000000000006</v>
      </c>
      <c r="BZ99" s="48">
        <v>29.8</v>
      </c>
      <c r="CA99" s="110"/>
    </row>
    <row r="100" spans="1:79" x14ac:dyDescent="0.25">
      <c r="A100" s="110"/>
      <c r="B100" s="24" t="s">
        <v>12</v>
      </c>
      <c r="C100" s="45">
        <v>74.75</v>
      </c>
      <c r="D100" s="25">
        <v>73.95</v>
      </c>
      <c r="E100" s="45">
        <v>72.900000000000006</v>
      </c>
      <c r="F100" s="45">
        <v>75.45</v>
      </c>
      <c r="G100" s="45">
        <v>72.05</v>
      </c>
      <c r="H100" s="45">
        <v>76</v>
      </c>
      <c r="I100" s="46">
        <f>'2021-2025 Forwards'!I46</f>
        <v>75.25</v>
      </c>
      <c r="J100" s="47">
        <f>'2021-2025 Forwards'!O46</f>
        <v>85.75</v>
      </c>
      <c r="K100" s="25">
        <v>91.85</v>
      </c>
      <c r="L100" s="25">
        <v>93.9</v>
      </c>
      <c r="M100" s="91">
        <v>92</v>
      </c>
      <c r="N100" s="91">
        <v>93.35</v>
      </c>
      <c r="O100" s="91">
        <v>92.55</v>
      </c>
      <c r="P100" s="91">
        <v>94.2</v>
      </c>
      <c r="Q100" s="91">
        <v>94.15</v>
      </c>
      <c r="R100" s="91">
        <v>96.3</v>
      </c>
      <c r="S100" s="91">
        <v>100.7</v>
      </c>
      <c r="T100" s="91">
        <v>124.3</v>
      </c>
      <c r="U100" s="91">
        <v>121.3</v>
      </c>
      <c r="V100" s="91">
        <v>124.5</v>
      </c>
      <c r="W100" s="91">
        <v>140.94999999999999</v>
      </c>
      <c r="X100" s="91">
        <v>144.44999999999999</v>
      </c>
      <c r="Y100" s="91">
        <v>145.19999999999999</v>
      </c>
      <c r="Z100" s="91">
        <v>138.85</v>
      </c>
      <c r="AA100" s="91">
        <v>129.1</v>
      </c>
      <c r="AB100" s="91">
        <v>130.6</v>
      </c>
      <c r="AC100" s="91">
        <v>127.25</v>
      </c>
      <c r="AD100" s="91">
        <v>125.7</v>
      </c>
      <c r="AE100" s="91">
        <v>128.35</v>
      </c>
      <c r="AF100" s="91">
        <v>132.94999999999999</v>
      </c>
      <c r="AG100" s="91">
        <v>132.30000000000001</v>
      </c>
      <c r="AH100" s="91">
        <v>132.5</v>
      </c>
      <c r="AI100" s="13">
        <v>136.15</v>
      </c>
      <c r="AJ100" s="91">
        <v>134.69999999999999</v>
      </c>
      <c r="AK100" s="91">
        <v>135.65</v>
      </c>
      <c r="AL100" s="91">
        <v>139.15</v>
      </c>
      <c r="AM100" s="91">
        <v>139.94999999999999</v>
      </c>
      <c r="AN100" s="91">
        <v>140.75</v>
      </c>
      <c r="AO100" s="91">
        <v>147.15</v>
      </c>
      <c r="AP100" s="91">
        <v>157.44999999999999</v>
      </c>
      <c r="AQ100" s="91">
        <v>154.25</v>
      </c>
      <c r="AR100" s="91">
        <v>154.35</v>
      </c>
      <c r="AS100" s="91">
        <v>160.5</v>
      </c>
      <c r="AT100" s="91">
        <v>159.65</v>
      </c>
      <c r="AU100" s="91">
        <v>164.95</v>
      </c>
      <c r="AV100" s="91">
        <v>160.94999999999999</v>
      </c>
      <c r="AW100" s="91">
        <v>161.9</v>
      </c>
      <c r="AX100" s="91">
        <v>161.69999999999999</v>
      </c>
      <c r="AY100" s="91">
        <v>161.05000000000001</v>
      </c>
      <c r="AZ100" s="91">
        <v>153.6</v>
      </c>
      <c r="BA100" s="91">
        <v>159.69999999999999</v>
      </c>
      <c r="BB100" s="91">
        <v>158.9</v>
      </c>
      <c r="BC100" s="91">
        <v>161.55000000000001</v>
      </c>
      <c r="BD100" s="91">
        <v>161.15</v>
      </c>
      <c r="BE100" s="91">
        <v>172.9</v>
      </c>
      <c r="BF100" s="91">
        <v>190.7</v>
      </c>
      <c r="BG100" s="91">
        <v>205.4</v>
      </c>
      <c r="BH100" s="91">
        <v>205.1</v>
      </c>
      <c r="BI100" s="13">
        <v>206.3</v>
      </c>
      <c r="BJ100" s="13">
        <v>200.3</v>
      </c>
      <c r="BK100" s="13">
        <v>201.8</v>
      </c>
      <c r="BL100" s="13">
        <v>199.7</v>
      </c>
      <c r="BM100" s="13">
        <v>197.85</v>
      </c>
      <c r="BN100" s="13">
        <v>191.5</v>
      </c>
      <c r="BO100" s="13">
        <v>174.75</v>
      </c>
      <c r="BP100" s="13">
        <v>176.25</v>
      </c>
      <c r="BQ100" s="13">
        <v>178.5</v>
      </c>
      <c r="BR100" s="13"/>
      <c r="BS100" s="13"/>
      <c r="BT100" s="13"/>
      <c r="BU100" s="91"/>
      <c r="BV100" s="26"/>
      <c r="BW100" s="47">
        <f>MAX(C100:BV100)</f>
        <v>206.3</v>
      </c>
      <c r="BX100" s="47">
        <f>MIN(D100:BW100)</f>
        <v>72.05</v>
      </c>
      <c r="BY100" s="47">
        <f t="shared" si="5"/>
        <v>178.5</v>
      </c>
      <c r="BZ100" s="48">
        <v>69.3</v>
      </c>
      <c r="CA100" s="110"/>
    </row>
    <row r="101" spans="1:79" x14ac:dyDescent="0.25">
      <c r="A101" s="110"/>
      <c r="B101" s="24" t="s">
        <v>13</v>
      </c>
      <c r="C101" s="45">
        <v>73.25</v>
      </c>
      <c r="D101" s="25">
        <v>72.45</v>
      </c>
      <c r="E101" s="45">
        <v>71.400000000000006</v>
      </c>
      <c r="F101" s="45">
        <v>74</v>
      </c>
      <c r="G101" s="45">
        <v>70.400000000000006</v>
      </c>
      <c r="H101" s="45">
        <v>74.400000000000006</v>
      </c>
      <c r="I101" s="46">
        <f>'2021-2025 Forwards'!I47</f>
        <v>73.650000000000006</v>
      </c>
      <c r="J101" s="47">
        <f>'2021-2025 Forwards'!O47</f>
        <v>84</v>
      </c>
      <c r="K101" s="25">
        <v>89.95</v>
      </c>
      <c r="L101" s="25">
        <v>92.1</v>
      </c>
      <c r="M101" s="91">
        <v>90.1</v>
      </c>
      <c r="N101" s="91">
        <v>91.55</v>
      </c>
      <c r="O101" s="91">
        <v>90.75</v>
      </c>
      <c r="P101" s="91">
        <v>92.65</v>
      </c>
      <c r="Q101" s="91">
        <v>92.7</v>
      </c>
      <c r="R101" s="91">
        <v>95</v>
      </c>
      <c r="S101" s="91">
        <v>99.6</v>
      </c>
      <c r="T101" s="91">
        <v>123.2</v>
      </c>
      <c r="U101" s="91">
        <v>120.05</v>
      </c>
      <c r="V101" s="91">
        <v>123.2</v>
      </c>
      <c r="W101" s="91">
        <v>139.5</v>
      </c>
      <c r="X101" s="91">
        <v>143.25</v>
      </c>
      <c r="Y101" s="91">
        <v>143.94999999999999</v>
      </c>
      <c r="Z101" s="91">
        <v>137.35</v>
      </c>
      <c r="AA101" s="91">
        <v>127.75</v>
      </c>
      <c r="AB101" s="91">
        <v>129.30000000000001</v>
      </c>
      <c r="AC101" s="91">
        <v>126.25</v>
      </c>
      <c r="AD101" s="91">
        <v>124.7</v>
      </c>
      <c r="AE101" s="91">
        <v>127.4</v>
      </c>
      <c r="AF101" s="91">
        <v>132.25</v>
      </c>
      <c r="AG101" s="91">
        <v>131.5</v>
      </c>
      <c r="AH101" s="91">
        <v>131.75</v>
      </c>
      <c r="AI101" s="13">
        <v>135.4</v>
      </c>
      <c r="AJ101" s="91">
        <v>133.94999999999999</v>
      </c>
      <c r="AK101" s="91">
        <v>134.85</v>
      </c>
      <c r="AL101" s="91">
        <v>138.69999999999999</v>
      </c>
      <c r="AM101" s="91">
        <v>139.5</v>
      </c>
      <c r="AN101" s="91">
        <v>140.30000000000001</v>
      </c>
      <c r="AO101" s="91">
        <v>147.1</v>
      </c>
      <c r="AP101" s="91">
        <v>158.05000000000001</v>
      </c>
      <c r="AQ101" s="91">
        <v>154.69999999999999</v>
      </c>
      <c r="AR101" s="91">
        <v>154.85</v>
      </c>
      <c r="AS101" s="91">
        <v>161.4</v>
      </c>
      <c r="AT101" s="91">
        <v>160.55000000000001</v>
      </c>
      <c r="AU101" s="91">
        <v>165.45</v>
      </c>
      <c r="AV101" s="91">
        <v>161.1</v>
      </c>
      <c r="AW101" s="91">
        <v>162.1</v>
      </c>
      <c r="AX101" s="91">
        <v>161.85</v>
      </c>
      <c r="AY101" s="91">
        <v>161.15</v>
      </c>
      <c r="AZ101" s="91">
        <v>153.44999999999999</v>
      </c>
      <c r="BA101" s="91">
        <v>159.65</v>
      </c>
      <c r="BB101" s="91">
        <v>158.85</v>
      </c>
      <c r="BC101" s="91">
        <v>161.25</v>
      </c>
      <c r="BD101" s="91">
        <v>160.80000000000001</v>
      </c>
      <c r="BE101" s="91">
        <v>172.85</v>
      </c>
      <c r="BF101" s="91">
        <v>190.85</v>
      </c>
      <c r="BG101" s="91">
        <v>205.85</v>
      </c>
      <c r="BH101" s="91">
        <v>205.55</v>
      </c>
      <c r="BI101" s="13">
        <v>206.8</v>
      </c>
      <c r="BJ101" s="13">
        <v>200.55</v>
      </c>
      <c r="BK101" s="13">
        <v>202.15</v>
      </c>
      <c r="BL101" s="13">
        <v>199.95</v>
      </c>
      <c r="BM101" s="13">
        <v>198</v>
      </c>
      <c r="BN101" s="13">
        <v>191.4</v>
      </c>
      <c r="BO101" s="13">
        <v>174.2</v>
      </c>
      <c r="BP101" s="13">
        <v>175.8</v>
      </c>
      <c r="BQ101" s="13">
        <v>178.15</v>
      </c>
      <c r="BR101" s="13"/>
      <c r="BS101" s="13"/>
      <c r="BT101" s="13"/>
      <c r="BU101" s="91"/>
      <c r="BV101" s="26"/>
      <c r="BW101" s="47">
        <f>MAX(C101:BV101)</f>
        <v>206.8</v>
      </c>
      <c r="BX101" s="47">
        <f>MIN(D101:BW101)</f>
        <v>70.400000000000006</v>
      </c>
      <c r="BY101" s="47">
        <f t="shared" si="5"/>
        <v>178.15</v>
      </c>
      <c r="BZ101" s="48">
        <v>67.45</v>
      </c>
      <c r="CA101" s="110"/>
    </row>
    <row r="102" spans="1:79" x14ac:dyDescent="0.25">
      <c r="A102" s="110"/>
      <c r="B102" s="24" t="s">
        <v>14</v>
      </c>
      <c r="C102" s="45">
        <v>56.1</v>
      </c>
      <c r="D102" s="25">
        <v>55.3</v>
      </c>
      <c r="E102" s="45">
        <v>54.25</v>
      </c>
      <c r="F102" s="45">
        <v>56.8</v>
      </c>
      <c r="G102" s="45">
        <v>53.35</v>
      </c>
      <c r="H102" s="45">
        <v>56.6</v>
      </c>
      <c r="I102" s="46">
        <f>'2021-2025 Forwards'!I48</f>
        <v>55.9</v>
      </c>
      <c r="J102" s="47">
        <f>'2021-2025 Forwards'!O48</f>
        <v>64.099999999999994</v>
      </c>
      <c r="K102" s="25">
        <v>68.650000000000006</v>
      </c>
      <c r="L102" s="25">
        <v>70.7</v>
      </c>
      <c r="M102" s="91">
        <v>68.8</v>
      </c>
      <c r="N102" s="91">
        <v>70.150000000000006</v>
      </c>
      <c r="O102" s="91">
        <v>69.349999999999994</v>
      </c>
      <c r="P102" s="91">
        <v>71</v>
      </c>
      <c r="Q102" s="91">
        <v>71</v>
      </c>
      <c r="R102" s="91">
        <v>73.150000000000006</v>
      </c>
      <c r="S102" s="91">
        <v>77.400000000000006</v>
      </c>
      <c r="T102" s="91">
        <v>95.95</v>
      </c>
      <c r="U102" s="91">
        <v>92.95</v>
      </c>
      <c r="V102" s="91">
        <v>95.5</v>
      </c>
      <c r="W102" s="91">
        <v>108.15</v>
      </c>
      <c r="X102" s="91">
        <v>111.6</v>
      </c>
      <c r="Y102" s="91">
        <v>112.35</v>
      </c>
      <c r="Z102" s="91">
        <v>106.5</v>
      </c>
      <c r="AA102" s="91">
        <v>99.25</v>
      </c>
      <c r="AB102" s="91">
        <v>100.8</v>
      </c>
      <c r="AC102" s="91">
        <v>98.5</v>
      </c>
      <c r="AD102" s="91">
        <v>97.1</v>
      </c>
      <c r="AE102" s="91">
        <v>99.3</v>
      </c>
      <c r="AF102" s="91">
        <v>103.8</v>
      </c>
      <c r="AG102" s="91">
        <v>103.15</v>
      </c>
      <c r="AH102" s="91">
        <v>103.25</v>
      </c>
      <c r="AI102" s="13">
        <v>105.8</v>
      </c>
      <c r="AJ102" s="91">
        <v>104.85</v>
      </c>
      <c r="AK102" s="91">
        <v>105.8</v>
      </c>
      <c r="AL102" s="91">
        <v>109.3</v>
      </c>
      <c r="AM102" s="91">
        <v>110.1</v>
      </c>
      <c r="AN102" s="91">
        <v>110.85</v>
      </c>
      <c r="AO102" s="91">
        <v>117.25</v>
      </c>
      <c r="AP102" s="91">
        <v>127.55</v>
      </c>
      <c r="AQ102" s="91">
        <v>124.35</v>
      </c>
      <c r="AR102" s="91">
        <v>124.5</v>
      </c>
      <c r="AS102" s="91">
        <v>130.6</v>
      </c>
      <c r="AT102" s="91">
        <v>129.80000000000001</v>
      </c>
      <c r="AU102" s="91">
        <v>134.44999999999999</v>
      </c>
      <c r="AV102" s="91">
        <v>130.44999999999999</v>
      </c>
      <c r="AW102" s="91">
        <v>131.4</v>
      </c>
      <c r="AX102" s="91">
        <v>131.19999999999999</v>
      </c>
      <c r="AY102" s="91">
        <v>130.5</v>
      </c>
      <c r="AZ102" s="91">
        <v>123.8</v>
      </c>
      <c r="BA102" s="91">
        <v>129.5</v>
      </c>
      <c r="BB102" s="91">
        <v>128.69999999999999</v>
      </c>
      <c r="BC102" s="91">
        <v>130.5</v>
      </c>
      <c r="BD102" s="91">
        <v>130.1</v>
      </c>
      <c r="BE102" s="91">
        <v>141.05000000000001</v>
      </c>
      <c r="BF102" s="91">
        <v>156.5</v>
      </c>
      <c r="BG102" s="91">
        <v>170.35</v>
      </c>
      <c r="BH102" s="91">
        <v>170.25</v>
      </c>
      <c r="BI102" s="13">
        <v>171.45</v>
      </c>
      <c r="BJ102" s="13">
        <v>165.55</v>
      </c>
      <c r="BK102" s="13">
        <v>167.2</v>
      </c>
      <c r="BL102" s="13">
        <v>165.15</v>
      </c>
      <c r="BM102" s="13">
        <v>163.30000000000001</v>
      </c>
      <c r="BN102" s="13">
        <v>157.05000000000001</v>
      </c>
      <c r="BO102" s="13">
        <v>141.6</v>
      </c>
      <c r="BP102" s="13">
        <v>143.1</v>
      </c>
      <c r="BQ102" s="13">
        <v>145.35</v>
      </c>
      <c r="BR102" s="13"/>
      <c r="BS102" s="13"/>
      <c r="BT102" s="13"/>
      <c r="BU102" s="91"/>
      <c r="BV102" s="26"/>
      <c r="BW102" s="47">
        <f>MAX(C102:BV102)</f>
        <v>171.45</v>
      </c>
      <c r="BX102" s="47">
        <f>MIN(D102:BW102)</f>
        <v>53.35</v>
      </c>
      <c r="BY102" s="47">
        <f t="shared" si="5"/>
        <v>145.35</v>
      </c>
      <c r="BZ102" s="48">
        <v>50.7</v>
      </c>
      <c r="CA102" s="110"/>
    </row>
    <row r="103" spans="1:79" x14ac:dyDescent="0.25">
      <c r="A103" s="110"/>
      <c r="B103" s="24" t="s">
        <v>15</v>
      </c>
      <c r="C103" s="45">
        <v>27.1</v>
      </c>
      <c r="D103" s="25">
        <v>26.55</v>
      </c>
      <c r="E103" s="45">
        <v>25.85</v>
      </c>
      <c r="F103" s="45">
        <v>27.7</v>
      </c>
      <c r="G103" s="45">
        <v>25.05</v>
      </c>
      <c r="H103" s="45">
        <v>26.65</v>
      </c>
      <c r="I103" s="46">
        <f>'2021-2025 Forwards'!I49</f>
        <v>26.2</v>
      </c>
      <c r="J103" s="47">
        <f>'2021-2025 Forwards'!O49</f>
        <v>30.4</v>
      </c>
      <c r="K103" s="25">
        <v>32.6</v>
      </c>
      <c r="L103" s="25">
        <v>33.85</v>
      </c>
      <c r="M103" s="91">
        <v>32.35</v>
      </c>
      <c r="N103" s="91">
        <v>33.299999999999997</v>
      </c>
      <c r="O103" s="91">
        <v>32.799999999999997</v>
      </c>
      <c r="P103" s="91">
        <v>34.049999999999997</v>
      </c>
      <c r="Q103" s="91">
        <v>34.1</v>
      </c>
      <c r="R103" s="91">
        <v>34.200000000000003</v>
      </c>
      <c r="S103" s="91">
        <v>34.200000000000003</v>
      </c>
      <c r="T103" s="91">
        <v>36.299999999999997</v>
      </c>
      <c r="U103" s="91">
        <v>34.85</v>
      </c>
      <c r="V103" s="91">
        <v>34.65</v>
      </c>
      <c r="W103" s="91">
        <v>35.5</v>
      </c>
      <c r="X103" s="91">
        <v>37.6</v>
      </c>
      <c r="Y103" s="91">
        <v>38</v>
      </c>
      <c r="Z103" s="91">
        <v>34.950000000000003</v>
      </c>
      <c r="AA103" s="91">
        <v>32.9</v>
      </c>
      <c r="AB103" s="91">
        <v>37.85</v>
      </c>
      <c r="AC103" s="91">
        <v>39.4</v>
      </c>
      <c r="AD103" s="91">
        <v>40.450000000000003</v>
      </c>
      <c r="AE103" s="91">
        <v>41.65</v>
      </c>
      <c r="AF103" s="91">
        <v>45.8</v>
      </c>
      <c r="AG103" s="91">
        <v>45.3</v>
      </c>
      <c r="AH103" s="91">
        <v>45.35</v>
      </c>
      <c r="AI103" s="13">
        <v>46.15</v>
      </c>
      <c r="AJ103" s="91">
        <v>45.9</v>
      </c>
      <c r="AK103" s="91">
        <v>46.6</v>
      </c>
      <c r="AL103" s="91">
        <v>45.4</v>
      </c>
      <c r="AM103" s="91">
        <v>42.7</v>
      </c>
      <c r="AN103" s="91">
        <v>43.15</v>
      </c>
      <c r="AO103" s="91">
        <v>45.4</v>
      </c>
      <c r="AP103" s="91">
        <v>50.6</v>
      </c>
      <c r="AQ103" s="91">
        <v>49.05</v>
      </c>
      <c r="AR103" s="91">
        <v>48.15</v>
      </c>
      <c r="AS103" s="91">
        <v>51.15</v>
      </c>
      <c r="AT103" s="91">
        <v>50.7</v>
      </c>
      <c r="AU103" s="91">
        <v>58.8</v>
      </c>
      <c r="AV103" s="91">
        <v>55.05</v>
      </c>
      <c r="AW103" s="91">
        <v>55.7</v>
      </c>
      <c r="AX103" s="91">
        <v>58.15</v>
      </c>
      <c r="AY103" s="91">
        <v>55.8</v>
      </c>
      <c r="AZ103" s="91">
        <v>56.8</v>
      </c>
      <c r="BA103" s="91">
        <v>55.55</v>
      </c>
      <c r="BB103" s="91">
        <v>52.5</v>
      </c>
      <c r="BC103" s="91">
        <v>52.45</v>
      </c>
      <c r="BD103" s="91">
        <v>52.15</v>
      </c>
      <c r="BE103" s="91">
        <v>56.45</v>
      </c>
      <c r="BF103" s="91">
        <v>61.95</v>
      </c>
      <c r="BG103" s="91">
        <v>68.55</v>
      </c>
      <c r="BH103" s="91">
        <v>72.349999999999994</v>
      </c>
      <c r="BI103" s="13">
        <v>77.849999999999994</v>
      </c>
      <c r="BJ103" s="13">
        <v>77.400000000000006</v>
      </c>
      <c r="BK103" s="13">
        <v>76.05</v>
      </c>
      <c r="BL103" s="13">
        <v>74.599999999999994</v>
      </c>
      <c r="BM103" s="13">
        <v>70.95</v>
      </c>
      <c r="BN103" s="13">
        <v>65.45</v>
      </c>
      <c r="BO103" s="13">
        <v>59.6</v>
      </c>
      <c r="BP103" s="13">
        <v>56.85</v>
      </c>
      <c r="BQ103" s="13">
        <v>55.25</v>
      </c>
      <c r="BR103" s="13"/>
      <c r="BS103" s="13"/>
      <c r="BT103" s="13"/>
      <c r="BU103" s="91"/>
      <c r="BV103" s="26"/>
      <c r="BW103" s="47">
        <f>MAX(C103:BV103)</f>
        <v>77.849999999999994</v>
      </c>
      <c r="BX103" s="47">
        <f>MIN(D103:BW103)</f>
        <v>25.05</v>
      </c>
      <c r="BY103" s="47">
        <f t="shared" si="5"/>
        <v>55.25</v>
      </c>
      <c r="BZ103" s="48">
        <v>23.8</v>
      </c>
      <c r="CA103" s="110"/>
    </row>
    <row r="104" spans="1:79" x14ac:dyDescent="0.25">
      <c r="A104" s="110"/>
      <c r="B104" s="24" t="s">
        <v>16</v>
      </c>
      <c r="C104" s="45">
        <v>26.6</v>
      </c>
      <c r="D104" s="25">
        <v>26.1</v>
      </c>
      <c r="E104" s="45">
        <v>25.4</v>
      </c>
      <c r="F104" s="45">
        <v>27.15</v>
      </c>
      <c r="G104" s="45">
        <v>24.6</v>
      </c>
      <c r="H104" s="45">
        <v>26.25</v>
      </c>
      <c r="I104" s="46">
        <f>'2021-2025 Forwards'!I50</f>
        <v>25.8</v>
      </c>
      <c r="J104" s="47">
        <f>'2021-2025 Forwards'!O50</f>
        <v>29.95</v>
      </c>
      <c r="K104" s="25">
        <v>32</v>
      </c>
      <c r="L104" s="25">
        <v>33.200000000000003</v>
      </c>
      <c r="M104" s="91">
        <v>31.75</v>
      </c>
      <c r="N104" s="91">
        <v>32.75</v>
      </c>
      <c r="O104" s="91">
        <v>32.200000000000003</v>
      </c>
      <c r="P104" s="91">
        <v>33.35</v>
      </c>
      <c r="Q104" s="91">
        <v>33.5</v>
      </c>
      <c r="R104" s="91">
        <v>33.549999999999997</v>
      </c>
      <c r="S104" s="91">
        <v>33.6</v>
      </c>
      <c r="T104" s="91">
        <v>35.549999999999997</v>
      </c>
      <c r="U104" s="91">
        <v>34.15</v>
      </c>
      <c r="V104" s="91">
        <v>33.950000000000003</v>
      </c>
      <c r="W104" s="91">
        <v>34.85</v>
      </c>
      <c r="X104" s="91">
        <v>36.9</v>
      </c>
      <c r="Y104" s="91">
        <v>37.25</v>
      </c>
      <c r="Z104" s="91">
        <v>34.299999999999997</v>
      </c>
      <c r="AA104" s="91">
        <v>32.25</v>
      </c>
      <c r="AB104" s="91">
        <v>37.049999999999997</v>
      </c>
      <c r="AC104" s="91">
        <v>38.6</v>
      </c>
      <c r="AD104" s="91">
        <v>39.6</v>
      </c>
      <c r="AE104" s="91">
        <v>40.700000000000003</v>
      </c>
      <c r="AF104" s="91">
        <v>44.85</v>
      </c>
      <c r="AG104" s="91">
        <v>44.35</v>
      </c>
      <c r="AH104" s="91">
        <v>44.4</v>
      </c>
      <c r="AI104" s="13">
        <v>45.15</v>
      </c>
      <c r="AJ104" s="91">
        <v>44.9</v>
      </c>
      <c r="AK104" s="91">
        <v>45.6</v>
      </c>
      <c r="AL104" s="91">
        <v>44.45</v>
      </c>
      <c r="AM104" s="91">
        <v>41.85</v>
      </c>
      <c r="AN104" s="91">
        <v>42.3</v>
      </c>
      <c r="AO104" s="91">
        <v>44.55</v>
      </c>
      <c r="AP104" s="91">
        <v>49.55</v>
      </c>
      <c r="AQ104" s="91">
        <v>48.05</v>
      </c>
      <c r="AR104" s="91">
        <v>47.15</v>
      </c>
      <c r="AS104" s="91">
        <v>49.95</v>
      </c>
      <c r="AT104" s="91">
        <v>49.5</v>
      </c>
      <c r="AU104" s="91">
        <v>56.75</v>
      </c>
      <c r="AV104" s="91">
        <v>53.1</v>
      </c>
      <c r="AW104" s="91">
        <v>53.7</v>
      </c>
      <c r="AX104" s="91">
        <v>56.15</v>
      </c>
      <c r="AY104" s="91">
        <v>53.9</v>
      </c>
      <c r="AZ104" s="91">
        <v>54.85</v>
      </c>
      <c r="BA104" s="91">
        <v>53.65</v>
      </c>
      <c r="BB104" s="91">
        <v>50.7</v>
      </c>
      <c r="BC104" s="91">
        <v>50.6</v>
      </c>
      <c r="BD104" s="91">
        <v>50.35</v>
      </c>
      <c r="BE104" s="91">
        <v>54.55</v>
      </c>
      <c r="BF104" s="91">
        <v>59.75</v>
      </c>
      <c r="BG104" s="91">
        <v>66.099999999999994</v>
      </c>
      <c r="BH104" s="91">
        <v>69.7</v>
      </c>
      <c r="BI104" s="13">
        <v>75.099999999999994</v>
      </c>
      <c r="BJ104" s="13">
        <v>74.650000000000006</v>
      </c>
      <c r="BK104" s="13">
        <v>73.3</v>
      </c>
      <c r="BL104" s="13">
        <v>71.900000000000006</v>
      </c>
      <c r="BM104" s="13">
        <v>68.400000000000006</v>
      </c>
      <c r="BN104" s="13">
        <v>63.95</v>
      </c>
      <c r="BO104" s="13">
        <v>58.35</v>
      </c>
      <c r="BP104" s="13">
        <v>57.95</v>
      </c>
      <c r="BQ104" s="13">
        <v>56.95</v>
      </c>
      <c r="BR104" s="13"/>
      <c r="BS104" s="13"/>
      <c r="BT104" s="13"/>
      <c r="BU104" s="91"/>
      <c r="BV104" s="26"/>
      <c r="BW104" s="47">
        <f>MAX(C104:BV104)</f>
        <v>75.099999999999994</v>
      </c>
      <c r="BX104" s="47">
        <f>MIN(D104:BW104)</f>
        <v>24.6</v>
      </c>
      <c r="BY104" s="47">
        <f t="shared" si="5"/>
        <v>56.95</v>
      </c>
      <c r="BZ104" s="48">
        <v>23.5</v>
      </c>
      <c r="CA104" s="110"/>
    </row>
    <row r="105" spans="1:79" ht="15.75" thickBot="1" x14ac:dyDescent="0.3">
      <c r="A105" s="110"/>
      <c r="B105" s="24" t="s">
        <v>17</v>
      </c>
      <c r="C105" s="65">
        <v>30.6</v>
      </c>
      <c r="D105" s="32">
        <v>29.95</v>
      </c>
      <c r="E105" s="65">
        <v>29.2</v>
      </c>
      <c r="F105" s="65">
        <v>31.1</v>
      </c>
      <c r="G105" s="65">
        <v>28.2</v>
      </c>
      <c r="H105" s="65">
        <v>29.95</v>
      </c>
      <c r="I105" s="66">
        <f>'2021-2025 Forwards'!I51</f>
        <v>29.45</v>
      </c>
      <c r="J105" s="67">
        <f>'2021-2025 Forwards'!O51</f>
        <v>34.15</v>
      </c>
      <c r="K105" s="32">
        <v>36.549999999999997</v>
      </c>
      <c r="L105" s="32">
        <v>37.9</v>
      </c>
      <c r="M105" s="89">
        <v>36.35</v>
      </c>
      <c r="N105" s="89">
        <v>37.35</v>
      </c>
      <c r="O105" s="89">
        <v>36.75</v>
      </c>
      <c r="P105" s="89">
        <v>38</v>
      </c>
      <c r="Q105" s="89">
        <v>38</v>
      </c>
      <c r="R105" s="89">
        <v>38.1</v>
      </c>
      <c r="S105" s="89">
        <v>38</v>
      </c>
      <c r="T105" s="89">
        <v>40.299999999999997</v>
      </c>
      <c r="U105" s="89">
        <v>38.75</v>
      </c>
      <c r="V105" s="89">
        <v>38.65</v>
      </c>
      <c r="W105" s="89">
        <v>39.65</v>
      </c>
      <c r="X105" s="89">
        <v>41.9</v>
      </c>
      <c r="Y105" s="89">
        <v>42.35</v>
      </c>
      <c r="Z105" s="89">
        <v>39.15</v>
      </c>
      <c r="AA105" s="89">
        <v>36.700000000000003</v>
      </c>
      <c r="AB105" s="89">
        <v>41.9</v>
      </c>
      <c r="AC105" s="89">
        <v>43.4</v>
      </c>
      <c r="AD105" s="89">
        <v>44.45</v>
      </c>
      <c r="AE105" s="89">
        <v>45.7</v>
      </c>
      <c r="AF105" s="89">
        <v>50.15</v>
      </c>
      <c r="AG105" s="89">
        <v>49.65</v>
      </c>
      <c r="AH105" s="89">
        <v>49.7</v>
      </c>
      <c r="AI105" s="13">
        <v>50.55</v>
      </c>
      <c r="AJ105" s="89">
        <v>50.3</v>
      </c>
      <c r="AK105" s="89">
        <v>51</v>
      </c>
      <c r="AL105" s="89">
        <v>49.8</v>
      </c>
      <c r="AM105" s="89">
        <v>46.85</v>
      </c>
      <c r="AN105" s="89">
        <v>47.35</v>
      </c>
      <c r="AO105" s="89">
        <v>49.75</v>
      </c>
      <c r="AP105" s="89">
        <v>55.25</v>
      </c>
      <c r="AQ105" s="89">
        <v>53.6</v>
      </c>
      <c r="AR105" s="89">
        <v>52.65</v>
      </c>
      <c r="AS105" s="89">
        <v>55.65</v>
      </c>
      <c r="AT105" s="89">
        <v>55.15</v>
      </c>
      <c r="AU105" s="89">
        <v>62.95</v>
      </c>
      <c r="AV105" s="89">
        <v>59.1</v>
      </c>
      <c r="AW105" s="89">
        <v>59.75</v>
      </c>
      <c r="AX105" s="89">
        <v>62.3</v>
      </c>
      <c r="AY105" s="89">
        <v>59.85</v>
      </c>
      <c r="AZ105" s="89">
        <v>60.85</v>
      </c>
      <c r="BA105" s="89">
        <v>59.55</v>
      </c>
      <c r="BB105" s="89">
        <v>56.35</v>
      </c>
      <c r="BC105" s="89">
        <v>60.6</v>
      </c>
      <c r="BD105" s="89">
        <v>60.3</v>
      </c>
      <c r="BE105" s="89">
        <v>65.099999999999994</v>
      </c>
      <c r="BF105" s="89">
        <v>71.3</v>
      </c>
      <c r="BG105" s="89">
        <v>78.7</v>
      </c>
      <c r="BH105" s="89">
        <v>82.8</v>
      </c>
      <c r="BI105" s="32">
        <v>88.95</v>
      </c>
      <c r="BJ105" s="32">
        <v>88.45</v>
      </c>
      <c r="BK105" s="32">
        <v>93.2</v>
      </c>
      <c r="BL105" s="32">
        <v>93.75</v>
      </c>
      <c r="BM105" s="32">
        <v>95.55</v>
      </c>
      <c r="BN105" s="32">
        <v>102.25</v>
      </c>
      <c r="BO105" s="32">
        <v>93.45</v>
      </c>
      <c r="BP105" s="32">
        <v>92.9</v>
      </c>
      <c r="BQ105" s="32">
        <v>91.45</v>
      </c>
      <c r="BR105" s="32"/>
      <c r="BS105" s="32"/>
      <c r="BT105" s="13"/>
      <c r="BU105" s="89"/>
      <c r="BV105" s="69"/>
      <c r="BW105" s="67">
        <f>MAX(C105:BV105)</f>
        <v>102.25</v>
      </c>
      <c r="BX105" s="67">
        <f>MIN(D105:BW105)</f>
        <v>28.2</v>
      </c>
      <c r="BY105" s="67">
        <f t="shared" si="5"/>
        <v>91.45</v>
      </c>
      <c r="BZ105" s="76">
        <v>27.15</v>
      </c>
      <c r="CA105" s="110"/>
    </row>
    <row r="106" spans="1:79" ht="15.75" thickTop="1" x14ac:dyDescent="0.25">
      <c r="A106" s="110"/>
      <c r="B106" s="108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  <c r="AB106" s="106"/>
      <c r="AC106" s="106"/>
      <c r="AD106" s="106"/>
      <c r="AE106" s="106"/>
      <c r="AF106" s="106"/>
      <c r="AG106" s="106"/>
      <c r="AH106" s="106"/>
      <c r="AI106" s="106"/>
      <c r="AJ106" s="106"/>
      <c r="AK106" s="106"/>
      <c r="AL106" s="106"/>
      <c r="AM106" s="106"/>
      <c r="AN106" s="106"/>
      <c r="AO106" s="106"/>
      <c r="AP106" s="106"/>
      <c r="AQ106" s="106"/>
      <c r="AR106" s="106"/>
      <c r="AS106" s="106"/>
      <c r="AT106" s="106"/>
      <c r="AU106" s="106"/>
      <c r="AV106" s="106"/>
      <c r="AW106" s="106"/>
      <c r="AX106" s="106"/>
      <c r="AY106" s="106"/>
      <c r="AZ106" s="106"/>
      <c r="BA106" s="106"/>
      <c r="BB106" s="106"/>
      <c r="BC106" s="106"/>
      <c r="BD106" s="106"/>
      <c r="BE106" s="106"/>
      <c r="BF106" s="106"/>
      <c r="BG106" s="106"/>
      <c r="BH106" s="106"/>
      <c r="BI106" s="106"/>
      <c r="BJ106" s="106"/>
      <c r="BK106" s="106"/>
      <c r="BL106" s="106"/>
      <c r="BM106" s="106"/>
      <c r="BN106" s="106"/>
      <c r="BO106" s="106"/>
      <c r="BP106" s="106"/>
      <c r="BQ106" s="106"/>
      <c r="BR106" s="106"/>
      <c r="BS106" s="106"/>
      <c r="BT106" s="106"/>
      <c r="BU106" s="106"/>
      <c r="BV106" s="106"/>
      <c r="BW106" s="106"/>
      <c r="BX106" s="106"/>
      <c r="BY106" s="106"/>
      <c r="BZ106" s="109"/>
      <c r="CA106" s="110"/>
    </row>
    <row r="107" spans="1:79" x14ac:dyDescent="0.25">
      <c r="A107" s="110"/>
      <c r="B107" s="24">
        <v>2024</v>
      </c>
      <c r="C107" s="179" t="s">
        <v>25</v>
      </c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79"/>
      <c r="AG107" s="179"/>
      <c r="AH107" s="179"/>
      <c r="AI107" s="179"/>
      <c r="AJ107" s="179"/>
      <c r="AK107" s="179"/>
      <c r="AL107" s="179"/>
      <c r="AM107" s="179"/>
      <c r="AN107" s="179"/>
      <c r="AO107" s="179"/>
      <c r="AP107" s="179"/>
      <c r="AQ107" s="179"/>
      <c r="AR107" s="179"/>
      <c r="AS107" s="179"/>
      <c r="AT107" s="179"/>
      <c r="AU107" s="179"/>
      <c r="AV107" s="179"/>
      <c r="AW107" s="179"/>
      <c r="AX107" s="179"/>
      <c r="AY107" s="179"/>
      <c r="AZ107" s="179"/>
      <c r="BA107" s="179"/>
      <c r="BB107" s="179"/>
      <c r="BC107" s="179"/>
      <c r="BD107" s="179"/>
      <c r="BE107" s="179"/>
      <c r="BF107" s="179"/>
      <c r="BG107" s="179"/>
      <c r="BH107" s="179"/>
      <c r="BI107" s="179"/>
      <c r="BJ107" s="179"/>
      <c r="BK107" s="179"/>
      <c r="BL107" s="179"/>
      <c r="BM107" s="179"/>
      <c r="BN107" s="179"/>
      <c r="BO107" s="179"/>
      <c r="BP107" s="179"/>
      <c r="BQ107" s="179"/>
      <c r="BR107" s="179"/>
      <c r="BS107" s="179"/>
      <c r="BT107" s="179"/>
      <c r="BU107" s="179"/>
      <c r="BV107" s="26"/>
      <c r="BW107" s="26"/>
      <c r="BX107" s="26"/>
      <c r="BY107" s="26"/>
      <c r="BZ107" s="27"/>
      <c r="CA107" s="110"/>
    </row>
    <row r="108" spans="1:79" x14ac:dyDescent="0.25">
      <c r="A108" s="110"/>
      <c r="B108" s="24" t="s">
        <v>2</v>
      </c>
      <c r="C108" s="42">
        <v>44075</v>
      </c>
      <c r="D108" s="42">
        <v>44089</v>
      </c>
      <c r="E108" s="42">
        <v>44105</v>
      </c>
      <c r="F108" s="42">
        <v>44119</v>
      </c>
      <c r="G108" s="42">
        <v>44136</v>
      </c>
      <c r="H108" s="42">
        <v>44151</v>
      </c>
      <c r="I108" s="42">
        <v>44166</v>
      </c>
      <c r="J108" s="43">
        <v>44180</v>
      </c>
      <c r="K108" s="43">
        <v>44561</v>
      </c>
      <c r="L108" s="43">
        <v>44211</v>
      </c>
      <c r="M108" s="43">
        <v>44228</v>
      </c>
      <c r="N108" s="43">
        <f>N3</f>
        <v>44239</v>
      </c>
      <c r="O108" s="43">
        <f>O93</f>
        <v>44256</v>
      </c>
      <c r="P108" s="43">
        <f>P93</f>
        <v>44270</v>
      </c>
      <c r="Q108" s="43">
        <v>44287</v>
      </c>
      <c r="R108" s="43">
        <v>44301</v>
      </c>
      <c r="S108" s="43">
        <v>44316</v>
      </c>
      <c r="T108" s="43">
        <v>44330</v>
      </c>
      <c r="U108" s="43">
        <v>44344</v>
      </c>
      <c r="V108" s="43">
        <v>44362</v>
      </c>
      <c r="W108" s="43">
        <f>W3</f>
        <v>44377</v>
      </c>
      <c r="X108" s="43">
        <v>44392</v>
      </c>
      <c r="Y108" s="43">
        <v>44407</v>
      </c>
      <c r="Z108" s="43">
        <v>44425</v>
      </c>
      <c r="AA108" s="43">
        <v>44439</v>
      </c>
      <c r="AB108" s="43">
        <v>44454</v>
      </c>
      <c r="AC108" s="43">
        <v>44469</v>
      </c>
      <c r="AD108" s="43">
        <v>44483</v>
      </c>
      <c r="AE108" s="43">
        <v>44498</v>
      </c>
      <c r="AF108" s="43">
        <v>44515</v>
      </c>
      <c r="AG108" s="43">
        <v>44530</v>
      </c>
      <c r="AH108" s="43">
        <v>44545</v>
      </c>
      <c r="AI108" s="43">
        <v>44926</v>
      </c>
      <c r="AJ108" s="43">
        <v>44575</v>
      </c>
      <c r="AK108" s="43">
        <v>44592</v>
      </c>
      <c r="AL108" s="43">
        <v>44607</v>
      </c>
      <c r="AM108" s="43">
        <v>44620</v>
      </c>
      <c r="AN108" s="43">
        <v>44635</v>
      </c>
      <c r="AO108" s="43">
        <v>44650</v>
      </c>
      <c r="AP108" s="43">
        <v>44669</v>
      </c>
      <c r="AQ108" s="43">
        <v>44679</v>
      </c>
      <c r="AR108" s="43">
        <v>44691</v>
      </c>
      <c r="AS108" s="43">
        <v>44705</v>
      </c>
      <c r="AT108" s="43">
        <v>44712</v>
      </c>
      <c r="AU108" s="43">
        <v>44727</v>
      </c>
      <c r="AV108" s="43">
        <v>44742</v>
      </c>
      <c r="AW108" s="43">
        <v>44743</v>
      </c>
      <c r="AX108" s="43">
        <v>44757</v>
      </c>
      <c r="AY108" s="43">
        <v>44774</v>
      </c>
      <c r="AZ108" s="43">
        <v>44788</v>
      </c>
      <c r="BA108" s="43">
        <v>44804</v>
      </c>
      <c r="BB108" s="43">
        <v>44819</v>
      </c>
      <c r="BC108" s="43">
        <v>44834</v>
      </c>
      <c r="BD108" s="43">
        <f>BD33</f>
        <v>44837</v>
      </c>
      <c r="BE108" s="43">
        <f>BE33</f>
        <v>44849</v>
      </c>
      <c r="BF108" s="43">
        <v>44866</v>
      </c>
      <c r="BG108" s="43">
        <v>44880</v>
      </c>
      <c r="BH108" s="43">
        <v>44895</v>
      </c>
      <c r="BI108" s="43">
        <v>44907</v>
      </c>
      <c r="BJ108" s="43">
        <v>44908</v>
      </c>
      <c r="BK108" s="43">
        <v>44923</v>
      </c>
      <c r="BL108" s="43">
        <v>44932</v>
      </c>
      <c r="BM108" s="43">
        <v>44937</v>
      </c>
      <c r="BN108" s="43">
        <v>44943</v>
      </c>
      <c r="BO108" s="43">
        <v>44953</v>
      </c>
      <c r="BP108" s="43">
        <v>44958</v>
      </c>
      <c r="BQ108" s="43">
        <v>44971</v>
      </c>
      <c r="BR108" s="43"/>
      <c r="BS108" s="43"/>
      <c r="BT108" s="43"/>
      <c r="BU108" s="43"/>
      <c r="BV108" s="26"/>
      <c r="BW108" s="34" t="s">
        <v>18</v>
      </c>
      <c r="BX108" s="34" t="s">
        <v>19</v>
      </c>
      <c r="BY108" s="34" t="s">
        <v>20</v>
      </c>
      <c r="BZ108" s="44">
        <v>44046</v>
      </c>
      <c r="CA108" s="110"/>
    </row>
    <row r="109" spans="1:79" x14ac:dyDescent="0.25">
      <c r="A109" s="110"/>
      <c r="B109" s="24" t="s">
        <v>6</v>
      </c>
      <c r="C109" s="45">
        <v>25</v>
      </c>
      <c r="D109" s="25">
        <v>23.9</v>
      </c>
      <c r="E109" s="45">
        <v>23</v>
      </c>
      <c r="F109" s="45">
        <v>26.4</v>
      </c>
      <c r="G109" s="45">
        <v>23.25</v>
      </c>
      <c r="H109" s="45">
        <v>26.25</v>
      </c>
      <c r="I109" s="46">
        <f>'2021-2025 Forwards'!J40</f>
        <v>25.65</v>
      </c>
      <c r="J109" s="47">
        <f>'2021-2025 Forwards'!P40</f>
        <v>30.95</v>
      </c>
      <c r="K109" s="25">
        <v>32.1</v>
      </c>
      <c r="L109" s="25">
        <v>33.5</v>
      </c>
      <c r="M109" s="91">
        <v>32.049999999999997</v>
      </c>
      <c r="N109" s="91">
        <v>32.799999999999997</v>
      </c>
      <c r="O109" s="91">
        <v>32.25</v>
      </c>
      <c r="P109" s="91">
        <v>33.5</v>
      </c>
      <c r="Q109" s="91">
        <v>33.65</v>
      </c>
      <c r="R109" s="91">
        <v>34.200000000000003</v>
      </c>
      <c r="S109" s="91">
        <v>37.5</v>
      </c>
      <c r="T109" s="91">
        <v>36.700000000000003</v>
      </c>
      <c r="U109" s="91">
        <v>35.35</v>
      </c>
      <c r="V109" s="91">
        <v>33.25</v>
      </c>
      <c r="W109" s="91">
        <v>33.5</v>
      </c>
      <c r="X109" s="91">
        <v>35.950000000000003</v>
      </c>
      <c r="Y109" s="91">
        <v>40.75</v>
      </c>
      <c r="Z109" s="91">
        <v>39.65</v>
      </c>
      <c r="AA109" s="91">
        <v>41.55</v>
      </c>
      <c r="AB109" s="91">
        <v>45.35</v>
      </c>
      <c r="AC109" s="91">
        <v>47.3</v>
      </c>
      <c r="AD109" s="91">
        <v>48.1</v>
      </c>
      <c r="AE109" s="91">
        <v>49</v>
      </c>
      <c r="AF109" s="91" cm="1">
        <f t="array" ref="AF109:AF120">'2021-2025 Forwards'!IJ40:IJ51</f>
        <v>55.9</v>
      </c>
      <c r="AG109" s="91" cm="1">
        <f t="array" ref="AG109:AG120">'2021-2025 Forwards'!IP40:IP51</f>
        <v>56.75</v>
      </c>
      <c r="AH109" s="91">
        <v>56.35</v>
      </c>
      <c r="AI109" s="91">
        <v>54.35</v>
      </c>
      <c r="AJ109" s="91">
        <v>55.8</v>
      </c>
      <c r="AK109" s="91">
        <v>57</v>
      </c>
      <c r="AL109" s="91">
        <v>55.8</v>
      </c>
      <c r="AM109" s="91">
        <v>54.6</v>
      </c>
      <c r="AN109" s="91">
        <v>56.15</v>
      </c>
      <c r="AO109" s="91">
        <v>60.55</v>
      </c>
      <c r="AP109" s="91">
        <v>65.45</v>
      </c>
      <c r="AQ109" s="91">
        <v>65.150000000000006</v>
      </c>
      <c r="AR109" s="91">
        <v>63.85</v>
      </c>
      <c r="AS109" s="91">
        <v>66.8</v>
      </c>
      <c r="AT109" s="91">
        <v>68.400000000000006</v>
      </c>
      <c r="AU109" s="91">
        <v>70.599999999999994</v>
      </c>
      <c r="AV109" s="91">
        <v>66.05</v>
      </c>
      <c r="AW109" s="91">
        <v>64.95</v>
      </c>
      <c r="AX109" s="91">
        <v>64.349999999999994</v>
      </c>
      <c r="AY109" s="91">
        <v>64.900000000000006</v>
      </c>
      <c r="AZ109" s="91">
        <v>64.349999999999994</v>
      </c>
      <c r="BA109" s="91">
        <v>72.95</v>
      </c>
      <c r="BB109" s="91">
        <v>73.05</v>
      </c>
      <c r="BC109" s="91">
        <v>70.2</v>
      </c>
      <c r="BD109" s="91">
        <v>69.849999999999994</v>
      </c>
      <c r="BE109" s="91">
        <v>74.150000000000006</v>
      </c>
      <c r="BF109" s="91">
        <v>75.25</v>
      </c>
      <c r="BG109" s="91">
        <v>82.05</v>
      </c>
      <c r="BH109" s="91">
        <v>84.75</v>
      </c>
      <c r="BI109" s="91">
        <v>92.85</v>
      </c>
      <c r="BJ109" s="91">
        <v>94.55</v>
      </c>
      <c r="BK109" s="91">
        <v>110.95</v>
      </c>
      <c r="BL109" s="91">
        <v>107</v>
      </c>
      <c r="BM109" s="91">
        <v>106.7</v>
      </c>
      <c r="BN109" s="91">
        <v>101.4</v>
      </c>
      <c r="BO109" s="91">
        <v>93.6</v>
      </c>
      <c r="BP109" s="91">
        <v>93.6</v>
      </c>
      <c r="BQ109" s="91">
        <v>89.5</v>
      </c>
      <c r="BR109" s="91"/>
      <c r="BS109" s="91"/>
      <c r="BT109" s="91"/>
      <c r="BU109" s="91"/>
      <c r="BV109" s="26"/>
      <c r="BW109" s="47">
        <f>MAX(C109:BV109)</f>
        <v>110.95</v>
      </c>
      <c r="BX109" s="47">
        <f>MIN(D109:BW109)</f>
        <v>23</v>
      </c>
      <c r="BY109" s="47">
        <f>BQ109</f>
        <v>89.5</v>
      </c>
      <c r="BZ109" s="48">
        <v>24.45</v>
      </c>
      <c r="CA109" s="110"/>
    </row>
    <row r="110" spans="1:79" x14ac:dyDescent="0.25">
      <c r="A110" s="110"/>
      <c r="B110" s="24" t="s">
        <v>7</v>
      </c>
      <c r="C110" s="45">
        <v>23.8</v>
      </c>
      <c r="D110" s="25">
        <v>22.85</v>
      </c>
      <c r="E110" s="45">
        <v>22</v>
      </c>
      <c r="F110" s="45">
        <v>25.3</v>
      </c>
      <c r="G110" s="45">
        <v>22.3</v>
      </c>
      <c r="H110" s="45">
        <v>25.15</v>
      </c>
      <c r="I110" s="46">
        <f>'2021-2025 Forwards'!J41</f>
        <v>24.6</v>
      </c>
      <c r="J110" s="47">
        <f>'2021-2025 Forwards'!P41</f>
        <v>29.9</v>
      </c>
      <c r="K110" s="25">
        <v>31.05</v>
      </c>
      <c r="L110" s="25">
        <v>32.450000000000003</v>
      </c>
      <c r="M110" s="91">
        <v>31.05</v>
      </c>
      <c r="N110" s="91">
        <v>31.7</v>
      </c>
      <c r="O110" s="91">
        <v>31.1</v>
      </c>
      <c r="P110" s="91">
        <v>32.4</v>
      </c>
      <c r="Q110" s="91">
        <v>32.6</v>
      </c>
      <c r="R110" s="91">
        <v>33.299999999999997</v>
      </c>
      <c r="S110" s="91">
        <v>36.6</v>
      </c>
      <c r="T110" s="91">
        <v>35.9</v>
      </c>
      <c r="U110" s="91">
        <v>34.5</v>
      </c>
      <c r="V110" s="91">
        <v>32.25</v>
      </c>
      <c r="W110" s="91">
        <v>32.450000000000003</v>
      </c>
      <c r="X110" s="91">
        <v>34.85</v>
      </c>
      <c r="Y110" s="91">
        <v>39.549999999999997</v>
      </c>
      <c r="Z110" s="91">
        <v>38.549999999999997</v>
      </c>
      <c r="AA110" s="91">
        <v>40.450000000000003</v>
      </c>
      <c r="AB110" s="91">
        <v>44.1</v>
      </c>
      <c r="AC110" s="91">
        <v>45.95</v>
      </c>
      <c r="AD110" s="91">
        <v>46.65</v>
      </c>
      <c r="AE110" s="91">
        <v>47.55</v>
      </c>
      <c r="AF110" s="91">
        <v>54.35</v>
      </c>
      <c r="AG110" s="91">
        <v>55.15</v>
      </c>
      <c r="AH110" s="91">
        <v>54.8</v>
      </c>
      <c r="AI110" s="91">
        <v>52.75</v>
      </c>
      <c r="AJ110" s="91">
        <v>54.2</v>
      </c>
      <c r="AK110" s="91">
        <v>55.35</v>
      </c>
      <c r="AL110" s="91">
        <v>54.3</v>
      </c>
      <c r="AM110" s="91">
        <v>53.05</v>
      </c>
      <c r="AN110" s="91">
        <v>54.6</v>
      </c>
      <c r="AO110" s="91">
        <v>58.85</v>
      </c>
      <c r="AP110" s="91">
        <v>63.4</v>
      </c>
      <c r="AQ110" s="91">
        <v>63.1</v>
      </c>
      <c r="AR110" s="91">
        <v>61.9</v>
      </c>
      <c r="AS110" s="91">
        <v>65.05</v>
      </c>
      <c r="AT110" s="91">
        <v>66.599999999999994</v>
      </c>
      <c r="AU110" s="91">
        <v>69.900000000000006</v>
      </c>
      <c r="AV110" s="91">
        <v>65.349999999999994</v>
      </c>
      <c r="AW110" s="91">
        <v>64.25</v>
      </c>
      <c r="AX110" s="91">
        <v>63.65</v>
      </c>
      <c r="AY110" s="91">
        <v>64.2</v>
      </c>
      <c r="AZ110" s="91">
        <v>63.7</v>
      </c>
      <c r="BA110" s="91">
        <v>65.55</v>
      </c>
      <c r="BB110" s="91">
        <v>65.5</v>
      </c>
      <c r="BC110" s="91">
        <v>62.95</v>
      </c>
      <c r="BD110" s="91">
        <v>62.65</v>
      </c>
      <c r="BE110" s="91">
        <v>66.5</v>
      </c>
      <c r="BF110" s="91">
        <v>67.45</v>
      </c>
      <c r="BG110" s="91">
        <v>73.599999999999994</v>
      </c>
      <c r="BH110" s="91">
        <v>76.099999999999994</v>
      </c>
      <c r="BI110" s="91">
        <v>83.4</v>
      </c>
      <c r="BJ110" s="91">
        <v>84.95</v>
      </c>
      <c r="BK110" s="91">
        <v>87.1</v>
      </c>
      <c r="BL110" s="91">
        <v>83.95</v>
      </c>
      <c r="BM110" s="91">
        <v>83.7</v>
      </c>
      <c r="BN110" s="91">
        <v>77.849999999999994</v>
      </c>
      <c r="BO110" s="91">
        <v>71.8</v>
      </c>
      <c r="BP110" s="91">
        <v>71.75</v>
      </c>
      <c r="BQ110" s="91">
        <v>68.5</v>
      </c>
      <c r="BR110" s="91"/>
      <c r="BS110" s="91"/>
      <c r="BT110" s="91"/>
      <c r="BU110" s="91"/>
      <c r="BV110" s="26"/>
      <c r="BW110" s="47">
        <f>MAX(C110:BV110)</f>
        <v>87.1</v>
      </c>
      <c r="BX110" s="47">
        <f>MIN(D110:BW110)</f>
        <v>22</v>
      </c>
      <c r="BY110" s="47">
        <f t="shared" ref="BY110:BY120" si="6">BQ110</f>
        <v>68.5</v>
      </c>
      <c r="BZ110" s="48">
        <v>23.3</v>
      </c>
      <c r="CA110" s="110"/>
    </row>
    <row r="111" spans="1:79" x14ac:dyDescent="0.25">
      <c r="A111" s="110"/>
      <c r="B111" s="24" t="s">
        <v>8</v>
      </c>
      <c r="C111" s="45">
        <v>22.2</v>
      </c>
      <c r="D111" s="25">
        <v>21.35</v>
      </c>
      <c r="E111" s="45">
        <v>20.65</v>
      </c>
      <c r="F111" s="45">
        <v>23.55</v>
      </c>
      <c r="G111" s="45">
        <v>21</v>
      </c>
      <c r="H111" s="45">
        <v>23.65</v>
      </c>
      <c r="I111" s="46">
        <f>'2021-2025 Forwards'!J42</f>
        <v>23.2</v>
      </c>
      <c r="J111" s="47">
        <f>'2021-2025 Forwards'!P42</f>
        <v>27.95</v>
      </c>
      <c r="K111" s="25">
        <v>29</v>
      </c>
      <c r="L111" s="25">
        <v>30.2</v>
      </c>
      <c r="M111" s="91">
        <v>28.95</v>
      </c>
      <c r="N111" s="91">
        <v>29.55</v>
      </c>
      <c r="O111" s="91">
        <v>29</v>
      </c>
      <c r="P111" s="91">
        <v>30</v>
      </c>
      <c r="Q111" s="91">
        <v>30.2</v>
      </c>
      <c r="R111" s="91">
        <v>30.7</v>
      </c>
      <c r="S111" s="91">
        <v>33.549999999999997</v>
      </c>
      <c r="T111" s="91">
        <v>32.35</v>
      </c>
      <c r="U111" s="91">
        <v>31.1</v>
      </c>
      <c r="V111" s="91">
        <v>29.05</v>
      </c>
      <c r="W111" s="91">
        <v>29.25</v>
      </c>
      <c r="X111" s="91">
        <v>31.25</v>
      </c>
      <c r="Y111" s="91">
        <v>35.15</v>
      </c>
      <c r="Z111" s="91">
        <v>34.4</v>
      </c>
      <c r="AA111" s="91">
        <v>36</v>
      </c>
      <c r="AB111" s="91">
        <v>39.200000000000003</v>
      </c>
      <c r="AC111" s="91">
        <v>40.950000000000003</v>
      </c>
      <c r="AD111" s="91">
        <v>41.5</v>
      </c>
      <c r="AE111" s="91">
        <v>42.3</v>
      </c>
      <c r="AF111" s="91">
        <v>48.1</v>
      </c>
      <c r="AG111" s="91">
        <v>48.85</v>
      </c>
      <c r="AH111" s="91">
        <v>48.55</v>
      </c>
      <c r="AI111" s="91">
        <v>46.8</v>
      </c>
      <c r="AJ111" s="91">
        <v>47.9</v>
      </c>
      <c r="AK111" s="91">
        <v>48.9</v>
      </c>
      <c r="AL111" s="91">
        <v>47.95</v>
      </c>
      <c r="AM111" s="91">
        <v>46.9</v>
      </c>
      <c r="AN111" s="91">
        <v>48.35</v>
      </c>
      <c r="AO111" s="91">
        <v>52.05</v>
      </c>
      <c r="AP111" s="91">
        <v>56.1</v>
      </c>
      <c r="AQ111" s="91">
        <v>55.9</v>
      </c>
      <c r="AR111" s="91">
        <v>54.85</v>
      </c>
      <c r="AS111" s="91">
        <v>57.85</v>
      </c>
      <c r="AT111" s="91">
        <v>59.25</v>
      </c>
      <c r="AU111" s="91">
        <v>62.25</v>
      </c>
      <c r="AV111" s="91">
        <v>58.35</v>
      </c>
      <c r="AW111" s="91">
        <v>57.4</v>
      </c>
      <c r="AX111" s="91">
        <v>57</v>
      </c>
      <c r="AY111" s="91">
        <v>57.5</v>
      </c>
      <c r="AZ111" s="91">
        <v>57</v>
      </c>
      <c r="BA111" s="91">
        <v>58.65</v>
      </c>
      <c r="BB111" s="91">
        <v>58.65</v>
      </c>
      <c r="BC111" s="91">
        <v>56.45</v>
      </c>
      <c r="BD111" s="91">
        <v>56.2</v>
      </c>
      <c r="BE111" s="91">
        <v>59.6</v>
      </c>
      <c r="BF111" s="91">
        <v>60.45</v>
      </c>
      <c r="BG111" s="91">
        <v>65.900000000000006</v>
      </c>
      <c r="BH111" s="91">
        <v>68.099999999999994</v>
      </c>
      <c r="BI111" s="91">
        <v>74.599999999999994</v>
      </c>
      <c r="BJ111" s="91">
        <v>75.95</v>
      </c>
      <c r="BK111" s="91">
        <v>66.650000000000006</v>
      </c>
      <c r="BL111" s="91">
        <v>64.25</v>
      </c>
      <c r="BM111" s="91">
        <v>64.05</v>
      </c>
      <c r="BN111" s="91">
        <v>59.7</v>
      </c>
      <c r="BO111" s="91">
        <v>49.9</v>
      </c>
      <c r="BP111" s="91">
        <v>48.65</v>
      </c>
      <c r="BQ111" s="91">
        <v>46.5</v>
      </c>
      <c r="BR111" s="91"/>
      <c r="BS111" s="91"/>
      <c r="BT111" s="91"/>
      <c r="BU111" s="91"/>
      <c r="BV111" s="26"/>
      <c r="BW111" s="47">
        <f>MAX(C111:BV111)</f>
        <v>75.95</v>
      </c>
      <c r="BX111" s="47">
        <f>MIN(D111:BW111)</f>
        <v>20.65</v>
      </c>
      <c r="BY111" s="47">
        <f t="shared" si="6"/>
        <v>46.5</v>
      </c>
      <c r="BZ111" s="48">
        <v>21.9</v>
      </c>
      <c r="CA111" s="110"/>
    </row>
    <row r="112" spans="1:79" x14ac:dyDescent="0.25">
      <c r="A112" s="110"/>
      <c r="B112" s="24" t="s">
        <v>9</v>
      </c>
      <c r="C112" s="45">
        <v>17.850000000000001</v>
      </c>
      <c r="D112" s="25">
        <v>17.2</v>
      </c>
      <c r="E112" s="45">
        <v>16.75</v>
      </c>
      <c r="F112" s="45">
        <v>18.95</v>
      </c>
      <c r="G112" s="45">
        <v>17.05</v>
      </c>
      <c r="H112" s="45">
        <v>18</v>
      </c>
      <c r="I112" s="46">
        <f>'2021-2025 Forwards'!J43</f>
        <v>17.7</v>
      </c>
      <c r="J112" s="47">
        <f>'2021-2025 Forwards'!P43</f>
        <v>21.15</v>
      </c>
      <c r="K112" s="25">
        <v>21.95</v>
      </c>
      <c r="L112" s="25">
        <v>22.75</v>
      </c>
      <c r="M112" s="91">
        <v>21.95</v>
      </c>
      <c r="N112" s="91">
        <v>22.4</v>
      </c>
      <c r="O112" s="91">
        <v>22</v>
      </c>
      <c r="P112" s="91">
        <v>23.45</v>
      </c>
      <c r="Q112" s="91">
        <v>23.6</v>
      </c>
      <c r="R112" s="91">
        <v>23.95</v>
      </c>
      <c r="S112" s="91">
        <v>26.9</v>
      </c>
      <c r="T112" s="91">
        <v>26.4</v>
      </c>
      <c r="U112" s="91">
        <v>25.5</v>
      </c>
      <c r="V112" s="91">
        <v>24.25</v>
      </c>
      <c r="W112" s="91">
        <v>24.4</v>
      </c>
      <c r="X112" s="91">
        <v>25.9</v>
      </c>
      <c r="Y112" s="91">
        <v>24.4</v>
      </c>
      <c r="Z112" s="91">
        <v>23.2</v>
      </c>
      <c r="AA112" s="91">
        <v>23.9</v>
      </c>
      <c r="AB112" s="91">
        <v>25.45</v>
      </c>
      <c r="AC112" s="91">
        <v>26.6</v>
      </c>
      <c r="AD112" s="91">
        <v>27.15</v>
      </c>
      <c r="AE112" s="91">
        <v>27.8</v>
      </c>
      <c r="AF112" s="91">
        <v>31.75</v>
      </c>
      <c r="AG112" s="91">
        <v>32.25</v>
      </c>
      <c r="AH112" s="91">
        <v>32</v>
      </c>
      <c r="AI112" s="91">
        <v>30.8</v>
      </c>
      <c r="AJ112" s="91">
        <v>31.3</v>
      </c>
      <c r="AK112" s="91">
        <v>32.049999999999997</v>
      </c>
      <c r="AL112" s="91">
        <v>31.5</v>
      </c>
      <c r="AM112" s="91">
        <v>31.05</v>
      </c>
      <c r="AN112" s="91">
        <v>31.95</v>
      </c>
      <c r="AO112" s="91">
        <v>31.9</v>
      </c>
      <c r="AP112" s="91">
        <v>37.1</v>
      </c>
      <c r="AQ112" s="91">
        <v>37.25</v>
      </c>
      <c r="AR112" s="91">
        <v>40.049999999999997</v>
      </c>
      <c r="AS112" s="91">
        <v>39.450000000000003</v>
      </c>
      <c r="AT112" s="91">
        <v>39.15</v>
      </c>
      <c r="AU112" s="91">
        <v>43.75</v>
      </c>
      <c r="AV112" s="91">
        <v>42.25</v>
      </c>
      <c r="AW112" s="91">
        <v>42.6</v>
      </c>
      <c r="AX112" s="91">
        <v>42.5</v>
      </c>
      <c r="AY112" s="91">
        <v>42.35</v>
      </c>
      <c r="AZ112" s="91">
        <v>41</v>
      </c>
      <c r="BA112" s="91">
        <v>41.8</v>
      </c>
      <c r="BB112" s="91">
        <v>41.35</v>
      </c>
      <c r="BC112" s="91">
        <v>40</v>
      </c>
      <c r="BD112" s="91">
        <v>39.950000000000003</v>
      </c>
      <c r="BE112" s="91">
        <v>41.35</v>
      </c>
      <c r="BF112" s="91">
        <v>41.85</v>
      </c>
      <c r="BG112" s="91">
        <v>43.5</v>
      </c>
      <c r="BH112" s="91">
        <v>44.7</v>
      </c>
      <c r="BI112" s="91">
        <v>49.6</v>
      </c>
      <c r="BJ112" s="91">
        <v>52</v>
      </c>
      <c r="BK112" s="91">
        <v>46.55</v>
      </c>
      <c r="BL112" s="91">
        <v>44.7</v>
      </c>
      <c r="BM112" s="91">
        <v>43.9</v>
      </c>
      <c r="BN112" s="91">
        <v>42.4</v>
      </c>
      <c r="BO112" s="91">
        <v>38.75</v>
      </c>
      <c r="BP112" s="91">
        <v>39.450000000000003</v>
      </c>
      <c r="BQ112" s="91">
        <v>37.299999999999997</v>
      </c>
      <c r="BR112" s="91"/>
      <c r="BS112" s="91"/>
      <c r="BT112" s="91"/>
      <c r="BU112" s="91"/>
      <c r="BV112" s="26"/>
      <c r="BW112" s="47">
        <f>MAX(C112:BV112)</f>
        <v>52</v>
      </c>
      <c r="BX112" s="47">
        <f>MIN(D112:BW112)</f>
        <v>16.75</v>
      </c>
      <c r="BY112" s="47">
        <f t="shared" si="6"/>
        <v>37.299999999999997</v>
      </c>
      <c r="BZ112" s="48">
        <v>17.55</v>
      </c>
      <c r="CA112" s="110"/>
    </row>
    <row r="113" spans="1:79" x14ac:dyDescent="0.25">
      <c r="A113" s="110"/>
      <c r="B113" s="24" t="s">
        <v>10</v>
      </c>
      <c r="C113" s="45">
        <v>19.2</v>
      </c>
      <c r="D113" s="25">
        <v>18.55</v>
      </c>
      <c r="E113" s="45">
        <v>18.100000000000001</v>
      </c>
      <c r="F113" s="45">
        <v>20.399999999999999</v>
      </c>
      <c r="G113" s="45">
        <v>18.5</v>
      </c>
      <c r="H113" s="45">
        <v>19.600000000000001</v>
      </c>
      <c r="I113" s="46">
        <f>'2021-2025 Forwards'!J44</f>
        <v>19.3</v>
      </c>
      <c r="J113" s="47">
        <f>'2021-2025 Forwards'!P44</f>
        <v>22.95</v>
      </c>
      <c r="K113" s="25">
        <v>23.65</v>
      </c>
      <c r="L113" s="25">
        <v>24.45</v>
      </c>
      <c r="M113" s="91">
        <v>23.65</v>
      </c>
      <c r="N113" s="91">
        <v>24.1</v>
      </c>
      <c r="O113" s="91">
        <v>23.7</v>
      </c>
      <c r="P113" s="91">
        <v>25.15</v>
      </c>
      <c r="Q113" s="91">
        <v>25.3</v>
      </c>
      <c r="R113" s="91">
        <v>25.7</v>
      </c>
      <c r="S113" s="91">
        <v>28.7</v>
      </c>
      <c r="T113" s="91">
        <v>28.15</v>
      </c>
      <c r="U113" s="91">
        <v>27.25</v>
      </c>
      <c r="V113" s="91">
        <v>26.4</v>
      </c>
      <c r="W113" s="91">
        <v>26.65</v>
      </c>
      <c r="X113" s="91">
        <v>28.15</v>
      </c>
      <c r="Y113" s="91">
        <v>31.55</v>
      </c>
      <c r="Z113" s="91">
        <v>30.55</v>
      </c>
      <c r="AA113" s="91">
        <v>31.35</v>
      </c>
      <c r="AB113" s="91">
        <v>32.9</v>
      </c>
      <c r="AC113" s="91">
        <v>33.9</v>
      </c>
      <c r="AD113" s="91">
        <v>34.450000000000003</v>
      </c>
      <c r="AE113" s="91">
        <v>35.1</v>
      </c>
      <c r="AF113" s="91">
        <v>39.1</v>
      </c>
      <c r="AG113" s="91">
        <v>39.75</v>
      </c>
      <c r="AH113" s="91">
        <v>39.5</v>
      </c>
      <c r="AI113" s="91">
        <v>38.299999999999997</v>
      </c>
      <c r="AJ113" s="91">
        <v>38.75</v>
      </c>
      <c r="AK113" s="91">
        <v>39.5</v>
      </c>
      <c r="AL113" s="91">
        <v>38.9</v>
      </c>
      <c r="AM113" s="91">
        <v>38.450000000000003</v>
      </c>
      <c r="AN113" s="91">
        <v>39.35</v>
      </c>
      <c r="AO113" s="91">
        <v>39.299999999999997</v>
      </c>
      <c r="AP113" s="91">
        <v>44.8</v>
      </c>
      <c r="AQ113" s="91">
        <v>44.95</v>
      </c>
      <c r="AR113" s="91">
        <v>47.9</v>
      </c>
      <c r="AS113" s="91">
        <v>47.2</v>
      </c>
      <c r="AT113" s="91">
        <v>46.9</v>
      </c>
      <c r="AU113" s="91">
        <v>51.35</v>
      </c>
      <c r="AV113" s="91">
        <v>49.85</v>
      </c>
      <c r="AW113" s="91">
        <v>50.2</v>
      </c>
      <c r="AX113" s="91">
        <v>50.1</v>
      </c>
      <c r="AY113" s="91">
        <v>49.9</v>
      </c>
      <c r="AZ113" s="91">
        <v>48.45</v>
      </c>
      <c r="BA113" s="91">
        <v>48.5</v>
      </c>
      <c r="BB113" s="91">
        <v>48.05</v>
      </c>
      <c r="BC113" s="91">
        <v>46.65</v>
      </c>
      <c r="BD113" s="91">
        <v>46.6</v>
      </c>
      <c r="BE113" s="91">
        <v>48</v>
      </c>
      <c r="BF113" s="91">
        <v>48.5</v>
      </c>
      <c r="BG113" s="91">
        <v>50</v>
      </c>
      <c r="BH113" s="91">
        <v>51.2</v>
      </c>
      <c r="BI113" s="91">
        <v>56.1</v>
      </c>
      <c r="BJ113" s="91">
        <v>58.45</v>
      </c>
      <c r="BK113" s="91">
        <v>53.25</v>
      </c>
      <c r="BL113" s="91">
        <v>51.4</v>
      </c>
      <c r="BM113" s="91">
        <v>50.65</v>
      </c>
      <c r="BN113" s="91">
        <v>49.2</v>
      </c>
      <c r="BO113" s="91">
        <v>45.85</v>
      </c>
      <c r="BP113" s="91">
        <v>45.9</v>
      </c>
      <c r="BQ113" s="91">
        <v>43.85</v>
      </c>
      <c r="BR113" s="91"/>
      <c r="BS113" s="91"/>
      <c r="BT113" s="91"/>
      <c r="BU113" s="91"/>
      <c r="BV113" s="26"/>
      <c r="BW113" s="47">
        <f>MAX(C113:BV113)</f>
        <v>58.45</v>
      </c>
      <c r="BX113" s="47">
        <f>MIN(D113:BW113)</f>
        <v>18.100000000000001</v>
      </c>
      <c r="BY113" s="47">
        <f t="shared" si="6"/>
        <v>43.85</v>
      </c>
      <c r="BZ113" s="48">
        <v>18.850000000000001</v>
      </c>
      <c r="CA113" s="110"/>
    </row>
    <row r="114" spans="1:79" x14ac:dyDescent="0.25">
      <c r="A114" s="110"/>
      <c r="B114" s="24" t="s">
        <v>11</v>
      </c>
      <c r="C114" s="45">
        <v>20.65</v>
      </c>
      <c r="D114" s="25">
        <v>19.95</v>
      </c>
      <c r="E114" s="45">
        <v>19.399999999999999</v>
      </c>
      <c r="F114" s="45">
        <v>21.9</v>
      </c>
      <c r="G114" s="45">
        <v>19.850000000000001</v>
      </c>
      <c r="H114" s="45">
        <v>21</v>
      </c>
      <c r="I114" s="46">
        <f>'2021-2025 Forwards'!J45</f>
        <v>20.7</v>
      </c>
      <c r="J114" s="47">
        <f>'2021-2025 Forwards'!P45</f>
        <v>24.65</v>
      </c>
      <c r="K114" s="25">
        <v>25.3</v>
      </c>
      <c r="L114" s="25">
        <v>26.15</v>
      </c>
      <c r="M114" s="91">
        <v>25.25</v>
      </c>
      <c r="N114" s="91">
        <v>25.8</v>
      </c>
      <c r="O114" s="91">
        <v>25.45</v>
      </c>
      <c r="P114" s="91">
        <v>27.05</v>
      </c>
      <c r="Q114" s="91">
        <v>27.2</v>
      </c>
      <c r="R114" s="91">
        <v>27.55</v>
      </c>
      <c r="S114" s="91">
        <v>30.8</v>
      </c>
      <c r="T114" s="91">
        <v>30.1</v>
      </c>
      <c r="U114" s="91">
        <v>29.15</v>
      </c>
      <c r="V114" s="91">
        <v>28.75</v>
      </c>
      <c r="W114" s="91">
        <v>29</v>
      </c>
      <c r="X114" s="91">
        <v>30.6</v>
      </c>
      <c r="Y114" s="91">
        <v>34.15</v>
      </c>
      <c r="Z114" s="91">
        <v>33.049999999999997</v>
      </c>
      <c r="AA114" s="91">
        <v>33.85</v>
      </c>
      <c r="AB114" s="91">
        <v>35.549999999999997</v>
      </c>
      <c r="AC114" s="91">
        <v>36.799999999999997</v>
      </c>
      <c r="AD114" s="91">
        <v>37.4</v>
      </c>
      <c r="AE114" s="91">
        <v>37.950000000000003</v>
      </c>
      <c r="AF114" s="91">
        <v>42.2</v>
      </c>
      <c r="AG114" s="91">
        <v>42.9</v>
      </c>
      <c r="AH114" s="91">
        <v>42.7</v>
      </c>
      <c r="AI114" s="91">
        <v>41.4</v>
      </c>
      <c r="AJ114" s="91">
        <v>41.9</v>
      </c>
      <c r="AK114" s="91">
        <v>42.65</v>
      </c>
      <c r="AL114" s="91">
        <v>41.95</v>
      </c>
      <c r="AM114" s="91">
        <v>41.55</v>
      </c>
      <c r="AN114" s="91">
        <v>42.45</v>
      </c>
      <c r="AO114" s="91">
        <v>42.35</v>
      </c>
      <c r="AP114" s="91">
        <v>48.4</v>
      </c>
      <c r="AQ114" s="91">
        <v>48.6</v>
      </c>
      <c r="AR114" s="91">
        <v>51.7</v>
      </c>
      <c r="AS114" s="91">
        <v>52.4</v>
      </c>
      <c r="AT114" s="91">
        <v>52.05</v>
      </c>
      <c r="AU114" s="91">
        <v>56.8</v>
      </c>
      <c r="AV114" s="91">
        <v>55.1</v>
      </c>
      <c r="AW114" s="91">
        <v>55.5</v>
      </c>
      <c r="AX114" s="91">
        <v>55.3</v>
      </c>
      <c r="AY114" s="91">
        <v>61.85</v>
      </c>
      <c r="AZ114" s="91">
        <v>62.2</v>
      </c>
      <c r="BA114" s="91">
        <v>64.849999999999994</v>
      </c>
      <c r="BB114" s="91">
        <v>64.650000000000006</v>
      </c>
      <c r="BC114" s="91">
        <v>63.5</v>
      </c>
      <c r="BD114" s="91">
        <v>63.45</v>
      </c>
      <c r="BE114" s="91">
        <v>65.75</v>
      </c>
      <c r="BF114" s="91">
        <v>66.75</v>
      </c>
      <c r="BG114" s="91">
        <v>69.349999999999994</v>
      </c>
      <c r="BH114" s="91">
        <v>71.150000000000006</v>
      </c>
      <c r="BI114" s="91">
        <v>78.7</v>
      </c>
      <c r="BJ114" s="91">
        <v>82.3</v>
      </c>
      <c r="BK114" s="91">
        <v>75.25</v>
      </c>
      <c r="BL114" s="91">
        <v>72.55</v>
      </c>
      <c r="BM114" s="91">
        <v>71.400000000000006</v>
      </c>
      <c r="BN114" s="91">
        <v>69</v>
      </c>
      <c r="BO114" s="91">
        <v>67.349999999999994</v>
      </c>
      <c r="BP114" s="91">
        <v>67.349999999999994</v>
      </c>
      <c r="BQ114" s="91">
        <v>64.099999999999994</v>
      </c>
      <c r="BR114" s="91"/>
      <c r="BS114" s="91"/>
      <c r="BT114" s="91"/>
      <c r="BU114" s="91"/>
      <c r="BV114" s="26"/>
      <c r="BW114" s="47">
        <f>MAX(C114:BV114)</f>
        <v>82.3</v>
      </c>
      <c r="BX114" s="47">
        <f>MIN(D114:BW114)</f>
        <v>19.399999999999999</v>
      </c>
      <c r="BY114" s="47">
        <f t="shared" si="6"/>
        <v>64.099999999999994</v>
      </c>
      <c r="BZ114" s="48">
        <v>20.100000000000001</v>
      </c>
      <c r="CA114" s="110"/>
    </row>
    <row r="115" spans="1:79" x14ac:dyDescent="0.25">
      <c r="A115" s="110"/>
      <c r="B115" s="24" t="s">
        <v>12</v>
      </c>
      <c r="C115" s="45">
        <v>36.1</v>
      </c>
      <c r="D115" s="25">
        <v>34.9</v>
      </c>
      <c r="E115" s="45">
        <v>33.85</v>
      </c>
      <c r="F115" s="45">
        <v>38.35</v>
      </c>
      <c r="G115" s="45">
        <v>34.549999999999997</v>
      </c>
      <c r="H115" s="45">
        <v>39.049999999999997</v>
      </c>
      <c r="I115" s="46">
        <f>'2021-2025 Forwards'!J46</f>
        <v>38.299999999999997</v>
      </c>
      <c r="J115" s="47">
        <f>'2021-2025 Forwards'!P46</f>
        <v>45.7</v>
      </c>
      <c r="K115" s="25">
        <v>46.7</v>
      </c>
      <c r="L115" s="25">
        <v>48.75</v>
      </c>
      <c r="M115" s="91">
        <v>47.05</v>
      </c>
      <c r="N115" s="91">
        <v>48.1</v>
      </c>
      <c r="O115" s="91">
        <v>47.3</v>
      </c>
      <c r="P115" s="91">
        <v>50.2</v>
      </c>
      <c r="Q115" s="91">
        <v>50.35</v>
      </c>
      <c r="R115" s="91">
        <v>53.05</v>
      </c>
      <c r="S115" s="91">
        <v>59.1</v>
      </c>
      <c r="T115" s="91">
        <v>59.9</v>
      </c>
      <c r="U115" s="91">
        <v>57.5</v>
      </c>
      <c r="V115" s="91">
        <v>56.5</v>
      </c>
      <c r="W115" s="91">
        <v>57.2</v>
      </c>
      <c r="X115" s="91">
        <v>60.7</v>
      </c>
      <c r="Y115" s="91">
        <v>67.8</v>
      </c>
      <c r="Z115" s="91">
        <v>66.400000000000006</v>
      </c>
      <c r="AA115" s="91">
        <v>68.2</v>
      </c>
      <c r="AB115" s="91">
        <v>69.400000000000006</v>
      </c>
      <c r="AC115" s="91">
        <v>69.349999999999994</v>
      </c>
      <c r="AD115" s="91">
        <v>68.5</v>
      </c>
      <c r="AE115" s="91">
        <v>69.599999999999994</v>
      </c>
      <c r="AF115" s="91">
        <v>74.95</v>
      </c>
      <c r="AG115" s="91">
        <v>76.099999999999994</v>
      </c>
      <c r="AH115" s="91">
        <v>75.650000000000006</v>
      </c>
      <c r="AI115" s="91">
        <v>73.3</v>
      </c>
      <c r="AJ115" s="91">
        <v>74.900000000000006</v>
      </c>
      <c r="AK115" s="91">
        <v>76.3</v>
      </c>
      <c r="AL115" s="91">
        <v>80.099999999999994</v>
      </c>
      <c r="AM115" s="91">
        <v>79.099999999999994</v>
      </c>
      <c r="AN115" s="91">
        <v>81.099999999999994</v>
      </c>
      <c r="AO115" s="91">
        <v>83.2</v>
      </c>
      <c r="AP115" s="91">
        <v>86.9</v>
      </c>
      <c r="AQ115" s="91">
        <v>85</v>
      </c>
      <c r="AR115" s="91">
        <v>84.15</v>
      </c>
      <c r="AS115" s="91">
        <v>88.55</v>
      </c>
      <c r="AT115" s="91">
        <v>84.75</v>
      </c>
      <c r="AU115" s="91">
        <v>85.8</v>
      </c>
      <c r="AV115" s="91">
        <v>82.7</v>
      </c>
      <c r="AW115" s="91">
        <v>83.65</v>
      </c>
      <c r="AX115" s="91">
        <v>83.45</v>
      </c>
      <c r="AY115" s="91">
        <v>82.1</v>
      </c>
      <c r="AZ115" s="91">
        <v>76.2</v>
      </c>
      <c r="BA115" s="91">
        <v>78.95</v>
      </c>
      <c r="BB115" s="91">
        <v>78.75</v>
      </c>
      <c r="BC115" s="91">
        <v>76.25</v>
      </c>
      <c r="BD115" s="91">
        <v>75.849999999999994</v>
      </c>
      <c r="BE115" s="91">
        <v>81.55</v>
      </c>
      <c r="BF115" s="91">
        <v>85.35</v>
      </c>
      <c r="BG115" s="91">
        <v>90.55</v>
      </c>
      <c r="BH115" s="91">
        <v>89</v>
      </c>
      <c r="BI115" s="91">
        <v>89.25</v>
      </c>
      <c r="BJ115" s="91">
        <v>83.25</v>
      </c>
      <c r="BK115" s="91">
        <v>87.8</v>
      </c>
      <c r="BL115" s="91">
        <v>83.95</v>
      </c>
      <c r="BM115" s="91">
        <v>82.15</v>
      </c>
      <c r="BN115" s="91">
        <v>81.7</v>
      </c>
      <c r="BO115" s="91">
        <v>74</v>
      </c>
      <c r="BP115" s="91">
        <v>76</v>
      </c>
      <c r="BQ115" s="91">
        <v>76.5</v>
      </c>
      <c r="BR115" s="91"/>
      <c r="BS115" s="91"/>
      <c r="BT115" s="91"/>
      <c r="BU115" s="91"/>
      <c r="BV115" s="26"/>
      <c r="BW115" s="47">
        <f>MAX(C115:BV115)</f>
        <v>90.55</v>
      </c>
      <c r="BX115" s="47">
        <f>MIN(D115:BW115)</f>
        <v>33.85</v>
      </c>
      <c r="BY115" s="47">
        <f t="shared" si="6"/>
        <v>76.5</v>
      </c>
      <c r="BZ115" s="48">
        <v>35.1</v>
      </c>
      <c r="CA115" s="110"/>
    </row>
    <row r="116" spans="1:79" x14ac:dyDescent="0.25">
      <c r="A116" s="110"/>
      <c r="B116" s="24" t="s">
        <v>13</v>
      </c>
      <c r="C116" s="45">
        <v>37.049999999999997</v>
      </c>
      <c r="D116" s="25">
        <v>35.799999999999997</v>
      </c>
      <c r="E116" s="45">
        <v>34.75</v>
      </c>
      <c r="F116" s="45">
        <v>39.299999999999997</v>
      </c>
      <c r="G116" s="45">
        <v>35.299999999999997</v>
      </c>
      <c r="H116" s="45">
        <v>40</v>
      </c>
      <c r="I116" s="46">
        <f>'2021-2025 Forwards'!J47</f>
        <v>39.25</v>
      </c>
      <c r="J116" s="47">
        <f>'2021-2025 Forwards'!P47</f>
        <v>46.85</v>
      </c>
      <c r="K116" s="25">
        <v>48.05</v>
      </c>
      <c r="L116" s="25">
        <v>50.2</v>
      </c>
      <c r="M116" s="91">
        <v>48.4</v>
      </c>
      <c r="N116" s="91">
        <v>49.45</v>
      </c>
      <c r="O116" s="91">
        <v>48.65</v>
      </c>
      <c r="P116" s="91">
        <v>51.9</v>
      </c>
      <c r="Q116" s="91">
        <v>52.1</v>
      </c>
      <c r="R116" s="91">
        <v>55</v>
      </c>
      <c r="S116" s="91">
        <v>61.45</v>
      </c>
      <c r="T116" s="91">
        <v>62.25</v>
      </c>
      <c r="U116" s="91">
        <v>59.75</v>
      </c>
      <c r="V116" s="91">
        <v>58.7</v>
      </c>
      <c r="W116" s="91">
        <v>59.3</v>
      </c>
      <c r="X116" s="91">
        <v>63</v>
      </c>
      <c r="Y116" s="91">
        <v>70.5</v>
      </c>
      <c r="Z116" s="91">
        <v>68.95</v>
      </c>
      <c r="AA116" s="91">
        <v>70.849999999999994</v>
      </c>
      <c r="AB116" s="91">
        <v>72</v>
      </c>
      <c r="AC116" s="91">
        <v>72.099999999999994</v>
      </c>
      <c r="AD116" s="91">
        <v>71.25</v>
      </c>
      <c r="AE116" s="91">
        <v>72.45</v>
      </c>
      <c r="AF116" s="91">
        <v>78.099999999999994</v>
      </c>
      <c r="AG116" s="91">
        <v>79.25</v>
      </c>
      <c r="AH116" s="91">
        <v>78.849999999999994</v>
      </c>
      <c r="AI116" s="91">
        <v>76.45</v>
      </c>
      <c r="AJ116" s="91">
        <v>78.150000000000006</v>
      </c>
      <c r="AK116" s="91">
        <v>79.599999999999994</v>
      </c>
      <c r="AL116" s="91">
        <v>83.65</v>
      </c>
      <c r="AM116" s="91">
        <v>82.5</v>
      </c>
      <c r="AN116" s="91">
        <v>84.55</v>
      </c>
      <c r="AO116" s="91">
        <v>86.8</v>
      </c>
      <c r="AP116" s="91">
        <v>90.65</v>
      </c>
      <c r="AQ116" s="91">
        <v>88.7</v>
      </c>
      <c r="AR116" s="91">
        <v>87.85</v>
      </c>
      <c r="AS116" s="91">
        <v>92.55</v>
      </c>
      <c r="AT116" s="91">
        <v>88.6</v>
      </c>
      <c r="AU116" s="91">
        <v>88.95</v>
      </c>
      <c r="AV116" s="91">
        <v>85.6</v>
      </c>
      <c r="AW116" s="91">
        <v>86.6</v>
      </c>
      <c r="AX116" s="91">
        <v>86.35</v>
      </c>
      <c r="AY116" s="91">
        <v>84.9</v>
      </c>
      <c r="AZ116" s="91">
        <v>78.599999999999994</v>
      </c>
      <c r="BA116" s="91">
        <v>81.349999999999994</v>
      </c>
      <c r="BB116" s="91">
        <v>81.099999999999994</v>
      </c>
      <c r="BC116" s="91">
        <v>78.400000000000006</v>
      </c>
      <c r="BD116" s="91">
        <v>77.95</v>
      </c>
      <c r="BE116" s="91">
        <v>83.9</v>
      </c>
      <c r="BF116" s="91">
        <v>87.8</v>
      </c>
      <c r="BG116" s="91">
        <v>93.1</v>
      </c>
      <c r="BH116" s="91">
        <v>91.35</v>
      </c>
      <c r="BI116" s="91">
        <v>91.55</v>
      </c>
      <c r="BJ116" s="91">
        <v>85.3</v>
      </c>
      <c r="BK116" s="91">
        <v>90.05</v>
      </c>
      <c r="BL116" s="91">
        <v>86.1</v>
      </c>
      <c r="BM116" s="91">
        <v>84.2</v>
      </c>
      <c r="BN116" s="91">
        <v>83.8</v>
      </c>
      <c r="BO116" s="91">
        <v>75.849999999999994</v>
      </c>
      <c r="BP116" s="91">
        <v>77.849999999999994</v>
      </c>
      <c r="BQ116" s="91">
        <v>78.400000000000006</v>
      </c>
      <c r="BR116" s="91"/>
      <c r="BS116" s="91"/>
      <c r="BT116" s="91"/>
      <c r="BU116" s="91"/>
      <c r="BV116" s="26"/>
      <c r="BW116" s="47">
        <f>MAX(C116:BV116)</f>
        <v>93.1</v>
      </c>
      <c r="BX116" s="47">
        <f>MIN(D116:BW116)</f>
        <v>34.75</v>
      </c>
      <c r="BY116" s="47">
        <f t="shared" si="6"/>
        <v>78.400000000000006</v>
      </c>
      <c r="BZ116" s="48">
        <v>36.049999999999997</v>
      </c>
      <c r="CA116" s="110"/>
    </row>
    <row r="117" spans="1:79" x14ac:dyDescent="0.25">
      <c r="A117" s="110"/>
      <c r="B117" s="24" t="s">
        <v>14</v>
      </c>
      <c r="C117" s="45">
        <v>33.85</v>
      </c>
      <c r="D117" s="25">
        <v>32.65</v>
      </c>
      <c r="E117" s="45">
        <v>31.6</v>
      </c>
      <c r="F117" s="45">
        <v>35.950000000000003</v>
      </c>
      <c r="G117" s="45">
        <v>32.200000000000003</v>
      </c>
      <c r="H117" s="45">
        <v>36.5</v>
      </c>
      <c r="I117" s="46">
        <f>'2021-2025 Forwards'!J48</f>
        <v>35.799999999999997</v>
      </c>
      <c r="J117" s="47">
        <f>'2021-2025 Forwards'!P48</f>
        <v>42.8</v>
      </c>
      <c r="K117" s="25">
        <v>43.9</v>
      </c>
      <c r="L117" s="25">
        <v>45.95</v>
      </c>
      <c r="M117" s="91">
        <v>44.25</v>
      </c>
      <c r="N117" s="91">
        <v>45.25</v>
      </c>
      <c r="O117" s="91">
        <v>44.45</v>
      </c>
      <c r="P117" s="91">
        <v>47.4</v>
      </c>
      <c r="Q117" s="91">
        <v>47.55</v>
      </c>
      <c r="R117" s="91">
        <v>50.25</v>
      </c>
      <c r="S117" s="91">
        <v>56.3</v>
      </c>
      <c r="T117" s="91">
        <v>57.2</v>
      </c>
      <c r="U117" s="91">
        <v>54.8</v>
      </c>
      <c r="V117" s="91">
        <v>53.8</v>
      </c>
      <c r="W117" s="91">
        <v>54.35</v>
      </c>
      <c r="X117" s="91">
        <v>57.8</v>
      </c>
      <c r="Y117" s="91">
        <v>64.95</v>
      </c>
      <c r="Z117" s="91">
        <v>63.4</v>
      </c>
      <c r="AA117" s="91">
        <v>65.2</v>
      </c>
      <c r="AB117" s="91">
        <v>66.349999999999994</v>
      </c>
      <c r="AC117" s="91">
        <v>66.349999999999994</v>
      </c>
      <c r="AD117" s="91">
        <v>65.45</v>
      </c>
      <c r="AE117" s="91">
        <v>66.55</v>
      </c>
      <c r="AF117" s="91">
        <v>71.849999999999994</v>
      </c>
      <c r="AG117" s="91">
        <v>72.95</v>
      </c>
      <c r="AH117" s="91">
        <v>72.5</v>
      </c>
      <c r="AI117" s="91">
        <v>70.150000000000006</v>
      </c>
      <c r="AJ117" s="91">
        <v>71.75</v>
      </c>
      <c r="AK117" s="91">
        <v>73.150000000000006</v>
      </c>
      <c r="AL117" s="91">
        <v>76.900000000000006</v>
      </c>
      <c r="AM117" s="91">
        <v>75.849999999999994</v>
      </c>
      <c r="AN117" s="91">
        <v>77.75</v>
      </c>
      <c r="AO117" s="91">
        <v>79.75</v>
      </c>
      <c r="AP117" s="91">
        <v>83.4</v>
      </c>
      <c r="AQ117" s="91">
        <v>81.5</v>
      </c>
      <c r="AR117" s="91">
        <v>80.7</v>
      </c>
      <c r="AS117" s="91">
        <v>85</v>
      </c>
      <c r="AT117" s="91">
        <v>81.349999999999994</v>
      </c>
      <c r="AU117" s="91">
        <v>81.75</v>
      </c>
      <c r="AV117" s="91">
        <v>78.7</v>
      </c>
      <c r="AW117" s="91">
        <v>79.650000000000006</v>
      </c>
      <c r="AX117" s="91">
        <v>79.45</v>
      </c>
      <c r="AY117" s="91">
        <v>78.05</v>
      </c>
      <c r="AZ117" s="91">
        <v>72.150000000000006</v>
      </c>
      <c r="BA117" s="91">
        <v>74.900000000000006</v>
      </c>
      <c r="BB117" s="91">
        <v>74.599999999999994</v>
      </c>
      <c r="BC117" s="91">
        <v>72.099999999999994</v>
      </c>
      <c r="BD117" s="91">
        <v>71.7</v>
      </c>
      <c r="BE117" s="91">
        <v>77.3</v>
      </c>
      <c r="BF117" s="91">
        <v>80.95</v>
      </c>
      <c r="BG117" s="91">
        <v>86.05</v>
      </c>
      <c r="BH117" s="91">
        <v>84.45</v>
      </c>
      <c r="BI117" s="91">
        <v>84.65</v>
      </c>
      <c r="BJ117" s="91">
        <v>78.75</v>
      </c>
      <c r="BK117" s="91">
        <v>83.25</v>
      </c>
      <c r="BL117" s="91">
        <v>79.55</v>
      </c>
      <c r="BM117" s="91">
        <v>77.75</v>
      </c>
      <c r="BN117" s="91">
        <v>77.349999999999994</v>
      </c>
      <c r="BO117" s="91">
        <v>69.7</v>
      </c>
      <c r="BP117" s="91">
        <v>71.599999999999994</v>
      </c>
      <c r="BQ117" s="91">
        <v>72.05</v>
      </c>
      <c r="BR117" s="91"/>
      <c r="BS117" s="91"/>
      <c r="BT117" s="91"/>
      <c r="BU117" s="91"/>
      <c r="BV117" s="26"/>
      <c r="BW117" s="47">
        <f>MAX(C117:BV117)</f>
        <v>86.05</v>
      </c>
      <c r="BX117" s="47">
        <f>MIN(D117:BW117)</f>
        <v>31.6</v>
      </c>
      <c r="BY117" s="47">
        <f t="shared" si="6"/>
        <v>72.05</v>
      </c>
      <c r="BZ117" s="48">
        <v>33.049999999999997</v>
      </c>
      <c r="CA117" s="110"/>
    </row>
    <row r="118" spans="1:79" x14ac:dyDescent="0.25">
      <c r="A118" s="110"/>
      <c r="B118" s="24" t="s">
        <v>15</v>
      </c>
      <c r="C118" s="45">
        <v>22.05</v>
      </c>
      <c r="D118" s="25">
        <v>21.15</v>
      </c>
      <c r="E118" s="45">
        <v>20.45</v>
      </c>
      <c r="F118" s="45">
        <v>23.45</v>
      </c>
      <c r="G118" s="45">
        <v>20.8</v>
      </c>
      <c r="H118" s="45">
        <v>23.45</v>
      </c>
      <c r="I118" s="46">
        <f>'2021-2025 Forwards'!J49</f>
        <v>23</v>
      </c>
      <c r="J118" s="47">
        <f>'2021-2025 Forwards'!P49</f>
        <v>27.75</v>
      </c>
      <c r="K118" s="25">
        <v>28.7</v>
      </c>
      <c r="L118" s="25">
        <v>29.95</v>
      </c>
      <c r="M118" s="91">
        <v>28.6</v>
      </c>
      <c r="N118" s="91">
        <v>29.25</v>
      </c>
      <c r="O118" s="91">
        <v>28.75</v>
      </c>
      <c r="P118" s="91">
        <v>31</v>
      </c>
      <c r="Q118" s="91">
        <v>31.1</v>
      </c>
      <c r="R118" s="91">
        <v>31.65</v>
      </c>
      <c r="S118" s="91">
        <v>32.299999999999997</v>
      </c>
      <c r="T118" s="91">
        <v>32.049999999999997</v>
      </c>
      <c r="U118" s="91">
        <v>30.85</v>
      </c>
      <c r="V118" s="91">
        <v>30.45</v>
      </c>
      <c r="W118" s="91">
        <v>30.7</v>
      </c>
      <c r="X118" s="91">
        <v>32.75</v>
      </c>
      <c r="Y118" s="91">
        <v>37.5</v>
      </c>
      <c r="Z118" s="91">
        <v>36.6</v>
      </c>
      <c r="AA118" s="91">
        <v>37.65</v>
      </c>
      <c r="AB118" s="91">
        <v>42.15</v>
      </c>
      <c r="AC118" s="91">
        <v>44.3</v>
      </c>
      <c r="AD118" s="91">
        <v>45.55</v>
      </c>
      <c r="AE118" s="91">
        <v>46.45</v>
      </c>
      <c r="AF118" s="91">
        <v>52.6</v>
      </c>
      <c r="AG118" s="91">
        <v>53.45</v>
      </c>
      <c r="AH118" s="91">
        <v>53.15</v>
      </c>
      <c r="AI118" s="91">
        <v>51.35</v>
      </c>
      <c r="AJ118" s="91">
        <v>52.6</v>
      </c>
      <c r="AK118" s="91">
        <v>53.7</v>
      </c>
      <c r="AL118" s="91">
        <v>52.7</v>
      </c>
      <c r="AM118" s="91">
        <v>51.6</v>
      </c>
      <c r="AN118" s="91">
        <v>53</v>
      </c>
      <c r="AO118" s="91">
        <v>55.25</v>
      </c>
      <c r="AP118" s="91">
        <v>59.45</v>
      </c>
      <c r="AQ118" s="91">
        <v>58.9</v>
      </c>
      <c r="AR118" s="91">
        <v>57.25</v>
      </c>
      <c r="AS118" s="91">
        <v>58.9</v>
      </c>
      <c r="AT118" s="91">
        <v>57.2</v>
      </c>
      <c r="AU118" s="91">
        <v>64.05</v>
      </c>
      <c r="AV118" s="91">
        <v>61.1</v>
      </c>
      <c r="AW118" s="91">
        <v>61.75</v>
      </c>
      <c r="AX118" s="91">
        <v>64.2</v>
      </c>
      <c r="AY118" s="91">
        <v>61.25</v>
      </c>
      <c r="AZ118" s="91">
        <v>62.8</v>
      </c>
      <c r="BA118" s="91">
        <v>61.25</v>
      </c>
      <c r="BB118" s="91">
        <v>58.05</v>
      </c>
      <c r="BC118" s="91">
        <v>57.55</v>
      </c>
      <c r="BD118" s="91">
        <v>57.25</v>
      </c>
      <c r="BE118" s="91">
        <v>59.65</v>
      </c>
      <c r="BF118" s="91">
        <v>60.5</v>
      </c>
      <c r="BG118" s="91">
        <v>65.8</v>
      </c>
      <c r="BH118" s="91">
        <v>68.75</v>
      </c>
      <c r="BI118" s="91">
        <v>73.3</v>
      </c>
      <c r="BJ118" s="91">
        <v>72.849999999999994</v>
      </c>
      <c r="BK118" s="91">
        <v>73.900000000000006</v>
      </c>
      <c r="BL118" s="91">
        <v>70.8</v>
      </c>
      <c r="BM118" s="91">
        <v>66.849999999999994</v>
      </c>
      <c r="BN118" s="91">
        <v>62.55</v>
      </c>
      <c r="BO118" s="91">
        <v>59.75</v>
      </c>
      <c r="BP118" s="91">
        <v>57.35</v>
      </c>
      <c r="BQ118" s="91">
        <v>55.95</v>
      </c>
      <c r="BR118" s="91"/>
      <c r="BS118" s="91"/>
      <c r="BT118" s="91"/>
      <c r="BU118" s="91"/>
      <c r="BV118" s="26"/>
      <c r="BW118" s="47">
        <f>MAX(C118:BV118)</f>
        <v>73.900000000000006</v>
      </c>
      <c r="BX118" s="47">
        <f>MIN(D118:BW118)</f>
        <v>20.45</v>
      </c>
      <c r="BY118" s="47">
        <f t="shared" si="6"/>
        <v>55.95</v>
      </c>
      <c r="BZ118" s="48">
        <v>21.4</v>
      </c>
      <c r="CA118" s="110"/>
    </row>
    <row r="119" spans="1:79" x14ac:dyDescent="0.25">
      <c r="A119" s="110"/>
      <c r="B119" s="24" t="s">
        <v>16</v>
      </c>
      <c r="C119" s="45">
        <v>21.5</v>
      </c>
      <c r="D119" s="25">
        <v>20.65</v>
      </c>
      <c r="E119" s="45">
        <v>19.95</v>
      </c>
      <c r="F119" s="45">
        <v>22.85</v>
      </c>
      <c r="G119" s="45">
        <v>20.3</v>
      </c>
      <c r="H119" s="45">
        <v>22.95</v>
      </c>
      <c r="I119" s="46">
        <f>'2021-2025 Forwards'!J50</f>
        <v>22.5</v>
      </c>
      <c r="J119" s="47">
        <f>'2021-2025 Forwards'!P50</f>
        <v>27.15</v>
      </c>
      <c r="K119" s="25">
        <v>28.1</v>
      </c>
      <c r="L119" s="25">
        <v>29.3</v>
      </c>
      <c r="M119" s="91">
        <v>28</v>
      </c>
      <c r="N119" s="91">
        <v>28.65</v>
      </c>
      <c r="O119" s="91">
        <v>28.1</v>
      </c>
      <c r="P119" s="91">
        <v>30.2</v>
      </c>
      <c r="Q119" s="91">
        <v>30.4</v>
      </c>
      <c r="R119" s="91">
        <v>30.9</v>
      </c>
      <c r="S119" s="91">
        <v>31.55</v>
      </c>
      <c r="T119" s="91">
        <v>31.35</v>
      </c>
      <c r="U119" s="91">
        <v>30.15</v>
      </c>
      <c r="V119" s="91">
        <v>29.75</v>
      </c>
      <c r="W119" s="91">
        <v>29.95</v>
      </c>
      <c r="X119" s="91">
        <v>31.95</v>
      </c>
      <c r="Y119" s="91">
        <v>36.65</v>
      </c>
      <c r="Z119" s="91">
        <v>35.9</v>
      </c>
      <c r="AA119" s="91">
        <v>36.950000000000003</v>
      </c>
      <c r="AB119" s="91">
        <v>41.25</v>
      </c>
      <c r="AC119" s="91">
        <v>43.4</v>
      </c>
      <c r="AD119" s="91">
        <v>44.6</v>
      </c>
      <c r="AE119" s="91">
        <v>45.4</v>
      </c>
      <c r="AF119" s="91">
        <v>51.55</v>
      </c>
      <c r="AG119" s="91">
        <v>52.3</v>
      </c>
      <c r="AH119" s="91">
        <v>52</v>
      </c>
      <c r="AI119" s="91">
        <v>50.2</v>
      </c>
      <c r="AJ119" s="91">
        <v>51.4</v>
      </c>
      <c r="AK119" s="91">
        <v>52.5</v>
      </c>
      <c r="AL119" s="91">
        <v>51.5</v>
      </c>
      <c r="AM119" s="91">
        <v>50.45</v>
      </c>
      <c r="AN119" s="91">
        <v>51.8</v>
      </c>
      <c r="AO119" s="91">
        <v>54.05</v>
      </c>
      <c r="AP119" s="91">
        <v>58.1</v>
      </c>
      <c r="AQ119" s="91">
        <v>57.65</v>
      </c>
      <c r="AR119" s="91">
        <v>55.95</v>
      </c>
      <c r="AS119" s="91">
        <v>57.45</v>
      </c>
      <c r="AT119" s="91">
        <v>55.75</v>
      </c>
      <c r="AU119" s="91">
        <v>61.7</v>
      </c>
      <c r="AV119" s="91">
        <v>58.8</v>
      </c>
      <c r="AW119" s="91">
        <v>59.4</v>
      </c>
      <c r="AX119" s="91">
        <v>61.85</v>
      </c>
      <c r="AY119" s="91">
        <v>59.05</v>
      </c>
      <c r="AZ119" s="91">
        <v>60.6</v>
      </c>
      <c r="BA119" s="91">
        <v>59.05</v>
      </c>
      <c r="BB119" s="91">
        <v>55.95</v>
      </c>
      <c r="BC119" s="91">
        <v>55.55</v>
      </c>
      <c r="BD119" s="91">
        <v>55.3</v>
      </c>
      <c r="BE119" s="91">
        <v>57.6</v>
      </c>
      <c r="BF119" s="91">
        <v>58.4</v>
      </c>
      <c r="BG119" s="91">
        <v>63.45</v>
      </c>
      <c r="BH119" s="91">
        <v>66.2</v>
      </c>
      <c r="BI119" s="91">
        <v>70.55</v>
      </c>
      <c r="BJ119" s="91">
        <v>70.099999999999994</v>
      </c>
      <c r="BK119" s="91">
        <v>71.099999999999994</v>
      </c>
      <c r="BL119" s="91">
        <v>68.099999999999994</v>
      </c>
      <c r="BM119" s="91">
        <v>64.3</v>
      </c>
      <c r="BN119" s="91">
        <v>61.05</v>
      </c>
      <c r="BO119" s="91">
        <v>58.45</v>
      </c>
      <c r="BP119" s="91">
        <v>58.45</v>
      </c>
      <c r="BQ119" s="91">
        <v>57.6</v>
      </c>
      <c r="BR119" s="91"/>
      <c r="BS119" s="91"/>
      <c r="BT119" s="91"/>
      <c r="BU119" s="91"/>
      <c r="BV119" s="26"/>
      <c r="BW119" s="47">
        <f>MAX(C119:BV119)</f>
        <v>71.099999999999994</v>
      </c>
      <c r="BX119" s="47">
        <f>MIN(D119:BW119)</f>
        <v>19.95</v>
      </c>
      <c r="BY119" s="47">
        <f t="shared" si="6"/>
        <v>57.6</v>
      </c>
      <c r="BZ119" s="48">
        <v>21</v>
      </c>
      <c r="CA119" s="110"/>
    </row>
    <row r="120" spans="1:79" ht="15.75" thickBot="1" x14ac:dyDescent="0.3">
      <c r="A120" s="110"/>
      <c r="B120" s="28" t="s">
        <v>17</v>
      </c>
      <c r="C120" s="65">
        <v>23.9</v>
      </c>
      <c r="D120" s="32">
        <v>22.9</v>
      </c>
      <c r="E120" s="65">
        <v>22.15</v>
      </c>
      <c r="F120" s="65">
        <v>25.35</v>
      </c>
      <c r="G120" s="65">
        <v>22.45</v>
      </c>
      <c r="H120" s="65">
        <v>25.25</v>
      </c>
      <c r="I120" s="66">
        <f>'2021-2025 Forwards'!J51</f>
        <v>24.75</v>
      </c>
      <c r="J120" s="67">
        <f>'2021-2025 Forwards'!P51</f>
        <v>29.85</v>
      </c>
      <c r="K120" s="32">
        <v>30.85</v>
      </c>
      <c r="L120" s="32">
        <v>32.200000000000003</v>
      </c>
      <c r="M120" s="89">
        <v>30.8</v>
      </c>
      <c r="N120" s="89">
        <v>31.5</v>
      </c>
      <c r="O120" s="89">
        <v>30.9</v>
      </c>
      <c r="P120" s="89">
        <v>33.200000000000003</v>
      </c>
      <c r="Q120" s="89">
        <v>33.25</v>
      </c>
      <c r="R120" s="89">
        <v>33.799999999999997</v>
      </c>
      <c r="S120" s="89">
        <v>34.4</v>
      </c>
      <c r="T120" s="89">
        <v>34.15</v>
      </c>
      <c r="U120" s="89">
        <v>32.85</v>
      </c>
      <c r="V120" s="89">
        <v>32.450000000000003</v>
      </c>
      <c r="W120" s="89">
        <v>32.65</v>
      </c>
      <c r="X120" s="89">
        <v>34.85</v>
      </c>
      <c r="Y120" s="89">
        <v>39.85</v>
      </c>
      <c r="Z120" s="89">
        <v>39</v>
      </c>
      <c r="AA120" s="89">
        <v>40.049999999999997</v>
      </c>
      <c r="AB120" s="89">
        <v>44.8</v>
      </c>
      <c r="AC120" s="89">
        <v>47</v>
      </c>
      <c r="AD120" s="89">
        <v>48.4</v>
      </c>
      <c r="AE120" s="89">
        <v>49.35</v>
      </c>
      <c r="AF120" s="89">
        <v>56</v>
      </c>
      <c r="AG120" s="89">
        <v>56.9</v>
      </c>
      <c r="AH120" s="89">
        <v>56.6</v>
      </c>
      <c r="AI120" s="89">
        <v>54.65</v>
      </c>
      <c r="AJ120" s="89">
        <v>55.95</v>
      </c>
      <c r="AK120" s="89">
        <v>57.15</v>
      </c>
      <c r="AL120" s="89">
        <v>56.1</v>
      </c>
      <c r="AM120" s="89">
        <v>54.9</v>
      </c>
      <c r="AN120" s="89">
        <v>56.45</v>
      </c>
      <c r="AO120" s="89">
        <v>58.85</v>
      </c>
      <c r="AP120" s="89">
        <v>63.35</v>
      </c>
      <c r="AQ120" s="89">
        <v>62.8</v>
      </c>
      <c r="AR120" s="89">
        <v>61</v>
      </c>
      <c r="AS120" s="89">
        <v>62.6</v>
      </c>
      <c r="AT120" s="89">
        <v>60.75</v>
      </c>
      <c r="AU120" s="89">
        <v>67.150000000000006</v>
      </c>
      <c r="AV120" s="89">
        <v>64.150000000000006</v>
      </c>
      <c r="AW120" s="89">
        <v>64.8</v>
      </c>
      <c r="AX120" s="89">
        <v>67.349999999999994</v>
      </c>
      <c r="AY120" s="89">
        <v>64.25</v>
      </c>
      <c r="AZ120" s="89">
        <v>65.900000000000006</v>
      </c>
      <c r="BA120" s="89">
        <v>64.3</v>
      </c>
      <c r="BB120" s="89">
        <v>61</v>
      </c>
      <c r="BC120" s="89">
        <v>61.3</v>
      </c>
      <c r="BD120" s="89">
        <v>61</v>
      </c>
      <c r="BE120" s="89">
        <v>63.8</v>
      </c>
      <c r="BF120" s="89">
        <v>64.849999999999994</v>
      </c>
      <c r="BG120" s="89">
        <v>70.7</v>
      </c>
      <c r="BH120" s="89">
        <v>73.95</v>
      </c>
      <c r="BI120" s="89">
        <v>79</v>
      </c>
      <c r="BJ120" s="89">
        <v>78.5</v>
      </c>
      <c r="BK120" s="89">
        <v>85.9</v>
      </c>
      <c r="BL120" s="89">
        <v>84.55</v>
      </c>
      <c r="BM120" s="89">
        <v>85.95</v>
      </c>
      <c r="BN120" s="89">
        <v>94.45</v>
      </c>
      <c r="BO120" s="89">
        <v>90.3</v>
      </c>
      <c r="BP120" s="89">
        <v>90.25</v>
      </c>
      <c r="BQ120" s="89">
        <v>89.1</v>
      </c>
      <c r="BR120" s="89"/>
      <c r="BS120" s="89"/>
      <c r="BT120" s="89"/>
      <c r="BU120" s="89"/>
      <c r="BV120" s="69"/>
      <c r="BW120" s="67">
        <f>MAX(C120:BV120)</f>
        <v>94.45</v>
      </c>
      <c r="BX120" s="67">
        <f>MIN(D120:BW120)</f>
        <v>22.15</v>
      </c>
      <c r="BY120" s="67">
        <f t="shared" si="6"/>
        <v>89.1</v>
      </c>
      <c r="BZ120" s="76">
        <v>23.25</v>
      </c>
      <c r="CA120" s="110"/>
    </row>
    <row r="121" spans="1:79" ht="15.75" thickBot="1" x14ac:dyDescent="0.3">
      <c r="A121" s="110"/>
      <c r="B121" s="108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  <c r="AB121" s="106"/>
      <c r="AC121" s="106"/>
      <c r="AD121" s="106"/>
      <c r="AE121" s="106"/>
      <c r="AF121" s="106"/>
      <c r="AG121" s="106"/>
      <c r="AH121" s="106"/>
      <c r="AI121" s="106"/>
      <c r="AJ121" s="106"/>
      <c r="AK121" s="106"/>
      <c r="AL121" s="106"/>
      <c r="AM121" s="106"/>
      <c r="AN121" s="106"/>
      <c r="AO121" s="106"/>
      <c r="AP121" s="106"/>
      <c r="AQ121" s="106"/>
      <c r="AR121" s="106"/>
      <c r="AS121" s="106"/>
      <c r="AT121" s="106"/>
      <c r="AU121" s="106"/>
      <c r="AV121" s="106"/>
      <c r="AW121" s="106"/>
      <c r="AX121" s="106"/>
      <c r="AY121" s="106"/>
      <c r="AZ121" s="106"/>
      <c r="BA121" s="106"/>
      <c r="BB121" s="106"/>
      <c r="BC121" s="106"/>
      <c r="BD121" s="106"/>
      <c r="BE121" s="106"/>
      <c r="BF121" s="106"/>
      <c r="BG121" s="106"/>
      <c r="BH121" s="106"/>
      <c r="BI121" s="106"/>
      <c r="BJ121" s="106"/>
      <c r="BK121" s="106"/>
      <c r="BL121" s="106"/>
      <c r="BM121" s="106"/>
      <c r="BN121" s="106"/>
      <c r="BO121" s="106"/>
      <c r="BP121" s="106"/>
      <c r="BQ121" s="106"/>
      <c r="BR121" s="106"/>
      <c r="BS121" s="106"/>
      <c r="BT121" s="106"/>
      <c r="BU121" s="106"/>
      <c r="BV121" s="106"/>
      <c r="BW121" s="106"/>
      <c r="BX121" s="106"/>
      <c r="BY121" s="106"/>
      <c r="BZ121" s="109"/>
      <c r="CA121" s="110"/>
    </row>
    <row r="122" spans="1:79" x14ac:dyDescent="0.25">
      <c r="A122" s="110"/>
      <c r="B122" s="39">
        <v>2025</v>
      </c>
      <c r="C122" s="178" t="s">
        <v>24</v>
      </c>
      <c r="D122" s="178"/>
      <c r="E122" s="178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8"/>
      <c r="W122" s="178"/>
      <c r="X122" s="178"/>
      <c r="Y122" s="178"/>
      <c r="Z122" s="178"/>
      <c r="AA122" s="178"/>
      <c r="AB122" s="178"/>
      <c r="AC122" s="178"/>
      <c r="AD122" s="178"/>
      <c r="AE122" s="178"/>
      <c r="AF122" s="178"/>
      <c r="AG122" s="178"/>
      <c r="AH122" s="178"/>
      <c r="AI122" s="178"/>
      <c r="AJ122" s="178"/>
      <c r="AK122" s="178"/>
      <c r="AL122" s="178"/>
      <c r="AM122" s="178"/>
      <c r="AN122" s="178"/>
      <c r="AO122" s="178"/>
      <c r="AP122" s="178"/>
      <c r="AQ122" s="178"/>
      <c r="AR122" s="178"/>
      <c r="AS122" s="178"/>
      <c r="AT122" s="178"/>
      <c r="AU122" s="178"/>
      <c r="AV122" s="178"/>
      <c r="AW122" s="178"/>
      <c r="AX122" s="178"/>
      <c r="AY122" s="178"/>
      <c r="AZ122" s="178"/>
      <c r="BA122" s="178"/>
      <c r="BB122" s="178"/>
      <c r="BC122" s="178"/>
      <c r="BD122" s="178"/>
      <c r="BE122" s="178"/>
      <c r="BF122" s="178"/>
      <c r="BG122" s="178"/>
      <c r="BH122" s="178"/>
      <c r="BI122" s="178"/>
      <c r="BJ122" s="178"/>
      <c r="BK122" s="178"/>
      <c r="BL122" s="178"/>
      <c r="BM122" s="178"/>
      <c r="BN122" s="178"/>
      <c r="BO122" s="178"/>
      <c r="BP122" s="178"/>
      <c r="BQ122" s="178"/>
      <c r="BR122" s="178"/>
      <c r="BS122" s="178"/>
      <c r="BT122" s="178"/>
      <c r="BU122" s="178"/>
      <c r="BV122" s="40"/>
      <c r="BW122" s="64">
        <v>2025</v>
      </c>
      <c r="BX122" s="40"/>
      <c r="BY122" s="40"/>
      <c r="BZ122" s="41"/>
      <c r="CA122" s="110"/>
    </row>
    <row r="123" spans="1:79" x14ac:dyDescent="0.25">
      <c r="A123" s="110"/>
      <c r="B123" s="24" t="s">
        <v>5</v>
      </c>
      <c r="C123" s="42">
        <v>44075</v>
      </c>
      <c r="D123" s="42">
        <v>44089</v>
      </c>
      <c r="E123" s="42">
        <v>44105</v>
      </c>
      <c r="F123" s="42">
        <v>44119</v>
      </c>
      <c r="G123" s="42">
        <v>44136</v>
      </c>
      <c r="H123" s="42">
        <v>44151</v>
      </c>
      <c r="I123" s="42">
        <v>44166</v>
      </c>
      <c r="J123" s="43">
        <v>44180</v>
      </c>
      <c r="K123" s="43">
        <v>44561</v>
      </c>
      <c r="L123" s="43">
        <v>44211</v>
      </c>
      <c r="M123" s="43">
        <v>44228</v>
      </c>
      <c r="N123" s="43">
        <f t="shared" ref="N123:R123" si="7">N33</f>
        <v>44239</v>
      </c>
      <c r="O123" s="43">
        <f t="shared" si="7"/>
        <v>44256</v>
      </c>
      <c r="P123" s="43">
        <f t="shared" si="7"/>
        <v>44270</v>
      </c>
      <c r="Q123" s="43">
        <f t="shared" si="7"/>
        <v>44287</v>
      </c>
      <c r="R123" s="43">
        <f t="shared" si="7"/>
        <v>44301</v>
      </c>
      <c r="S123" s="43">
        <v>44316</v>
      </c>
      <c r="T123" s="43">
        <v>44330</v>
      </c>
      <c r="U123" s="43">
        <v>44344</v>
      </c>
      <c r="V123" s="43">
        <f t="shared" ref="V123" si="8">V33</f>
        <v>44362</v>
      </c>
      <c r="W123" s="43">
        <f>W33</f>
        <v>44377</v>
      </c>
      <c r="X123" s="43">
        <v>44392</v>
      </c>
      <c r="Y123" s="43">
        <v>44407</v>
      </c>
      <c r="Z123" s="43">
        <v>44425</v>
      </c>
      <c r="AA123" s="43">
        <v>44439</v>
      </c>
      <c r="AB123" s="43">
        <v>44454</v>
      </c>
      <c r="AC123" s="43">
        <v>44469</v>
      </c>
      <c r="AD123" s="43">
        <v>44483</v>
      </c>
      <c r="AE123" s="43">
        <v>44498</v>
      </c>
      <c r="AF123" s="43">
        <v>44515</v>
      </c>
      <c r="AG123" s="43">
        <v>44530</v>
      </c>
      <c r="AH123" s="43">
        <v>44545</v>
      </c>
      <c r="AI123" s="43">
        <v>44926</v>
      </c>
      <c r="AJ123" s="43">
        <v>44575</v>
      </c>
      <c r="AK123" s="43">
        <v>44592</v>
      </c>
      <c r="AL123" s="43">
        <v>44607</v>
      </c>
      <c r="AM123" s="43">
        <v>44620</v>
      </c>
      <c r="AN123" s="43">
        <v>44635</v>
      </c>
      <c r="AO123" s="43">
        <v>44650</v>
      </c>
      <c r="AP123" s="43">
        <v>44669</v>
      </c>
      <c r="AQ123" s="43">
        <v>44679</v>
      </c>
      <c r="AR123" s="43">
        <v>44691</v>
      </c>
      <c r="AS123" s="43">
        <v>44705</v>
      </c>
      <c r="AT123" s="43">
        <v>44712</v>
      </c>
      <c r="AU123" s="43">
        <v>44727</v>
      </c>
      <c r="AV123" s="43">
        <v>44742</v>
      </c>
      <c r="AW123" s="43">
        <v>44743</v>
      </c>
      <c r="AX123" s="43">
        <v>44757</v>
      </c>
      <c r="AY123" s="43">
        <v>44774</v>
      </c>
      <c r="AZ123" s="43">
        <v>44788</v>
      </c>
      <c r="BA123" s="43">
        <v>44804</v>
      </c>
      <c r="BB123" s="43">
        <v>44819</v>
      </c>
      <c r="BC123" s="43">
        <v>44834</v>
      </c>
      <c r="BD123" s="43">
        <f>BD33</f>
        <v>44837</v>
      </c>
      <c r="BE123" s="43">
        <f t="shared" ref="BE123:BG123" si="9">BE33</f>
        <v>44849</v>
      </c>
      <c r="BF123" s="43">
        <v>44866</v>
      </c>
      <c r="BG123" s="43">
        <f t="shared" si="9"/>
        <v>44880</v>
      </c>
      <c r="BH123" s="43">
        <v>44895</v>
      </c>
      <c r="BI123" s="43">
        <v>44907</v>
      </c>
      <c r="BJ123" s="43">
        <v>44908</v>
      </c>
      <c r="BK123" s="43">
        <v>44923</v>
      </c>
      <c r="BL123" s="43">
        <v>44932</v>
      </c>
      <c r="BM123" s="43">
        <v>44937</v>
      </c>
      <c r="BN123" s="43">
        <v>44943</v>
      </c>
      <c r="BO123" s="43">
        <v>44953</v>
      </c>
      <c r="BP123" s="43">
        <v>44958</v>
      </c>
      <c r="BQ123" s="43">
        <v>44971</v>
      </c>
      <c r="BR123" s="43"/>
      <c r="BS123" s="43"/>
      <c r="BT123" s="43"/>
      <c r="BU123" s="43"/>
      <c r="BV123" s="43"/>
      <c r="BW123" s="93" t="s">
        <v>18</v>
      </c>
      <c r="BX123" s="93" t="s">
        <v>19</v>
      </c>
      <c r="BY123" s="93" t="s">
        <v>20</v>
      </c>
      <c r="BZ123" s="44"/>
      <c r="CA123" s="110"/>
    </row>
    <row r="124" spans="1:79" x14ac:dyDescent="0.25">
      <c r="A124" s="110"/>
      <c r="B124" s="24" t="s">
        <v>6</v>
      </c>
      <c r="C124" s="45">
        <v>30.5</v>
      </c>
      <c r="D124" s="25">
        <v>29.75</v>
      </c>
      <c r="E124" s="45">
        <v>28.85</v>
      </c>
      <c r="F124" s="45">
        <v>30.95</v>
      </c>
      <c r="G124" s="45">
        <v>27.8</v>
      </c>
      <c r="H124" s="45">
        <v>29.65</v>
      </c>
      <c r="I124" s="46">
        <f>'2021-2025 Forwards'!I70</f>
        <v>0</v>
      </c>
      <c r="J124" s="47">
        <f>'2021-2025 Forwards'!O70</f>
        <v>0</v>
      </c>
      <c r="K124" s="25">
        <v>36.1</v>
      </c>
      <c r="L124" s="25">
        <v>37.5</v>
      </c>
      <c r="M124" s="91">
        <v>35.85</v>
      </c>
      <c r="N124" s="91">
        <v>36.950000000000003</v>
      </c>
      <c r="O124" s="91">
        <v>36.4</v>
      </c>
      <c r="P124" s="91">
        <v>37.799999999999997</v>
      </c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>
        <v>45.25</v>
      </c>
      <c r="AI124" s="13">
        <v>44.55</v>
      </c>
      <c r="AJ124" s="91">
        <v>45.05</v>
      </c>
      <c r="AK124" s="91">
        <v>44.95</v>
      </c>
      <c r="AL124" s="91">
        <v>45.6</v>
      </c>
      <c r="AM124" s="91">
        <v>45.8</v>
      </c>
      <c r="AN124" s="91">
        <v>45.85</v>
      </c>
      <c r="AO124" s="91">
        <v>49.9</v>
      </c>
      <c r="AP124" s="91">
        <v>55.25</v>
      </c>
      <c r="AQ124" s="91">
        <v>54.6</v>
      </c>
      <c r="AR124" s="91">
        <v>48.5</v>
      </c>
      <c r="AS124" s="91">
        <v>51.6</v>
      </c>
      <c r="AT124" s="91">
        <v>51.5</v>
      </c>
      <c r="AU124" s="91">
        <v>54.1</v>
      </c>
      <c r="AV124" s="91">
        <v>51.95</v>
      </c>
      <c r="AW124" s="91">
        <v>52.65</v>
      </c>
      <c r="AX124" s="91">
        <v>52.4</v>
      </c>
      <c r="AY124" s="91">
        <v>50.5</v>
      </c>
      <c r="AZ124" s="91">
        <v>50.95</v>
      </c>
      <c r="BA124" s="91">
        <v>52.75</v>
      </c>
      <c r="BB124" s="91">
        <v>53</v>
      </c>
      <c r="BC124" s="91">
        <v>51.5</v>
      </c>
      <c r="BD124" s="91">
        <v>51.25</v>
      </c>
      <c r="BE124" s="91">
        <v>56.85</v>
      </c>
      <c r="BF124" s="91">
        <v>57.6</v>
      </c>
      <c r="BG124" s="91">
        <v>69.400000000000006</v>
      </c>
      <c r="BH124" s="91">
        <v>69.25</v>
      </c>
      <c r="BI124" s="91">
        <v>75.55</v>
      </c>
      <c r="BJ124" s="13">
        <v>77.849999999999994</v>
      </c>
      <c r="BK124" s="91">
        <v>87</v>
      </c>
      <c r="BL124" s="91">
        <v>86.05</v>
      </c>
      <c r="BM124" s="91">
        <v>85.55</v>
      </c>
      <c r="BN124" s="91">
        <v>90.2</v>
      </c>
      <c r="BO124" s="91">
        <v>79.599999999999994</v>
      </c>
      <c r="BP124" s="13">
        <v>82.75</v>
      </c>
      <c r="BQ124" s="13">
        <v>82.1</v>
      </c>
      <c r="BR124" s="13"/>
      <c r="BS124" s="91"/>
      <c r="BT124" s="91"/>
      <c r="BU124" s="91"/>
      <c r="BV124" s="26"/>
      <c r="BW124" s="47">
        <f>MAX(C124:BV124)</f>
        <v>90.2</v>
      </c>
      <c r="BX124" s="47">
        <f>MIN(AH124:AX124)</f>
        <v>44.55</v>
      </c>
      <c r="BY124" s="47">
        <f>BQ124</f>
        <v>82.1</v>
      </c>
      <c r="BZ124" s="48"/>
      <c r="CA124" s="110"/>
    </row>
    <row r="125" spans="1:79" x14ac:dyDescent="0.25">
      <c r="A125" s="110"/>
      <c r="B125" s="24" t="s">
        <v>7</v>
      </c>
      <c r="C125" s="45">
        <v>29.8</v>
      </c>
      <c r="D125" s="25">
        <v>29.2</v>
      </c>
      <c r="E125" s="45">
        <v>28.35</v>
      </c>
      <c r="F125" s="45">
        <v>30.4</v>
      </c>
      <c r="G125" s="45">
        <v>27.4</v>
      </c>
      <c r="H125" s="45">
        <v>29.15</v>
      </c>
      <c r="I125" s="46">
        <f>'2021-2025 Forwards'!I71</f>
        <v>0</v>
      </c>
      <c r="J125" s="47">
        <f>'2021-2025 Forwards'!O71</f>
        <v>0</v>
      </c>
      <c r="K125" s="25">
        <v>35.65</v>
      </c>
      <c r="L125" s="25">
        <v>37.049999999999997</v>
      </c>
      <c r="M125" s="91">
        <v>35.450000000000003</v>
      </c>
      <c r="N125" s="91">
        <v>36.5</v>
      </c>
      <c r="O125" s="91">
        <v>35.9</v>
      </c>
      <c r="P125" s="91">
        <v>37.25</v>
      </c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>
        <v>44</v>
      </c>
      <c r="AI125" s="13">
        <v>43.3</v>
      </c>
      <c r="AJ125" s="91">
        <v>43.75</v>
      </c>
      <c r="AK125" s="91">
        <v>43.65</v>
      </c>
      <c r="AL125" s="91">
        <v>44.25</v>
      </c>
      <c r="AM125" s="91">
        <v>44.45</v>
      </c>
      <c r="AN125" s="91">
        <v>44.5</v>
      </c>
      <c r="AO125" s="91">
        <v>48.3</v>
      </c>
      <c r="AP125" s="91">
        <v>53.45</v>
      </c>
      <c r="AQ125" s="91">
        <v>52.8</v>
      </c>
      <c r="AR125" s="91">
        <v>46.9</v>
      </c>
      <c r="AS125" s="91">
        <v>49.9</v>
      </c>
      <c r="AT125" s="91">
        <v>49.9</v>
      </c>
      <c r="AU125" s="91">
        <v>52.3</v>
      </c>
      <c r="AV125" s="91">
        <v>50.2</v>
      </c>
      <c r="AW125" s="91">
        <v>50.85</v>
      </c>
      <c r="AX125" s="91">
        <v>50.7</v>
      </c>
      <c r="AY125" s="91">
        <v>48.9</v>
      </c>
      <c r="AZ125" s="91">
        <v>49.3</v>
      </c>
      <c r="BA125" s="91">
        <v>51.1</v>
      </c>
      <c r="BB125" s="91">
        <v>51.35</v>
      </c>
      <c r="BC125" s="91">
        <v>49.85</v>
      </c>
      <c r="BD125" s="91">
        <v>49.6</v>
      </c>
      <c r="BE125" s="91">
        <v>55.05</v>
      </c>
      <c r="BF125" s="91">
        <v>55.85</v>
      </c>
      <c r="BG125" s="91">
        <v>67.25</v>
      </c>
      <c r="BH125" s="91">
        <v>67.150000000000006</v>
      </c>
      <c r="BI125" s="91">
        <v>73.150000000000006</v>
      </c>
      <c r="BJ125" s="13">
        <v>75.349999999999994</v>
      </c>
      <c r="BK125" s="91">
        <v>83.95</v>
      </c>
      <c r="BL125" s="91">
        <v>81.25</v>
      </c>
      <c r="BM125" s="91">
        <v>80.75</v>
      </c>
      <c r="BN125" s="91">
        <v>72.599999999999994</v>
      </c>
      <c r="BO125" s="91">
        <v>64.05</v>
      </c>
      <c r="BP125" s="13">
        <v>64.75</v>
      </c>
      <c r="BQ125" s="13">
        <v>64.25</v>
      </c>
      <c r="BR125" s="13"/>
      <c r="BS125" s="91"/>
      <c r="BT125" s="91"/>
      <c r="BU125" s="91"/>
      <c r="BV125" s="26"/>
      <c r="BW125" s="47">
        <f>MAX(C125:BV125)</f>
        <v>83.95</v>
      </c>
      <c r="BX125" s="47">
        <f>MIN(AH125:AX125)</f>
        <v>43.3</v>
      </c>
      <c r="BY125" s="47">
        <f t="shared" ref="BY125:BY135" si="10">BQ125</f>
        <v>64.25</v>
      </c>
      <c r="BZ125" s="48"/>
      <c r="CA125" s="110"/>
    </row>
    <row r="126" spans="1:79" x14ac:dyDescent="0.25">
      <c r="A126" s="110"/>
      <c r="B126" s="24" t="s">
        <v>8</v>
      </c>
      <c r="C126" s="45">
        <v>26.7</v>
      </c>
      <c r="D126" s="25">
        <v>26.2</v>
      </c>
      <c r="E126" s="45">
        <v>25.5</v>
      </c>
      <c r="F126" s="45">
        <v>27.2</v>
      </c>
      <c r="G126" s="45">
        <v>24.65</v>
      </c>
      <c r="H126" s="45">
        <v>26.25</v>
      </c>
      <c r="I126" s="46">
        <f>'2021-2025 Forwards'!I72</f>
        <v>0</v>
      </c>
      <c r="J126" s="47">
        <f>'2021-2025 Forwards'!O72</f>
        <v>0</v>
      </c>
      <c r="K126" s="25">
        <v>32.049999999999997</v>
      </c>
      <c r="L126" s="25">
        <v>33.25</v>
      </c>
      <c r="M126" s="91">
        <v>31.85</v>
      </c>
      <c r="N126" s="91">
        <v>32.799999999999997</v>
      </c>
      <c r="O126" s="91">
        <v>32.25</v>
      </c>
      <c r="P126" s="91">
        <v>33.4</v>
      </c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>
        <v>40.299999999999997</v>
      </c>
      <c r="AI126" s="13">
        <v>39.700000000000003</v>
      </c>
      <c r="AJ126" s="91">
        <v>40.1</v>
      </c>
      <c r="AK126" s="91">
        <v>40</v>
      </c>
      <c r="AL126" s="91">
        <v>40.549999999999997</v>
      </c>
      <c r="AM126" s="91">
        <v>40.799999999999997</v>
      </c>
      <c r="AN126" s="91">
        <v>40.9</v>
      </c>
      <c r="AO126" s="91">
        <v>44.35</v>
      </c>
      <c r="AP126" s="91">
        <v>49.05</v>
      </c>
      <c r="AQ126" s="91">
        <v>48.45</v>
      </c>
      <c r="AR126" s="91">
        <v>43.05</v>
      </c>
      <c r="AS126" s="91">
        <v>45.75</v>
      </c>
      <c r="AT126" s="91">
        <v>45.65</v>
      </c>
      <c r="AU126" s="91">
        <v>47.75</v>
      </c>
      <c r="AV126" s="91">
        <v>45.8</v>
      </c>
      <c r="AW126" s="91">
        <v>46.4</v>
      </c>
      <c r="AX126" s="91">
        <v>46.2</v>
      </c>
      <c r="AY126" s="91">
        <v>44.6</v>
      </c>
      <c r="AZ126" s="91">
        <v>45</v>
      </c>
      <c r="BA126" s="91">
        <v>46.6</v>
      </c>
      <c r="BB126" s="91">
        <v>46.85</v>
      </c>
      <c r="BC126" s="91">
        <v>45.4</v>
      </c>
      <c r="BD126" s="91">
        <v>45.15</v>
      </c>
      <c r="BE126" s="91">
        <v>49.95</v>
      </c>
      <c r="BF126" s="91">
        <v>50.6</v>
      </c>
      <c r="BG126" s="91">
        <v>60.85</v>
      </c>
      <c r="BH126" s="91">
        <v>60.65</v>
      </c>
      <c r="BI126" s="91">
        <v>66</v>
      </c>
      <c r="BJ126" s="13">
        <v>68</v>
      </c>
      <c r="BK126" s="91">
        <v>70.5</v>
      </c>
      <c r="BL126" s="91">
        <v>68.25</v>
      </c>
      <c r="BM126" s="91">
        <v>67.849999999999994</v>
      </c>
      <c r="BN126" s="91">
        <v>61</v>
      </c>
      <c r="BO126" s="91">
        <v>53.8</v>
      </c>
      <c r="BP126" s="13">
        <v>54.35</v>
      </c>
      <c r="BQ126" s="13">
        <v>53.85</v>
      </c>
      <c r="BR126" s="13"/>
      <c r="BS126" s="91"/>
      <c r="BT126" s="91"/>
      <c r="BU126" s="91"/>
      <c r="BV126" s="26"/>
      <c r="BW126" s="47">
        <f>MAX(C126:BV126)</f>
        <v>70.5</v>
      </c>
      <c r="BX126" s="47">
        <f>MIN(AH126:AX126)</f>
        <v>39.700000000000003</v>
      </c>
      <c r="BY126" s="47">
        <f t="shared" si="10"/>
        <v>53.85</v>
      </c>
      <c r="BZ126" s="48"/>
      <c r="CA126" s="110"/>
    </row>
    <row r="127" spans="1:79" x14ac:dyDescent="0.25">
      <c r="A127" s="110"/>
      <c r="B127" s="24" t="s">
        <v>9</v>
      </c>
      <c r="C127" s="45">
        <v>19.850000000000001</v>
      </c>
      <c r="D127" s="25">
        <v>19.399999999999999</v>
      </c>
      <c r="E127" s="45">
        <v>18.95</v>
      </c>
      <c r="F127" s="45">
        <v>20.2</v>
      </c>
      <c r="G127" s="45">
        <v>18.3</v>
      </c>
      <c r="H127" s="45">
        <v>18.399999999999999</v>
      </c>
      <c r="I127" s="46">
        <f>'2021-2025 Forwards'!I73</f>
        <v>0</v>
      </c>
      <c r="J127" s="47">
        <f>'2021-2025 Forwards'!O73</f>
        <v>0</v>
      </c>
      <c r="K127" s="25">
        <v>22.8</v>
      </c>
      <c r="L127" s="25">
        <v>23.6</v>
      </c>
      <c r="M127" s="91">
        <v>22.7</v>
      </c>
      <c r="N127" s="91">
        <v>23.4</v>
      </c>
      <c r="O127" s="91">
        <v>23</v>
      </c>
      <c r="P127" s="91">
        <v>23.85</v>
      </c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>
        <v>27.45</v>
      </c>
      <c r="AI127" s="13">
        <v>26.95</v>
      </c>
      <c r="AJ127" s="91">
        <v>27.3</v>
      </c>
      <c r="AK127" s="91">
        <v>27.25</v>
      </c>
      <c r="AL127" s="91">
        <v>27.65</v>
      </c>
      <c r="AM127" s="91">
        <v>27.75</v>
      </c>
      <c r="AN127" s="91">
        <v>27.7</v>
      </c>
      <c r="AO127" s="91">
        <v>30.15</v>
      </c>
      <c r="AP127" s="91">
        <v>33.35</v>
      </c>
      <c r="AQ127" s="91">
        <v>32.950000000000003</v>
      </c>
      <c r="AR127" s="91">
        <v>29.3</v>
      </c>
      <c r="AS127" s="91">
        <v>31.15</v>
      </c>
      <c r="AT127" s="91">
        <v>30.95</v>
      </c>
      <c r="AU127" s="91">
        <v>32.450000000000003</v>
      </c>
      <c r="AV127" s="91">
        <v>31.2</v>
      </c>
      <c r="AW127" s="91">
        <v>31.6</v>
      </c>
      <c r="AX127" s="91">
        <v>31.5</v>
      </c>
      <c r="AY127" s="91">
        <v>30.4</v>
      </c>
      <c r="AZ127" s="91">
        <v>30.7</v>
      </c>
      <c r="BA127" s="91">
        <v>31.75</v>
      </c>
      <c r="BB127" s="91">
        <v>31.95</v>
      </c>
      <c r="BC127" s="91">
        <v>31.1</v>
      </c>
      <c r="BD127" s="91">
        <v>30.95</v>
      </c>
      <c r="BE127" s="91">
        <v>34.25</v>
      </c>
      <c r="BF127" s="91">
        <v>34.75</v>
      </c>
      <c r="BG127" s="91">
        <v>41.9</v>
      </c>
      <c r="BH127" s="91">
        <v>41.85</v>
      </c>
      <c r="BI127" s="91">
        <v>42.5</v>
      </c>
      <c r="BJ127" s="13">
        <v>41.9</v>
      </c>
      <c r="BK127" s="91">
        <v>41.1</v>
      </c>
      <c r="BL127" s="91">
        <v>39.75</v>
      </c>
      <c r="BM127" s="91">
        <v>39.5</v>
      </c>
      <c r="BN127" s="91">
        <v>36.5</v>
      </c>
      <c r="BO127" s="91">
        <v>32.1</v>
      </c>
      <c r="BP127" s="13">
        <v>32.450000000000003</v>
      </c>
      <c r="BQ127" s="13">
        <v>31.7</v>
      </c>
      <c r="BR127" s="13"/>
      <c r="BS127" s="91"/>
      <c r="BT127" s="91"/>
      <c r="BU127" s="91"/>
      <c r="BV127" s="26"/>
      <c r="BW127" s="47">
        <f>MAX(C127:BV127)</f>
        <v>42.5</v>
      </c>
      <c r="BX127" s="47">
        <f>MIN(AH127:AX127)</f>
        <v>26.95</v>
      </c>
      <c r="BY127" s="47">
        <f t="shared" si="10"/>
        <v>31.7</v>
      </c>
      <c r="BZ127" s="48"/>
      <c r="CA127" s="110"/>
    </row>
    <row r="128" spans="1:79" x14ac:dyDescent="0.25">
      <c r="A128" s="110"/>
      <c r="B128" s="24" t="s">
        <v>10</v>
      </c>
      <c r="C128" s="45">
        <v>21.25</v>
      </c>
      <c r="D128" s="25">
        <v>20.8</v>
      </c>
      <c r="E128" s="45">
        <v>20.350000000000001</v>
      </c>
      <c r="F128" s="45">
        <v>21.6</v>
      </c>
      <c r="G128" s="45">
        <v>19.7</v>
      </c>
      <c r="H128" s="45">
        <v>19.850000000000001</v>
      </c>
      <c r="I128" s="46">
        <f>'2021-2025 Forwards'!I74</f>
        <v>0</v>
      </c>
      <c r="J128" s="47">
        <f>'2021-2025 Forwards'!O74</f>
        <v>0</v>
      </c>
      <c r="K128" s="25">
        <v>24.8</v>
      </c>
      <c r="L128" s="25">
        <v>25.6</v>
      </c>
      <c r="M128" s="91">
        <v>24.7</v>
      </c>
      <c r="N128" s="91">
        <v>25.4</v>
      </c>
      <c r="O128" s="91">
        <v>25</v>
      </c>
      <c r="P128" s="91">
        <v>25.85</v>
      </c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>
        <v>29.85</v>
      </c>
      <c r="AI128" s="13">
        <v>29.3</v>
      </c>
      <c r="AJ128" s="91">
        <v>29.65</v>
      </c>
      <c r="AK128" s="91">
        <v>29.6</v>
      </c>
      <c r="AL128" s="91">
        <v>30</v>
      </c>
      <c r="AM128" s="91">
        <v>30.1</v>
      </c>
      <c r="AN128" s="91">
        <v>30.05</v>
      </c>
      <c r="AO128" s="91">
        <v>32.5</v>
      </c>
      <c r="AP128" s="91">
        <v>35.700000000000003</v>
      </c>
      <c r="AQ128" s="91">
        <v>35.299999999999997</v>
      </c>
      <c r="AR128" s="91">
        <v>31.45</v>
      </c>
      <c r="AS128" s="91">
        <v>33.299999999999997</v>
      </c>
      <c r="AT128" s="91">
        <v>33.1</v>
      </c>
      <c r="AU128" s="91">
        <v>34.6</v>
      </c>
      <c r="AV128" s="91">
        <v>33.35</v>
      </c>
      <c r="AW128" s="91">
        <v>33.75</v>
      </c>
      <c r="AX128" s="91">
        <v>33.65</v>
      </c>
      <c r="AY128" s="91">
        <v>32.549999999999997</v>
      </c>
      <c r="AZ128" s="91">
        <v>32.799999999999997</v>
      </c>
      <c r="BA128" s="91">
        <v>33.9</v>
      </c>
      <c r="BB128" s="91">
        <v>34.1</v>
      </c>
      <c r="BC128" s="91">
        <v>33.200000000000003</v>
      </c>
      <c r="BD128" s="91">
        <v>33.049999999999997</v>
      </c>
      <c r="BE128" s="91">
        <v>36.35</v>
      </c>
      <c r="BF128" s="91">
        <v>36.799999999999997</v>
      </c>
      <c r="BG128" s="91">
        <v>44</v>
      </c>
      <c r="BH128" s="91">
        <v>43.9</v>
      </c>
      <c r="BI128" s="91">
        <v>44.5</v>
      </c>
      <c r="BJ128" s="13">
        <v>43.9</v>
      </c>
      <c r="BK128" s="91">
        <v>43.1</v>
      </c>
      <c r="BL128" s="91">
        <v>41.75</v>
      </c>
      <c r="BM128" s="91">
        <v>41.5</v>
      </c>
      <c r="BN128" s="91">
        <v>38.5</v>
      </c>
      <c r="BO128" s="91">
        <v>34.15</v>
      </c>
      <c r="BP128" s="13">
        <v>34.5</v>
      </c>
      <c r="BQ128" s="13">
        <v>33.75</v>
      </c>
      <c r="BR128" s="13"/>
      <c r="BS128" s="91"/>
      <c r="BT128" s="91"/>
      <c r="BU128" s="91"/>
      <c r="BV128" s="26"/>
      <c r="BW128" s="47">
        <f>MAX(C128:BV128)</f>
        <v>44.5</v>
      </c>
      <c r="BX128" s="47">
        <f>MIN(AH128:AX128)</f>
        <v>29.3</v>
      </c>
      <c r="BY128" s="47">
        <f t="shared" si="10"/>
        <v>33.75</v>
      </c>
      <c r="BZ128" s="48"/>
      <c r="CA128" s="110"/>
    </row>
    <row r="129" spans="1:79" x14ac:dyDescent="0.25">
      <c r="A129" s="110"/>
      <c r="B129" s="24" t="s">
        <v>11</v>
      </c>
      <c r="C129" s="45">
        <v>32.25</v>
      </c>
      <c r="D129" s="25">
        <v>31.75</v>
      </c>
      <c r="E129" s="45">
        <v>31.2</v>
      </c>
      <c r="F129" s="45">
        <v>32.6</v>
      </c>
      <c r="G129" s="45">
        <v>30.55</v>
      </c>
      <c r="H129" s="45">
        <v>31.05</v>
      </c>
      <c r="I129" s="46">
        <f>'2021-2025 Forwards'!I75</f>
        <v>0</v>
      </c>
      <c r="J129" s="47">
        <f>'2021-2025 Forwards'!O75</f>
        <v>0</v>
      </c>
      <c r="K129" s="25">
        <v>37.85</v>
      </c>
      <c r="L129" s="25">
        <v>38.700000000000003</v>
      </c>
      <c r="M129" s="91">
        <v>37.75</v>
      </c>
      <c r="N129" s="91">
        <v>38.5</v>
      </c>
      <c r="O129" s="91">
        <v>38.15</v>
      </c>
      <c r="P129" s="91">
        <v>39.1</v>
      </c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>
        <v>49.3</v>
      </c>
      <c r="AI129" s="13">
        <v>48.8</v>
      </c>
      <c r="AJ129" s="91">
        <v>48.95</v>
      </c>
      <c r="AK129" s="91">
        <v>48.85</v>
      </c>
      <c r="AL129" s="91">
        <v>49.25</v>
      </c>
      <c r="AM129" s="91">
        <v>49.45</v>
      </c>
      <c r="AN129" s="91">
        <v>49.45</v>
      </c>
      <c r="AO129" s="91">
        <v>52.1</v>
      </c>
      <c r="AP129" s="91">
        <v>55.8</v>
      </c>
      <c r="AQ129" s="91">
        <v>55.3</v>
      </c>
      <c r="AR129" s="91">
        <v>49.75</v>
      </c>
      <c r="AS129" s="91">
        <v>51.8</v>
      </c>
      <c r="AT129" s="91">
        <v>51.65</v>
      </c>
      <c r="AU129" s="91">
        <v>53.35</v>
      </c>
      <c r="AV129" s="91">
        <v>51.9</v>
      </c>
      <c r="AW129" s="91">
        <v>52.35</v>
      </c>
      <c r="AX129" s="91">
        <v>52.2</v>
      </c>
      <c r="AY129" s="91">
        <v>51</v>
      </c>
      <c r="AZ129" s="91">
        <v>51.05</v>
      </c>
      <c r="BA129" s="91">
        <v>52.4</v>
      </c>
      <c r="BB129" s="91">
        <v>52.65</v>
      </c>
      <c r="BC129" s="91">
        <v>51.45</v>
      </c>
      <c r="BD129" s="91">
        <v>51.25</v>
      </c>
      <c r="BE129" s="91">
        <v>55.05</v>
      </c>
      <c r="BF129" s="91">
        <v>54.9</v>
      </c>
      <c r="BG129" s="91">
        <v>63.65</v>
      </c>
      <c r="BH129" s="91">
        <v>63.4</v>
      </c>
      <c r="BI129" s="91">
        <v>64</v>
      </c>
      <c r="BJ129" s="13">
        <v>63.35</v>
      </c>
      <c r="BK129" s="91">
        <v>69.599999999999994</v>
      </c>
      <c r="BL129" s="91">
        <v>67.900000000000006</v>
      </c>
      <c r="BM129" s="91">
        <v>67.599999999999994</v>
      </c>
      <c r="BN129" s="91">
        <v>63.75</v>
      </c>
      <c r="BO129" s="91">
        <v>58.15</v>
      </c>
      <c r="BP129" s="13">
        <v>58.65</v>
      </c>
      <c r="BQ129" s="13">
        <v>57.7</v>
      </c>
      <c r="BR129" s="13"/>
      <c r="BS129" s="91"/>
      <c r="BT129" s="91"/>
      <c r="BU129" s="91"/>
      <c r="BV129" s="26"/>
      <c r="BW129" s="47">
        <f>MAX(C129:BV129)</f>
        <v>69.599999999999994</v>
      </c>
      <c r="BX129" s="47">
        <f>MIN(AH129:AX129)</f>
        <v>48.8</v>
      </c>
      <c r="BY129" s="47">
        <f t="shared" si="10"/>
        <v>57.7</v>
      </c>
      <c r="BZ129" s="48"/>
      <c r="CA129" s="110"/>
    </row>
    <row r="130" spans="1:79" x14ac:dyDescent="0.25">
      <c r="A130" s="110"/>
      <c r="B130" s="24" t="s">
        <v>12</v>
      </c>
      <c r="C130" s="45">
        <v>74.75</v>
      </c>
      <c r="D130" s="25">
        <v>73.95</v>
      </c>
      <c r="E130" s="45">
        <v>72.900000000000006</v>
      </c>
      <c r="F130" s="45">
        <v>75.45</v>
      </c>
      <c r="G130" s="45">
        <v>72.05</v>
      </c>
      <c r="H130" s="45">
        <v>76</v>
      </c>
      <c r="I130" s="46">
        <f>'2021-2025 Forwards'!I76</f>
        <v>0</v>
      </c>
      <c r="J130" s="47">
        <f>'2021-2025 Forwards'!O76</f>
        <v>0</v>
      </c>
      <c r="K130" s="25">
        <v>91.85</v>
      </c>
      <c r="L130" s="25">
        <v>93.9</v>
      </c>
      <c r="M130" s="91">
        <v>92</v>
      </c>
      <c r="N130" s="91">
        <v>93.35</v>
      </c>
      <c r="O130" s="91">
        <v>92.55</v>
      </c>
      <c r="P130" s="91">
        <v>94.2</v>
      </c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>
        <v>146.30000000000001</v>
      </c>
      <c r="AI130" s="13">
        <v>145.25</v>
      </c>
      <c r="AJ130" s="91">
        <v>145.35</v>
      </c>
      <c r="AK130" s="91">
        <v>145.25</v>
      </c>
      <c r="AL130" s="91">
        <v>146.1</v>
      </c>
      <c r="AM130" s="91">
        <v>146.5</v>
      </c>
      <c r="AN130" s="91">
        <v>146.5</v>
      </c>
      <c r="AO130" s="91">
        <v>151.94999999999999</v>
      </c>
      <c r="AP130" s="91">
        <v>162.25</v>
      </c>
      <c r="AQ130" s="91">
        <v>161.30000000000001</v>
      </c>
      <c r="AR130" s="91">
        <v>142.85</v>
      </c>
      <c r="AS130" s="91">
        <v>147.19999999999999</v>
      </c>
      <c r="AT130" s="91">
        <v>147.25</v>
      </c>
      <c r="AU130" s="91">
        <v>150.75</v>
      </c>
      <c r="AV130" s="91">
        <v>147.65</v>
      </c>
      <c r="AW130" s="91">
        <v>148.6</v>
      </c>
      <c r="AX130" s="91">
        <v>148.25</v>
      </c>
      <c r="AY130" s="91">
        <v>145.44999999999999</v>
      </c>
      <c r="AZ130" s="91">
        <v>144.94999999999999</v>
      </c>
      <c r="BA130" s="91">
        <v>148.25</v>
      </c>
      <c r="BB130" s="91">
        <v>149</v>
      </c>
      <c r="BC130" s="91">
        <v>150.05000000000001</v>
      </c>
      <c r="BD130" s="91">
        <v>149.65</v>
      </c>
      <c r="BE130" s="91">
        <v>158.85</v>
      </c>
      <c r="BF130" s="91">
        <v>173.95</v>
      </c>
      <c r="BG130" s="91">
        <v>195.45</v>
      </c>
      <c r="BH130" s="91">
        <v>194.7</v>
      </c>
      <c r="BI130" s="91">
        <v>195.8</v>
      </c>
      <c r="BJ130" s="13">
        <v>194.4</v>
      </c>
      <c r="BK130" s="91">
        <v>191.4</v>
      </c>
      <c r="BL130" s="91">
        <v>188.35</v>
      </c>
      <c r="BM130" s="91">
        <v>187.8</v>
      </c>
      <c r="BN130" s="91">
        <v>186.4</v>
      </c>
      <c r="BO130" s="91">
        <v>177.4</v>
      </c>
      <c r="BP130" s="13">
        <v>178.45</v>
      </c>
      <c r="BQ130" s="13">
        <v>177.35</v>
      </c>
      <c r="BR130" s="13"/>
      <c r="BS130" s="91"/>
      <c r="BT130" s="91"/>
      <c r="BU130" s="91"/>
      <c r="BV130" s="26"/>
      <c r="BW130" s="47">
        <f>MAX(C130:BV130)</f>
        <v>195.8</v>
      </c>
      <c r="BX130" s="47">
        <f>MIN(AH130:AX130)</f>
        <v>142.85</v>
      </c>
      <c r="BY130" s="47">
        <f t="shared" si="10"/>
        <v>177.35</v>
      </c>
      <c r="BZ130" s="48"/>
      <c r="CA130" s="110"/>
    </row>
    <row r="131" spans="1:79" x14ac:dyDescent="0.25">
      <c r="A131" s="110"/>
      <c r="B131" s="24" t="s">
        <v>13</v>
      </c>
      <c r="C131" s="45">
        <v>73.25</v>
      </c>
      <c r="D131" s="25">
        <v>72.45</v>
      </c>
      <c r="E131" s="45">
        <v>71.400000000000006</v>
      </c>
      <c r="F131" s="45">
        <v>74</v>
      </c>
      <c r="G131" s="45">
        <v>70.400000000000006</v>
      </c>
      <c r="H131" s="45">
        <v>74.400000000000006</v>
      </c>
      <c r="I131" s="46">
        <f>'2021-2025 Forwards'!I77</f>
        <v>0</v>
      </c>
      <c r="J131" s="47">
        <f>'2021-2025 Forwards'!O77</f>
        <v>0</v>
      </c>
      <c r="K131" s="25">
        <v>89.95</v>
      </c>
      <c r="L131" s="25">
        <v>92.1</v>
      </c>
      <c r="M131" s="91">
        <v>90.1</v>
      </c>
      <c r="N131" s="91">
        <v>91.55</v>
      </c>
      <c r="O131" s="91">
        <v>90.75</v>
      </c>
      <c r="P131" s="91">
        <v>92.65</v>
      </c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>
        <v>145</v>
      </c>
      <c r="AI131" s="13">
        <v>143.94999999999999</v>
      </c>
      <c r="AJ131" s="91">
        <v>144.1</v>
      </c>
      <c r="AK131" s="91">
        <v>143.9</v>
      </c>
      <c r="AL131" s="91">
        <v>144.75</v>
      </c>
      <c r="AM131" s="91">
        <v>145.15</v>
      </c>
      <c r="AN131" s="91">
        <v>145.19999999999999</v>
      </c>
      <c r="AO131" s="91">
        <v>151</v>
      </c>
      <c r="AP131" s="91">
        <v>161.69999999999999</v>
      </c>
      <c r="AQ131" s="91">
        <v>160.69999999999999</v>
      </c>
      <c r="AR131" s="91">
        <v>142.19999999999999</v>
      </c>
      <c r="AS131" s="91">
        <v>146.9</v>
      </c>
      <c r="AT131" s="91">
        <v>146.94999999999999</v>
      </c>
      <c r="AU131" s="91">
        <v>150.6</v>
      </c>
      <c r="AV131" s="91">
        <v>147.4</v>
      </c>
      <c r="AW131" s="91">
        <v>148.4</v>
      </c>
      <c r="AX131" s="91">
        <v>148.05000000000001</v>
      </c>
      <c r="AY131" s="91">
        <v>145.25</v>
      </c>
      <c r="AZ131" s="91">
        <v>144.9</v>
      </c>
      <c r="BA131" s="91">
        <v>148.19999999999999</v>
      </c>
      <c r="BB131" s="91">
        <v>148.94999999999999</v>
      </c>
      <c r="BC131" s="91">
        <v>149.94999999999999</v>
      </c>
      <c r="BD131" s="91">
        <v>149.55000000000001</v>
      </c>
      <c r="BE131" s="91">
        <v>159.19999999999999</v>
      </c>
      <c r="BF131" s="91">
        <v>174.45</v>
      </c>
      <c r="BG131" s="91">
        <v>196.7</v>
      </c>
      <c r="BH131" s="91">
        <v>195.9</v>
      </c>
      <c r="BI131" s="91">
        <v>196.95</v>
      </c>
      <c r="BJ131" s="13">
        <v>195.5</v>
      </c>
      <c r="BK131" s="91">
        <v>192.3</v>
      </c>
      <c r="BL131" s="91">
        <v>189.05</v>
      </c>
      <c r="BM131" s="91">
        <v>188.45</v>
      </c>
      <c r="BN131" s="91">
        <v>187</v>
      </c>
      <c r="BO131" s="91">
        <v>177.65</v>
      </c>
      <c r="BP131" s="13">
        <v>178.7</v>
      </c>
      <c r="BQ131" s="13">
        <v>177.55</v>
      </c>
      <c r="BR131" s="13"/>
      <c r="BS131" s="91"/>
      <c r="BT131" s="91"/>
      <c r="BU131" s="91"/>
      <c r="BV131" s="26"/>
      <c r="BW131" s="47">
        <f>MAX(C131:BV131)</f>
        <v>196.95</v>
      </c>
      <c r="BX131" s="47">
        <f>MIN(AH131:AX131)</f>
        <v>142.19999999999999</v>
      </c>
      <c r="BY131" s="47">
        <f t="shared" si="10"/>
        <v>177.55</v>
      </c>
      <c r="BZ131" s="48"/>
      <c r="CA131" s="110"/>
    </row>
    <row r="132" spans="1:79" x14ac:dyDescent="0.25">
      <c r="A132" s="110"/>
      <c r="B132" s="24" t="s">
        <v>14</v>
      </c>
      <c r="C132" s="45">
        <v>56.1</v>
      </c>
      <c r="D132" s="25">
        <v>55.3</v>
      </c>
      <c r="E132" s="45">
        <v>54.25</v>
      </c>
      <c r="F132" s="45">
        <v>56.8</v>
      </c>
      <c r="G132" s="45">
        <v>53.35</v>
      </c>
      <c r="H132" s="45">
        <v>56.6</v>
      </c>
      <c r="I132" s="46">
        <f>'2021-2025 Forwards'!I78</f>
        <v>0</v>
      </c>
      <c r="J132" s="47">
        <f>'2021-2025 Forwards'!O78</f>
        <v>0</v>
      </c>
      <c r="K132" s="25">
        <v>68.650000000000006</v>
      </c>
      <c r="L132" s="25">
        <v>70.7</v>
      </c>
      <c r="M132" s="91">
        <v>68.8</v>
      </c>
      <c r="N132" s="91">
        <v>70.150000000000006</v>
      </c>
      <c r="O132" s="91">
        <v>69.349999999999994</v>
      </c>
      <c r="P132" s="91">
        <v>71</v>
      </c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>
        <v>112.35</v>
      </c>
      <c r="AI132" s="13">
        <v>111.35</v>
      </c>
      <c r="AJ132" s="91">
        <v>111.7</v>
      </c>
      <c r="AK132" s="91">
        <v>111.6</v>
      </c>
      <c r="AL132" s="91">
        <v>112.45</v>
      </c>
      <c r="AM132" s="91">
        <v>112.85</v>
      </c>
      <c r="AN132" s="91">
        <v>112.9</v>
      </c>
      <c r="AO132" s="91">
        <v>118.25</v>
      </c>
      <c r="AP132" s="91">
        <v>128.44999999999999</v>
      </c>
      <c r="AQ132" s="91">
        <v>127.5</v>
      </c>
      <c r="AR132" s="91">
        <v>112.3</v>
      </c>
      <c r="AS132" s="91">
        <v>116.6</v>
      </c>
      <c r="AT132" s="91">
        <v>116.65</v>
      </c>
      <c r="AU132" s="91">
        <v>120.15</v>
      </c>
      <c r="AV132" s="91">
        <v>117</v>
      </c>
      <c r="AW132" s="91">
        <v>117.95</v>
      </c>
      <c r="AX132" s="91">
        <v>117.65</v>
      </c>
      <c r="AY132" s="91">
        <v>114.9</v>
      </c>
      <c r="AZ132" s="91">
        <v>114.85</v>
      </c>
      <c r="BA132" s="91">
        <v>117.8</v>
      </c>
      <c r="BB132" s="91">
        <v>118.35</v>
      </c>
      <c r="BC132" s="91">
        <v>118.9</v>
      </c>
      <c r="BD132" s="91">
        <v>118.5</v>
      </c>
      <c r="BE132" s="91">
        <v>127.35</v>
      </c>
      <c r="BF132" s="91">
        <v>140.19999999999999</v>
      </c>
      <c r="BG132" s="91">
        <v>159.85</v>
      </c>
      <c r="BH132" s="91">
        <v>159.30000000000001</v>
      </c>
      <c r="BI132" s="91">
        <v>160.44999999999999</v>
      </c>
      <c r="BJ132" s="13">
        <v>159.05000000000001</v>
      </c>
      <c r="BK132" s="91">
        <v>155.94999999999999</v>
      </c>
      <c r="BL132" s="91">
        <v>152.9</v>
      </c>
      <c r="BM132" s="91">
        <v>152.35</v>
      </c>
      <c r="BN132" s="91">
        <v>150.94999999999999</v>
      </c>
      <c r="BO132" s="91">
        <v>142.4</v>
      </c>
      <c r="BP132" s="13">
        <v>143.35</v>
      </c>
      <c r="BQ132" s="13">
        <v>142.4</v>
      </c>
      <c r="BR132" s="13"/>
      <c r="BS132" s="91"/>
      <c r="BT132" s="91"/>
      <c r="BU132" s="91"/>
      <c r="BV132" s="26"/>
      <c r="BW132" s="47">
        <f>MAX(C132:BV132)</f>
        <v>160.44999999999999</v>
      </c>
      <c r="BX132" s="47">
        <f>MIN(AH132:AX132)</f>
        <v>111.35</v>
      </c>
      <c r="BY132" s="47">
        <f t="shared" si="10"/>
        <v>142.4</v>
      </c>
      <c r="BZ132" s="48"/>
      <c r="CA132" s="110"/>
    </row>
    <row r="133" spans="1:79" x14ac:dyDescent="0.25">
      <c r="A133" s="110"/>
      <c r="B133" s="24" t="s">
        <v>15</v>
      </c>
      <c r="C133" s="45">
        <v>27.1</v>
      </c>
      <c r="D133" s="25">
        <v>26.55</v>
      </c>
      <c r="E133" s="45">
        <v>25.85</v>
      </c>
      <c r="F133" s="45">
        <v>27.7</v>
      </c>
      <c r="G133" s="45">
        <v>25.05</v>
      </c>
      <c r="H133" s="45">
        <v>26.65</v>
      </c>
      <c r="I133" s="46">
        <f>'2021-2025 Forwards'!I79</f>
        <v>0</v>
      </c>
      <c r="J133" s="47">
        <f>'2021-2025 Forwards'!O79</f>
        <v>0</v>
      </c>
      <c r="K133" s="25">
        <v>32.6</v>
      </c>
      <c r="L133" s="25">
        <v>33.85</v>
      </c>
      <c r="M133" s="91">
        <v>32.35</v>
      </c>
      <c r="N133" s="91">
        <v>33.299999999999997</v>
      </c>
      <c r="O133" s="91">
        <v>32.799999999999997</v>
      </c>
      <c r="P133" s="91">
        <v>34.049999999999997</v>
      </c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>
        <v>36.65</v>
      </c>
      <c r="AI133" s="13">
        <v>36.1</v>
      </c>
      <c r="AJ133" s="91">
        <v>36.549999999999997</v>
      </c>
      <c r="AK133" s="91">
        <v>36.450000000000003</v>
      </c>
      <c r="AL133" s="91">
        <v>37</v>
      </c>
      <c r="AM133" s="91">
        <v>37.200000000000003</v>
      </c>
      <c r="AN133" s="91">
        <v>37.200000000000003</v>
      </c>
      <c r="AO133" s="91">
        <v>40.65</v>
      </c>
      <c r="AP133" s="91">
        <v>45.35</v>
      </c>
      <c r="AQ133" s="91">
        <v>44.75</v>
      </c>
      <c r="AR133" s="91">
        <v>39.6</v>
      </c>
      <c r="AS133" s="91">
        <v>42.25</v>
      </c>
      <c r="AT133" s="91">
        <v>42.15</v>
      </c>
      <c r="AU133" s="91">
        <v>44.25</v>
      </c>
      <c r="AV133" s="91">
        <v>42.3</v>
      </c>
      <c r="AW133" s="91">
        <v>42.9</v>
      </c>
      <c r="AX133" s="91">
        <v>42.7</v>
      </c>
      <c r="AY133" s="91">
        <v>41.1</v>
      </c>
      <c r="AZ133" s="91">
        <v>41.55</v>
      </c>
      <c r="BA133" s="91">
        <v>43.15</v>
      </c>
      <c r="BB133" s="91">
        <v>43.35</v>
      </c>
      <c r="BC133" s="91">
        <v>41.95</v>
      </c>
      <c r="BD133" s="91">
        <v>41.7</v>
      </c>
      <c r="BE133" s="91">
        <v>46.5</v>
      </c>
      <c r="BF133" s="91">
        <v>47.35</v>
      </c>
      <c r="BG133" s="91">
        <v>56.25</v>
      </c>
      <c r="BH133" s="91">
        <v>62.95</v>
      </c>
      <c r="BI133" s="91">
        <v>68.95</v>
      </c>
      <c r="BJ133" s="13">
        <v>67.95</v>
      </c>
      <c r="BK133" s="91">
        <v>64.650000000000006</v>
      </c>
      <c r="BL133" s="91">
        <v>64.849999999999994</v>
      </c>
      <c r="BM133" s="91">
        <v>63.9</v>
      </c>
      <c r="BN133" s="91">
        <v>58.6</v>
      </c>
      <c r="BO133" s="91">
        <v>53.9</v>
      </c>
      <c r="BP133" s="13">
        <v>52.25</v>
      </c>
      <c r="BQ133" s="13">
        <v>53.85</v>
      </c>
      <c r="BR133" s="13"/>
      <c r="BS133" s="91"/>
      <c r="BT133" s="91"/>
      <c r="BU133" s="91"/>
      <c r="BV133" s="26"/>
      <c r="BW133" s="47">
        <f>MAX(C133:BV133)</f>
        <v>68.95</v>
      </c>
      <c r="BX133" s="47">
        <f>MIN(AH133:AX133)</f>
        <v>36.1</v>
      </c>
      <c r="BY133" s="47">
        <f t="shared" si="10"/>
        <v>53.85</v>
      </c>
      <c r="BZ133" s="48"/>
      <c r="CA133" s="110"/>
    </row>
    <row r="134" spans="1:79" x14ac:dyDescent="0.25">
      <c r="A134" s="110"/>
      <c r="B134" s="24" t="s">
        <v>16</v>
      </c>
      <c r="C134" s="45">
        <v>26.6</v>
      </c>
      <c r="D134" s="25">
        <v>26.1</v>
      </c>
      <c r="E134" s="45">
        <v>25.4</v>
      </c>
      <c r="F134" s="45">
        <v>27.15</v>
      </c>
      <c r="G134" s="45">
        <v>24.6</v>
      </c>
      <c r="H134" s="45">
        <v>26.25</v>
      </c>
      <c r="I134" s="46">
        <f>'2021-2025 Forwards'!I80</f>
        <v>0</v>
      </c>
      <c r="J134" s="47">
        <f>'2021-2025 Forwards'!O80</f>
        <v>0</v>
      </c>
      <c r="K134" s="25">
        <v>32</v>
      </c>
      <c r="L134" s="25">
        <v>33.200000000000003</v>
      </c>
      <c r="M134" s="91">
        <v>31.75</v>
      </c>
      <c r="N134" s="91">
        <v>32.75</v>
      </c>
      <c r="O134" s="91">
        <v>32.200000000000003</v>
      </c>
      <c r="P134" s="91">
        <v>33.35</v>
      </c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>
        <v>36.4</v>
      </c>
      <c r="AI134" s="13">
        <v>35.799999999999997</v>
      </c>
      <c r="AJ134" s="91">
        <v>36.25</v>
      </c>
      <c r="AK134" s="91">
        <v>36.15</v>
      </c>
      <c r="AL134" s="91">
        <v>36.700000000000003</v>
      </c>
      <c r="AM134" s="91">
        <v>36.950000000000003</v>
      </c>
      <c r="AN134" s="91">
        <v>37.049999999999997</v>
      </c>
      <c r="AO134" s="91">
        <v>40.5</v>
      </c>
      <c r="AP134" s="91">
        <v>45.2</v>
      </c>
      <c r="AQ134" s="91">
        <v>44.65</v>
      </c>
      <c r="AR134" s="91">
        <v>39.549999999999997</v>
      </c>
      <c r="AS134" s="91">
        <v>42.2</v>
      </c>
      <c r="AT134" s="91">
        <v>42.1</v>
      </c>
      <c r="AU134" s="91">
        <v>44.2</v>
      </c>
      <c r="AV134" s="91">
        <v>42.25</v>
      </c>
      <c r="AW134" s="91">
        <v>42.85</v>
      </c>
      <c r="AX134" s="91">
        <v>42.65</v>
      </c>
      <c r="AY134" s="91">
        <v>41.05</v>
      </c>
      <c r="AZ134" s="91">
        <v>41.5</v>
      </c>
      <c r="BA134" s="91">
        <v>43.1</v>
      </c>
      <c r="BB134" s="91">
        <v>43.3</v>
      </c>
      <c r="BC134" s="91">
        <v>41.9</v>
      </c>
      <c r="BD134" s="91">
        <v>41.65</v>
      </c>
      <c r="BE134" s="91">
        <v>46.45</v>
      </c>
      <c r="BF134" s="91">
        <v>47.25</v>
      </c>
      <c r="BG134" s="91">
        <v>56</v>
      </c>
      <c r="BH134" s="91">
        <v>62.6</v>
      </c>
      <c r="BI134" s="91">
        <v>68.5</v>
      </c>
      <c r="BJ134" s="13">
        <v>67.5</v>
      </c>
      <c r="BK134" s="91">
        <v>64.25</v>
      </c>
      <c r="BL134" s="91">
        <v>64.5</v>
      </c>
      <c r="BM134" s="91">
        <v>63.6</v>
      </c>
      <c r="BN134" s="91">
        <v>58.3</v>
      </c>
      <c r="BO134" s="91">
        <v>53.65</v>
      </c>
      <c r="BP134" s="13">
        <v>52</v>
      </c>
      <c r="BQ134" s="13">
        <v>53.55</v>
      </c>
      <c r="BR134" s="13"/>
      <c r="BS134" s="91"/>
      <c r="BT134" s="91"/>
      <c r="BU134" s="91"/>
      <c r="BV134" s="26"/>
      <c r="BW134" s="47">
        <f>MAX(C134:BV134)</f>
        <v>68.5</v>
      </c>
      <c r="BX134" s="47">
        <f>MIN(AH134:AX134)</f>
        <v>35.799999999999997</v>
      </c>
      <c r="BY134" s="47">
        <f t="shared" si="10"/>
        <v>53.55</v>
      </c>
      <c r="BZ134" s="48"/>
      <c r="CA134" s="110"/>
    </row>
    <row r="135" spans="1:79" ht="15.75" thickBot="1" x14ac:dyDescent="0.3">
      <c r="A135" s="110"/>
      <c r="B135" s="24" t="s">
        <v>17</v>
      </c>
      <c r="C135" s="65">
        <v>30.6</v>
      </c>
      <c r="D135" s="32">
        <v>29.95</v>
      </c>
      <c r="E135" s="65">
        <v>29.2</v>
      </c>
      <c r="F135" s="65">
        <v>31.1</v>
      </c>
      <c r="G135" s="65">
        <v>28.2</v>
      </c>
      <c r="H135" s="65">
        <v>29.95</v>
      </c>
      <c r="I135" s="66">
        <f>'2021-2025 Forwards'!I81</f>
        <v>0</v>
      </c>
      <c r="J135" s="67">
        <f>'2021-2025 Forwards'!O81</f>
        <v>0</v>
      </c>
      <c r="K135" s="32">
        <v>36.549999999999997</v>
      </c>
      <c r="L135" s="32">
        <v>37.9</v>
      </c>
      <c r="M135" s="89">
        <v>36.35</v>
      </c>
      <c r="N135" s="89">
        <v>37.35</v>
      </c>
      <c r="O135" s="89">
        <v>36.75</v>
      </c>
      <c r="P135" s="89">
        <v>38</v>
      </c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>
        <v>41.85</v>
      </c>
      <c r="AI135" s="32">
        <v>41.2</v>
      </c>
      <c r="AJ135" s="89">
        <v>41.6</v>
      </c>
      <c r="AK135" s="89">
        <v>41.55</v>
      </c>
      <c r="AL135" s="89">
        <v>42.2</v>
      </c>
      <c r="AM135" s="89">
        <v>42.45</v>
      </c>
      <c r="AN135" s="89">
        <v>42.5</v>
      </c>
      <c r="AO135" s="89">
        <v>46.2</v>
      </c>
      <c r="AP135" s="89">
        <v>51.1</v>
      </c>
      <c r="AQ135" s="89">
        <v>50.5</v>
      </c>
      <c r="AR135" s="89">
        <v>44.85</v>
      </c>
      <c r="AS135" s="89">
        <v>47.7</v>
      </c>
      <c r="AT135" s="89">
        <v>47.65</v>
      </c>
      <c r="AU135" s="89">
        <v>50</v>
      </c>
      <c r="AV135" s="89">
        <v>48.05</v>
      </c>
      <c r="AW135" s="89">
        <v>48.7</v>
      </c>
      <c r="AX135" s="89">
        <v>48.5</v>
      </c>
      <c r="AY135" s="89">
        <v>46.8</v>
      </c>
      <c r="AZ135" s="89">
        <v>47.3</v>
      </c>
      <c r="BA135" s="89">
        <v>48.95</v>
      </c>
      <c r="BB135" s="89">
        <v>49.2</v>
      </c>
      <c r="BC135" s="89">
        <v>47.7</v>
      </c>
      <c r="BD135" s="89">
        <v>47.45</v>
      </c>
      <c r="BE135" s="89">
        <v>52.6</v>
      </c>
      <c r="BF135" s="89">
        <v>53.35</v>
      </c>
      <c r="BG135" s="89">
        <v>62.95</v>
      </c>
      <c r="BH135" s="89">
        <v>70.099999999999994</v>
      </c>
      <c r="BI135" s="89">
        <v>76.400000000000006</v>
      </c>
      <c r="BJ135" s="32">
        <v>75.349999999999994</v>
      </c>
      <c r="BK135" s="89">
        <v>86.8</v>
      </c>
      <c r="BL135" s="89">
        <v>87.1</v>
      </c>
      <c r="BM135" s="89">
        <v>89.7</v>
      </c>
      <c r="BN135" s="89">
        <v>92.3</v>
      </c>
      <c r="BO135" s="89">
        <v>85.55</v>
      </c>
      <c r="BP135" s="32">
        <v>83.2</v>
      </c>
      <c r="BQ135" s="32">
        <v>85.5</v>
      </c>
      <c r="BR135" s="32"/>
      <c r="BS135" s="89"/>
      <c r="BT135" s="89"/>
      <c r="BU135" s="89"/>
      <c r="BV135" s="69"/>
      <c r="BW135" s="67">
        <f>MAX(C135:BV135)</f>
        <v>92.3</v>
      </c>
      <c r="BX135" s="67">
        <f>MIN(AH135:AX135)</f>
        <v>41.2</v>
      </c>
      <c r="BY135" s="67">
        <f t="shared" si="10"/>
        <v>85.5</v>
      </c>
      <c r="BZ135" s="76"/>
      <c r="CA135" s="110"/>
    </row>
    <row r="136" spans="1:79" ht="15.75" thickTop="1" x14ac:dyDescent="0.25">
      <c r="A136" s="110"/>
      <c r="B136" s="108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  <c r="AB136" s="106"/>
      <c r="AC136" s="106"/>
      <c r="AD136" s="106"/>
      <c r="AE136" s="106"/>
      <c r="AF136" s="106"/>
      <c r="AG136" s="106"/>
      <c r="AH136" s="106"/>
      <c r="AI136" s="106"/>
      <c r="AJ136" s="106"/>
      <c r="AK136" s="106"/>
      <c r="AL136" s="106"/>
      <c r="AM136" s="106"/>
      <c r="AN136" s="106"/>
      <c r="AO136" s="106"/>
      <c r="AP136" s="106"/>
      <c r="AQ136" s="106"/>
      <c r="AR136" s="106"/>
      <c r="AS136" s="106"/>
      <c r="AT136" s="106"/>
      <c r="AU136" s="106"/>
      <c r="AV136" s="106"/>
      <c r="AW136" s="106"/>
      <c r="AX136" s="106"/>
      <c r="AY136" s="106"/>
      <c r="AZ136" s="106"/>
      <c r="BA136" s="106"/>
      <c r="BB136" s="106"/>
      <c r="BC136" s="106"/>
      <c r="BD136" s="106"/>
      <c r="BE136" s="106"/>
      <c r="BF136" s="106"/>
      <c r="BG136" s="106"/>
      <c r="BH136" s="106"/>
      <c r="BI136" s="106"/>
      <c r="BJ136" s="106"/>
      <c r="BK136" s="106"/>
      <c r="BL136" s="106"/>
      <c r="BM136" s="106"/>
      <c r="BN136" s="106"/>
      <c r="BO136" s="106"/>
      <c r="BP136" s="106"/>
      <c r="BQ136" s="106"/>
      <c r="BR136" s="106"/>
      <c r="BS136" s="106"/>
      <c r="BT136" s="106"/>
      <c r="BU136" s="106"/>
      <c r="BV136" s="106"/>
      <c r="BW136" s="106"/>
      <c r="BX136" s="106"/>
      <c r="BY136" s="106"/>
      <c r="BZ136" s="109"/>
      <c r="CA136" s="110"/>
    </row>
    <row r="137" spans="1:79" x14ac:dyDescent="0.25">
      <c r="A137" s="110"/>
      <c r="B137" s="24">
        <v>2025</v>
      </c>
      <c r="C137" s="179" t="s">
        <v>25</v>
      </c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9"/>
      <c r="AE137" s="179"/>
      <c r="AF137" s="179"/>
      <c r="AG137" s="179"/>
      <c r="AH137" s="179"/>
      <c r="AI137" s="179"/>
      <c r="AJ137" s="179"/>
      <c r="AK137" s="179"/>
      <c r="AL137" s="179"/>
      <c r="AM137" s="179"/>
      <c r="AN137" s="179"/>
      <c r="AO137" s="179"/>
      <c r="AP137" s="179"/>
      <c r="AQ137" s="179"/>
      <c r="AR137" s="179"/>
      <c r="AS137" s="179"/>
      <c r="AT137" s="179"/>
      <c r="AU137" s="179"/>
      <c r="AV137" s="179"/>
      <c r="AW137" s="179"/>
      <c r="AX137" s="179"/>
      <c r="AY137" s="179"/>
      <c r="AZ137" s="179"/>
      <c r="BA137" s="179"/>
      <c r="BB137" s="179"/>
      <c r="BC137" s="179"/>
      <c r="BD137" s="179"/>
      <c r="BE137" s="179"/>
      <c r="BF137" s="179"/>
      <c r="BG137" s="179"/>
      <c r="BH137" s="179"/>
      <c r="BI137" s="179"/>
      <c r="BJ137" s="179"/>
      <c r="BK137" s="179"/>
      <c r="BL137" s="179"/>
      <c r="BM137" s="179"/>
      <c r="BN137" s="179"/>
      <c r="BO137" s="179"/>
      <c r="BP137" s="179"/>
      <c r="BQ137" s="179"/>
      <c r="BR137" s="179"/>
      <c r="BS137" s="179"/>
      <c r="BT137" s="179"/>
      <c r="BU137" s="179"/>
      <c r="BV137" s="26"/>
      <c r="BW137" s="26"/>
      <c r="BX137" s="26"/>
      <c r="BY137" s="26"/>
      <c r="BZ137" s="27"/>
      <c r="CA137" s="110"/>
    </row>
    <row r="138" spans="1:79" x14ac:dyDescent="0.25">
      <c r="A138" s="110"/>
      <c r="B138" s="24" t="s">
        <v>2</v>
      </c>
      <c r="C138" s="42">
        <v>44075</v>
      </c>
      <c r="D138" s="42">
        <v>44089</v>
      </c>
      <c r="E138" s="42">
        <v>44105</v>
      </c>
      <c r="F138" s="42">
        <v>44119</v>
      </c>
      <c r="G138" s="42">
        <v>44136</v>
      </c>
      <c r="H138" s="42">
        <v>44151</v>
      </c>
      <c r="I138" s="42">
        <v>44166</v>
      </c>
      <c r="J138" s="43">
        <v>44180</v>
      </c>
      <c r="K138" s="43">
        <v>44561</v>
      </c>
      <c r="L138" s="43">
        <v>44211</v>
      </c>
      <c r="M138" s="43">
        <v>44228</v>
      </c>
      <c r="N138" s="43">
        <f>N33</f>
        <v>44239</v>
      </c>
      <c r="O138" s="43">
        <f>O123</f>
        <v>44256</v>
      </c>
      <c r="P138" s="43">
        <f>P123</f>
        <v>44270</v>
      </c>
      <c r="Q138" s="43">
        <v>44287</v>
      </c>
      <c r="R138" s="43">
        <v>44301</v>
      </c>
      <c r="S138" s="43">
        <v>44316</v>
      </c>
      <c r="T138" s="43">
        <v>44330</v>
      </c>
      <c r="U138" s="43">
        <v>44344</v>
      </c>
      <c r="V138" s="43">
        <v>44362</v>
      </c>
      <c r="W138" s="43">
        <f>W33</f>
        <v>44377</v>
      </c>
      <c r="X138" s="43">
        <v>44392</v>
      </c>
      <c r="Y138" s="43">
        <v>44407</v>
      </c>
      <c r="Z138" s="43">
        <v>44425</v>
      </c>
      <c r="AA138" s="43">
        <v>44439</v>
      </c>
      <c r="AB138" s="43">
        <v>44454</v>
      </c>
      <c r="AC138" s="43">
        <v>44469</v>
      </c>
      <c r="AD138" s="43">
        <v>44483</v>
      </c>
      <c r="AE138" s="43">
        <v>44498</v>
      </c>
      <c r="AF138" s="43">
        <v>44515</v>
      </c>
      <c r="AG138" s="43">
        <v>44530</v>
      </c>
      <c r="AH138" s="43">
        <v>44545</v>
      </c>
      <c r="AI138" s="43">
        <v>44926</v>
      </c>
      <c r="AJ138" s="43">
        <v>44575</v>
      </c>
      <c r="AK138" s="43">
        <v>44592</v>
      </c>
      <c r="AL138" s="43">
        <v>44607</v>
      </c>
      <c r="AM138" s="43">
        <v>44620</v>
      </c>
      <c r="AN138" s="43">
        <v>44635</v>
      </c>
      <c r="AO138" s="43">
        <v>44650</v>
      </c>
      <c r="AP138" s="43">
        <v>44669</v>
      </c>
      <c r="AQ138" s="43">
        <v>44679</v>
      </c>
      <c r="AR138" s="43">
        <v>44691</v>
      </c>
      <c r="AS138" s="43">
        <v>44705</v>
      </c>
      <c r="AT138" s="43">
        <v>44712</v>
      </c>
      <c r="AU138" s="43">
        <v>44727</v>
      </c>
      <c r="AV138" s="43">
        <v>44742</v>
      </c>
      <c r="AW138" s="43">
        <v>44743</v>
      </c>
      <c r="AX138" s="43">
        <v>44757</v>
      </c>
      <c r="AY138" s="43">
        <v>44774</v>
      </c>
      <c r="AZ138" s="43">
        <v>44788</v>
      </c>
      <c r="BA138" s="43">
        <v>44804</v>
      </c>
      <c r="BB138" s="43">
        <v>44819</v>
      </c>
      <c r="BC138" s="43">
        <v>44834</v>
      </c>
      <c r="BD138" s="43">
        <f>BD33</f>
        <v>44837</v>
      </c>
      <c r="BE138" s="43">
        <f>BE33</f>
        <v>44849</v>
      </c>
      <c r="BF138" s="43">
        <v>44866</v>
      </c>
      <c r="BG138" s="43">
        <v>44880</v>
      </c>
      <c r="BH138" s="43">
        <v>44895</v>
      </c>
      <c r="BI138" s="43">
        <v>44907</v>
      </c>
      <c r="BJ138" s="43">
        <v>44908</v>
      </c>
      <c r="BK138" s="43">
        <v>44923</v>
      </c>
      <c r="BL138" s="43">
        <v>44932</v>
      </c>
      <c r="BM138" s="43">
        <v>44937</v>
      </c>
      <c r="BN138" s="43">
        <v>44943</v>
      </c>
      <c r="BO138" s="43">
        <v>44953</v>
      </c>
      <c r="BP138" s="43">
        <v>44958</v>
      </c>
      <c r="BQ138" s="43">
        <v>44971</v>
      </c>
      <c r="BR138" s="43"/>
      <c r="BS138" s="43"/>
      <c r="BT138" s="43"/>
      <c r="BU138" s="43"/>
      <c r="BV138" s="26"/>
      <c r="BW138" s="93" t="s">
        <v>18</v>
      </c>
      <c r="BX138" s="93" t="s">
        <v>19</v>
      </c>
      <c r="BY138" s="93" t="s">
        <v>20</v>
      </c>
      <c r="BZ138" s="44"/>
      <c r="CA138" s="110"/>
    </row>
    <row r="139" spans="1:79" x14ac:dyDescent="0.25">
      <c r="A139" s="110"/>
      <c r="B139" s="24" t="s">
        <v>6</v>
      </c>
      <c r="C139" s="45">
        <v>25</v>
      </c>
      <c r="D139" s="25">
        <v>23.9</v>
      </c>
      <c r="E139" s="45">
        <v>23</v>
      </c>
      <c r="F139" s="45">
        <v>26.4</v>
      </c>
      <c r="G139" s="45">
        <v>23.25</v>
      </c>
      <c r="H139" s="45">
        <v>26.25</v>
      </c>
      <c r="I139" s="46">
        <f>'2021-2025 Forwards'!J70</f>
        <v>0</v>
      </c>
      <c r="J139" s="47">
        <f>'2021-2025 Forwards'!P70</f>
        <v>0</v>
      </c>
      <c r="K139" s="25">
        <v>32.1</v>
      </c>
      <c r="L139" s="25">
        <v>33.5</v>
      </c>
      <c r="M139" s="91">
        <v>32.049999999999997</v>
      </c>
      <c r="N139" s="91">
        <v>32.799999999999997</v>
      </c>
      <c r="O139" s="91">
        <v>32.25</v>
      </c>
      <c r="P139" s="91">
        <v>33.5</v>
      </c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>
        <v>51.95</v>
      </c>
      <c r="AI139" s="91">
        <v>51.95</v>
      </c>
      <c r="AJ139" s="91">
        <v>53.8</v>
      </c>
      <c r="AK139" s="91">
        <v>53.7</v>
      </c>
      <c r="AL139" s="91">
        <v>54.55</v>
      </c>
      <c r="AM139" s="91">
        <v>54.75</v>
      </c>
      <c r="AN139" s="91">
        <v>54.85</v>
      </c>
      <c r="AO139" s="91">
        <v>57.35</v>
      </c>
      <c r="AP139" s="91">
        <v>62.15</v>
      </c>
      <c r="AQ139" s="91">
        <v>61.5</v>
      </c>
      <c r="AR139" s="91">
        <v>60</v>
      </c>
      <c r="AS139" s="91">
        <v>62.3</v>
      </c>
      <c r="AT139" s="91">
        <v>63.4</v>
      </c>
      <c r="AU139" s="91">
        <v>65.8</v>
      </c>
      <c r="AV139" s="91">
        <v>63.65</v>
      </c>
      <c r="AW139" s="91">
        <v>64.349999999999994</v>
      </c>
      <c r="AX139" s="91">
        <v>64.099999999999994</v>
      </c>
      <c r="AY139" s="91">
        <v>63</v>
      </c>
      <c r="AZ139" s="91">
        <v>63</v>
      </c>
      <c r="BA139" s="91">
        <v>63.75</v>
      </c>
      <c r="BB139" s="91">
        <v>62.1</v>
      </c>
      <c r="BC139" s="91">
        <v>60.8</v>
      </c>
      <c r="BD139" s="91">
        <v>60.55</v>
      </c>
      <c r="BE139" s="91">
        <v>65.599999999999994</v>
      </c>
      <c r="BF139" s="91">
        <v>66.75</v>
      </c>
      <c r="BG139" s="91">
        <v>80.2</v>
      </c>
      <c r="BH139" s="91">
        <v>79.05</v>
      </c>
      <c r="BI139" s="91">
        <v>83.35</v>
      </c>
      <c r="BJ139" s="91">
        <v>86.2</v>
      </c>
      <c r="BK139" s="91">
        <v>94.25</v>
      </c>
      <c r="BL139" s="91">
        <v>94.35</v>
      </c>
      <c r="BM139" s="91">
        <v>91.65</v>
      </c>
      <c r="BN139" s="91">
        <v>97.6</v>
      </c>
      <c r="BO139" s="91">
        <v>86.05</v>
      </c>
      <c r="BP139" s="91">
        <v>88.5</v>
      </c>
      <c r="BQ139" s="91">
        <v>85.8</v>
      </c>
      <c r="BR139" s="91"/>
      <c r="BS139" s="91"/>
      <c r="BT139" s="91"/>
      <c r="BU139" s="91"/>
      <c r="BV139" s="26"/>
      <c r="BW139" s="47">
        <f>MAX(AH139:BV139)</f>
        <v>97.6</v>
      </c>
      <c r="BX139" s="47">
        <f>MIN(AH139:BW139)</f>
        <v>51.95</v>
      </c>
      <c r="BY139" s="47">
        <f>BQ139</f>
        <v>85.8</v>
      </c>
      <c r="BZ139" s="48"/>
      <c r="CA139" s="110"/>
    </row>
    <row r="140" spans="1:79" x14ac:dyDescent="0.25">
      <c r="A140" s="110"/>
      <c r="B140" s="24" t="s">
        <v>7</v>
      </c>
      <c r="C140" s="45">
        <v>23.8</v>
      </c>
      <c r="D140" s="25">
        <v>22.85</v>
      </c>
      <c r="E140" s="45">
        <v>22</v>
      </c>
      <c r="F140" s="45">
        <v>25.3</v>
      </c>
      <c r="G140" s="45">
        <v>22.3</v>
      </c>
      <c r="H140" s="45">
        <v>25.15</v>
      </c>
      <c r="I140" s="46">
        <f>'2021-2025 Forwards'!J71</f>
        <v>0</v>
      </c>
      <c r="J140" s="47">
        <f>'2021-2025 Forwards'!P71</f>
        <v>0</v>
      </c>
      <c r="K140" s="25">
        <v>31.05</v>
      </c>
      <c r="L140" s="25">
        <v>32.450000000000003</v>
      </c>
      <c r="M140" s="91">
        <v>31.05</v>
      </c>
      <c r="N140" s="91">
        <v>31.7</v>
      </c>
      <c r="O140" s="91">
        <v>31.1</v>
      </c>
      <c r="P140" s="91">
        <v>32.4</v>
      </c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>
        <v>50.65</v>
      </c>
      <c r="AI140" s="91">
        <v>50.65</v>
      </c>
      <c r="AJ140" s="91">
        <v>52.35</v>
      </c>
      <c r="AK140" s="91">
        <v>52.25</v>
      </c>
      <c r="AL140" s="91">
        <v>53.05</v>
      </c>
      <c r="AM140" s="91">
        <v>53.25</v>
      </c>
      <c r="AN140" s="91">
        <v>53.35</v>
      </c>
      <c r="AO140" s="91">
        <v>55.65</v>
      </c>
      <c r="AP140" s="91">
        <v>60.3</v>
      </c>
      <c r="AQ140" s="91">
        <v>59.65</v>
      </c>
      <c r="AR140" s="91">
        <v>58.2</v>
      </c>
      <c r="AS140" s="91">
        <v>60.4</v>
      </c>
      <c r="AT140" s="91">
        <v>61.6</v>
      </c>
      <c r="AU140" s="91">
        <v>63.85</v>
      </c>
      <c r="AV140" s="91">
        <v>61.75</v>
      </c>
      <c r="AW140" s="91">
        <v>62.4</v>
      </c>
      <c r="AX140" s="91">
        <v>62.25</v>
      </c>
      <c r="AY140" s="91">
        <v>61.25</v>
      </c>
      <c r="AZ140" s="91">
        <v>61.25</v>
      </c>
      <c r="BA140" s="91">
        <v>62</v>
      </c>
      <c r="BB140" s="91">
        <v>60.4</v>
      </c>
      <c r="BC140" s="91">
        <v>59.15</v>
      </c>
      <c r="BD140" s="91">
        <v>58.9</v>
      </c>
      <c r="BE140" s="91">
        <v>63.8</v>
      </c>
      <c r="BF140" s="91">
        <v>64.900000000000006</v>
      </c>
      <c r="BG140" s="91">
        <v>78</v>
      </c>
      <c r="BH140" s="91">
        <v>76.900000000000006</v>
      </c>
      <c r="BI140" s="91">
        <v>80.95</v>
      </c>
      <c r="BJ140" s="91">
        <v>83.7</v>
      </c>
      <c r="BK140" s="91">
        <v>91.25</v>
      </c>
      <c r="BL140" s="91">
        <v>89.65</v>
      </c>
      <c r="BM140" s="91">
        <v>87.05</v>
      </c>
      <c r="BN140" s="91">
        <v>79.95</v>
      </c>
      <c r="BO140" s="91">
        <v>70.7</v>
      </c>
      <c r="BP140" s="91">
        <v>70.849999999999994</v>
      </c>
      <c r="BQ140" s="91">
        <v>68.599999999999994</v>
      </c>
      <c r="BR140" s="91"/>
      <c r="BS140" s="91"/>
      <c r="BT140" s="91"/>
      <c r="BU140" s="91"/>
      <c r="BV140" s="26"/>
      <c r="BW140" s="47">
        <f>MAX(AH140:BV140)</f>
        <v>91.25</v>
      </c>
      <c r="BX140" s="47">
        <f>MIN(AH140:BW140)</f>
        <v>50.65</v>
      </c>
      <c r="BY140" s="47">
        <f t="shared" ref="BY140:BY150" si="11">BQ140</f>
        <v>68.599999999999994</v>
      </c>
      <c r="BZ140" s="48"/>
      <c r="CA140" s="110"/>
    </row>
    <row r="141" spans="1:79" x14ac:dyDescent="0.25">
      <c r="A141" s="110"/>
      <c r="B141" s="24" t="s">
        <v>8</v>
      </c>
      <c r="C141" s="45">
        <v>22.2</v>
      </c>
      <c r="D141" s="25">
        <v>21.35</v>
      </c>
      <c r="E141" s="45">
        <v>20.65</v>
      </c>
      <c r="F141" s="45">
        <v>23.55</v>
      </c>
      <c r="G141" s="45">
        <v>21</v>
      </c>
      <c r="H141" s="45">
        <v>23.65</v>
      </c>
      <c r="I141" s="46">
        <f>'2021-2025 Forwards'!J72</f>
        <v>0</v>
      </c>
      <c r="J141" s="47">
        <f>'2021-2025 Forwards'!P72</f>
        <v>0</v>
      </c>
      <c r="K141" s="25">
        <v>29</v>
      </c>
      <c r="L141" s="25">
        <v>30.2</v>
      </c>
      <c r="M141" s="91">
        <v>28.95</v>
      </c>
      <c r="N141" s="91">
        <v>29.55</v>
      </c>
      <c r="O141" s="91">
        <v>29</v>
      </c>
      <c r="P141" s="91">
        <v>30</v>
      </c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>
        <v>46.25</v>
      </c>
      <c r="AI141" s="91">
        <v>46.25</v>
      </c>
      <c r="AJ141" s="91">
        <v>47.85</v>
      </c>
      <c r="AK141" s="91">
        <v>47.75</v>
      </c>
      <c r="AL141" s="91">
        <v>48.45</v>
      </c>
      <c r="AM141" s="91">
        <v>48.7</v>
      </c>
      <c r="AN141" s="91">
        <v>48.85</v>
      </c>
      <c r="AO141" s="91">
        <v>50.95</v>
      </c>
      <c r="AP141" s="91">
        <v>55.15</v>
      </c>
      <c r="AQ141" s="91">
        <v>54.55</v>
      </c>
      <c r="AR141" s="91">
        <v>53.2</v>
      </c>
      <c r="AS141" s="91">
        <v>55.2</v>
      </c>
      <c r="AT141" s="91">
        <v>56.15</v>
      </c>
      <c r="AU141" s="91">
        <v>58.15</v>
      </c>
      <c r="AV141" s="91">
        <v>56.2</v>
      </c>
      <c r="AW141" s="91">
        <v>56.8</v>
      </c>
      <c r="AX141" s="91">
        <v>56.6</v>
      </c>
      <c r="AY141" s="91">
        <v>55.7</v>
      </c>
      <c r="AZ141" s="91">
        <v>55.65</v>
      </c>
      <c r="BA141" s="91">
        <v>56.3</v>
      </c>
      <c r="BB141" s="91">
        <v>54.85</v>
      </c>
      <c r="BC141" s="91">
        <v>53.65</v>
      </c>
      <c r="BD141" s="91">
        <v>53.4</v>
      </c>
      <c r="BE141" s="91">
        <v>57.75</v>
      </c>
      <c r="BF141" s="91">
        <v>58.7</v>
      </c>
      <c r="BG141" s="91">
        <v>70.45</v>
      </c>
      <c r="BH141" s="91">
        <v>69.45</v>
      </c>
      <c r="BI141" s="91">
        <v>73.099999999999994</v>
      </c>
      <c r="BJ141" s="91">
        <v>75.55</v>
      </c>
      <c r="BK141" s="91">
        <v>77.2</v>
      </c>
      <c r="BL141" s="91">
        <v>75.7</v>
      </c>
      <c r="BM141" s="91">
        <v>73.55</v>
      </c>
      <c r="BN141" s="91">
        <v>67.650000000000006</v>
      </c>
      <c r="BO141" s="91">
        <v>60</v>
      </c>
      <c r="BP141" s="91">
        <v>60.1</v>
      </c>
      <c r="BQ141" s="91">
        <v>58.25</v>
      </c>
      <c r="BR141" s="91"/>
      <c r="BS141" s="91"/>
      <c r="BT141" s="91"/>
      <c r="BU141" s="91"/>
      <c r="BV141" s="26"/>
      <c r="BW141" s="47">
        <f>MAX(AH141:BV141)</f>
        <v>77.2</v>
      </c>
      <c r="BX141" s="47">
        <f>MIN(AH141:BW141)</f>
        <v>46.25</v>
      </c>
      <c r="BY141" s="47">
        <f t="shared" si="11"/>
        <v>58.25</v>
      </c>
      <c r="BZ141" s="48"/>
      <c r="CA141" s="110"/>
    </row>
    <row r="142" spans="1:79" x14ac:dyDescent="0.25">
      <c r="A142" s="110"/>
      <c r="B142" s="24" t="s">
        <v>9</v>
      </c>
      <c r="C142" s="45">
        <v>17.850000000000001</v>
      </c>
      <c r="D142" s="25">
        <v>17.2</v>
      </c>
      <c r="E142" s="45">
        <v>16.75</v>
      </c>
      <c r="F142" s="45">
        <v>18.95</v>
      </c>
      <c r="G142" s="45">
        <v>17.05</v>
      </c>
      <c r="H142" s="45">
        <v>18</v>
      </c>
      <c r="I142" s="46">
        <f>'2021-2025 Forwards'!J73</f>
        <v>0</v>
      </c>
      <c r="J142" s="47">
        <f>'2021-2025 Forwards'!P73</f>
        <v>0</v>
      </c>
      <c r="K142" s="25">
        <v>21.95</v>
      </c>
      <c r="L142" s="25">
        <v>22.75</v>
      </c>
      <c r="M142" s="91">
        <v>21.95</v>
      </c>
      <c r="N142" s="91">
        <v>22.4</v>
      </c>
      <c r="O142" s="91">
        <v>22</v>
      </c>
      <c r="P142" s="91">
        <v>23.45</v>
      </c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>
        <v>32.6</v>
      </c>
      <c r="AI142" s="91">
        <v>32.549999999999997</v>
      </c>
      <c r="AJ142" s="91">
        <v>33.700000000000003</v>
      </c>
      <c r="AK142" s="91">
        <v>33.65</v>
      </c>
      <c r="AL142" s="91">
        <v>34.200000000000003</v>
      </c>
      <c r="AM142" s="91">
        <v>34.299999999999997</v>
      </c>
      <c r="AN142" s="91">
        <v>34.299999999999997</v>
      </c>
      <c r="AO142" s="91">
        <v>35.799999999999997</v>
      </c>
      <c r="AP142" s="91">
        <v>38.700000000000003</v>
      </c>
      <c r="AQ142" s="91">
        <v>38.299999999999997</v>
      </c>
      <c r="AR142" s="91">
        <v>37.4</v>
      </c>
      <c r="AS142" s="91">
        <v>38.75</v>
      </c>
      <c r="AT142" s="91">
        <v>39.299999999999997</v>
      </c>
      <c r="AU142" s="91">
        <v>40.75</v>
      </c>
      <c r="AV142" s="91">
        <v>39.5</v>
      </c>
      <c r="AW142" s="91">
        <v>39.9</v>
      </c>
      <c r="AX142" s="91">
        <v>39.799999999999997</v>
      </c>
      <c r="AY142" s="91">
        <v>39.200000000000003</v>
      </c>
      <c r="AZ142" s="91">
        <v>39.200000000000003</v>
      </c>
      <c r="BA142" s="91">
        <v>39.65</v>
      </c>
      <c r="BB142" s="91">
        <v>38.65</v>
      </c>
      <c r="BC142" s="91">
        <v>37.85</v>
      </c>
      <c r="BD142" s="91">
        <v>37.700000000000003</v>
      </c>
      <c r="BE142" s="91">
        <v>40.65</v>
      </c>
      <c r="BF142" s="91">
        <v>41.3</v>
      </c>
      <c r="BG142" s="91">
        <v>47</v>
      </c>
      <c r="BH142" s="91">
        <v>46.4</v>
      </c>
      <c r="BI142" s="91">
        <v>45.95</v>
      </c>
      <c r="BJ142" s="91">
        <v>45.65</v>
      </c>
      <c r="BK142" s="91">
        <v>44.35</v>
      </c>
      <c r="BL142" s="91">
        <v>44.8</v>
      </c>
      <c r="BM142" s="91">
        <v>44.45</v>
      </c>
      <c r="BN142" s="91">
        <v>42.7</v>
      </c>
      <c r="BO142" s="91">
        <v>37.6</v>
      </c>
      <c r="BP142" s="91">
        <v>38.200000000000003</v>
      </c>
      <c r="BQ142" s="91">
        <v>42.25</v>
      </c>
      <c r="BR142" s="91"/>
      <c r="BS142" s="91"/>
      <c r="BT142" s="91"/>
      <c r="BU142" s="91"/>
      <c r="BV142" s="26"/>
      <c r="BW142" s="47">
        <f>MAX(AH142:BV142)</f>
        <v>47</v>
      </c>
      <c r="BX142" s="47">
        <f>MIN(AH142:BW142)</f>
        <v>32.549999999999997</v>
      </c>
      <c r="BY142" s="47">
        <f t="shared" si="11"/>
        <v>42.25</v>
      </c>
      <c r="BZ142" s="48"/>
      <c r="CA142" s="110"/>
    </row>
    <row r="143" spans="1:79" x14ac:dyDescent="0.25">
      <c r="A143" s="110"/>
      <c r="B143" s="24" t="s">
        <v>10</v>
      </c>
      <c r="C143" s="45">
        <v>19.2</v>
      </c>
      <c r="D143" s="25">
        <v>18.55</v>
      </c>
      <c r="E143" s="45">
        <v>18.100000000000001</v>
      </c>
      <c r="F143" s="45">
        <v>20.399999999999999</v>
      </c>
      <c r="G143" s="45">
        <v>18.5</v>
      </c>
      <c r="H143" s="45">
        <v>19.600000000000001</v>
      </c>
      <c r="I143" s="46">
        <f>'2021-2025 Forwards'!J74</f>
        <v>0</v>
      </c>
      <c r="J143" s="47">
        <f>'2021-2025 Forwards'!P74</f>
        <v>0</v>
      </c>
      <c r="K143" s="25">
        <v>23.65</v>
      </c>
      <c r="L143" s="25">
        <v>24.45</v>
      </c>
      <c r="M143" s="91">
        <v>23.65</v>
      </c>
      <c r="N143" s="91">
        <v>24.1</v>
      </c>
      <c r="O143" s="91">
        <v>23.7</v>
      </c>
      <c r="P143" s="91">
        <v>25.15</v>
      </c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>
        <v>35.049999999999997</v>
      </c>
      <c r="AI143" s="91">
        <v>35</v>
      </c>
      <c r="AJ143" s="91">
        <v>36.15</v>
      </c>
      <c r="AK143" s="91">
        <v>36.1</v>
      </c>
      <c r="AL143" s="91">
        <v>36.65</v>
      </c>
      <c r="AM143" s="91">
        <v>36.75</v>
      </c>
      <c r="AN143" s="91">
        <v>36.75</v>
      </c>
      <c r="AO143" s="91">
        <v>38.25</v>
      </c>
      <c r="AP143" s="91">
        <v>41.15</v>
      </c>
      <c r="AQ143" s="91">
        <v>40.75</v>
      </c>
      <c r="AR143" s="91">
        <v>39.85</v>
      </c>
      <c r="AS143" s="91">
        <v>41.2</v>
      </c>
      <c r="AT143" s="91">
        <v>41.75</v>
      </c>
      <c r="AU143" s="91">
        <v>43.2</v>
      </c>
      <c r="AV143" s="91">
        <v>41.95</v>
      </c>
      <c r="AW143" s="91">
        <v>42.35</v>
      </c>
      <c r="AX143" s="91">
        <v>42.25</v>
      </c>
      <c r="AY143" s="91">
        <v>41.65</v>
      </c>
      <c r="AZ143" s="91">
        <v>41.6</v>
      </c>
      <c r="BA143" s="91">
        <v>42.05</v>
      </c>
      <c r="BB143" s="91">
        <v>41.05</v>
      </c>
      <c r="BC143" s="91">
        <v>40.25</v>
      </c>
      <c r="BD143" s="91">
        <v>40.1</v>
      </c>
      <c r="BE143" s="91">
        <v>43.05</v>
      </c>
      <c r="BF143" s="91">
        <v>43.7</v>
      </c>
      <c r="BG143" s="91">
        <v>49.35</v>
      </c>
      <c r="BH143" s="91">
        <v>48.75</v>
      </c>
      <c r="BI143" s="91">
        <v>48.3</v>
      </c>
      <c r="BJ143" s="91">
        <v>48</v>
      </c>
      <c r="BK143" s="91">
        <v>46.7</v>
      </c>
      <c r="BL143" s="91">
        <v>47.2</v>
      </c>
      <c r="BM143" s="91">
        <v>46.85</v>
      </c>
      <c r="BN143" s="91">
        <v>45.1</v>
      </c>
      <c r="BO143" s="91">
        <v>40</v>
      </c>
      <c r="BP143" s="91">
        <v>40.6</v>
      </c>
      <c r="BQ143" s="91">
        <v>44.7</v>
      </c>
      <c r="BR143" s="91"/>
      <c r="BS143" s="91"/>
      <c r="BT143" s="91"/>
      <c r="BU143" s="91"/>
      <c r="BV143" s="26"/>
      <c r="BW143" s="47">
        <f>MAX(AH143:BV143)</f>
        <v>49.35</v>
      </c>
      <c r="BX143" s="47">
        <f>MIN(AH143:BW143)</f>
        <v>35</v>
      </c>
      <c r="BY143" s="47">
        <f t="shared" si="11"/>
        <v>44.7</v>
      </c>
      <c r="BZ143" s="48"/>
      <c r="CA143" s="110"/>
    </row>
    <row r="144" spans="1:79" x14ac:dyDescent="0.25">
      <c r="A144" s="110"/>
      <c r="B144" s="24" t="s">
        <v>11</v>
      </c>
      <c r="C144" s="45">
        <v>20.65</v>
      </c>
      <c r="D144" s="25">
        <v>19.95</v>
      </c>
      <c r="E144" s="45">
        <v>19.399999999999999</v>
      </c>
      <c r="F144" s="45">
        <v>21.9</v>
      </c>
      <c r="G144" s="45">
        <v>19.850000000000001</v>
      </c>
      <c r="H144" s="45">
        <v>21</v>
      </c>
      <c r="I144" s="46">
        <f>'2021-2025 Forwards'!J75</f>
        <v>0</v>
      </c>
      <c r="J144" s="47">
        <f>'2021-2025 Forwards'!P75</f>
        <v>0</v>
      </c>
      <c r="K144" s="25">
        <v>25.3</v>
      </c>
      <c r="L144" s="25">
        <v>26.15</v>
      </c>
      <c r="M144" s="91">
        <v>25.25</v>
      </c>
      <c r="N144" s="91">
        <v>25.8</v>
      </c>
      <c r="O144" s="91">
        <v>25.45</v>
      </c>
      <c r="P144" s="91">
        <v>27.05</v>
      </c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>
        <v>39.85</v>
      </c>
      <c r="AI144" s="91">
        <v>39.799999999999997</v>
      </c>
      <c r="AJ144" s="91">
        <v>40.950000000000003</v>
      </c>
      <c r="AK144" s="91">
        <v>40.85</v>
      </c>
      <c r="AL144" s="91">
        <v>41.4</v>
      </c>
      <c r="AM144" s="91">
        <v>41.6</v>
      </c>
      <c r="AN144" s="91">
        <v>41.65</v>
      </c>
      <c r="AO144" s="91">
        <v>43.3</v>
      </c>
      <c r="AP144" s="91">
        <v>46.55</v>
      </c>
      <c r="AQ144" s="91">
        <v>46.05</v>
      </c>
      <c r="AR144" s="91">
        <v>44.95</v>
      </c>
      <c r="AS144" s="91">
        <v>46.5</v>
      </c>
      <c r="AT144" s="91">
        <v>47.15</v>
      </c>
      <c r="AU144" s="91">
        <v>48.7</v>
      </c>
      <c r="AV144" s="91">
        <v>47.25</v>
      </c>
      <c r="AW144" s="91">
        <v>47.7</v>
      </c>
      <c r="AX144" s="91">
        <v>47.55</v>
      </c>
      <c r="AY144" s="91">
        <v>46.85</v>
      </c>
      <c r="AZ144" s="91">
        <v>46.75</v>
      </c>
      <c r="BA144" s="91">
        <v>47.25</v>
      </c>
      <c r="BB144" s="91">
        <v>46.15</v>
      </c>
      <c r="BC144" s="91">
        <v>45.2</v>
      </c>
      <c r="BD144" s="91">
        <v>45</v>
      </c>
      <c r="BE144" s="91">
        <v>48.5</v>
      </c>
      <c r="BF144" s="91">
        <v>49.3</v>
      </c>
      <c r="BG144" s="91">
        <v>55.6</v>
      </c>
      <c r="BH144" s="91">
        <v>54.9</v>
      </c>
      <c r="BI144" s="91">
        <v>54.4</v>
      </c>
      <c r="BJ144" s="91">
        <v>54.05</v>
      </c>
      <c r="BK144" s="91">
        <v>59.65</v>
      </c>
      <c r="BL144" s="91">
        <v>60.15</v>
      </c>
      <c r="BM144" s="91">
        <v>59.8</v>
      </c>
      <c r="BN144" s="91">
        <v>57.5</v>
      </c>
      <c r="BO144" s="91">
        <v>50.9</v>
      </c>
      <c r="BP144" s="91">
        <v>51.65</v>
      </c>
      <c r="BQ144" s="91">
        <v>56.45</v>
      </c>
      <c r="BR144" s="91"/>
      <c r="BS144" s="91"/>
      <c r="BT144" s="91"/>
      <c r="BU144" s="91"/>
      <c r="BV144" s="26"/>
      <c r="BW144" s="47">
        <f>MAX(AH144:BV144)</f>
        <v>60.15</v>
      </c>
      <c r="BX144" s="47">
        <f>MIN(AH144:BW144)</f>
        <v>39.799999999999997</v>
      </c>
      <c r="BY144" s="47">
        <f t="shared" si="11"/>
        <v>56.45</v>
      </c>
      <c r="BZ144" s="48"/>
      <c r="CA144" s="110"/>
    </row>
    <row r="145" spans="1:79" x14ac:dyDescent="0.25">
      <c r="A145" s="110"/>
      <c r="B145" s="24" t="s">
        <v>12</v>
      </c>
      <c r="C145" s="45">
        <v>36.1</v>
      </c>
      <c r="D145" s="25">
        <v>34.9</v>
      </c>
      <c r="E145" s="45">
        <v>33.85</v>
      </c>
      <c r="F145" s="45">
        <v>38.35</v>
      </c>
      <c r="G145" s="45">
        <v>34.549999999999997</v>
      </c>
      <c r="H145" s="45">
        <v>39.049999999999997</v>
      </c>
      <c r="I145" s="46">
        <f>'2021-2025 Forwards'!J76</f>
        <v>0</v>
      </c>
      <c r="J145" s="47">
        <f>'2021-2025 Forwards'!P76</f>
        <v>0</v>
      </c>
      <c r="K145" s="25">
        <v>46.7</v>
      </c>
      <c r="L145" s="25">
        <v>48.75</v>
      </c>
      <c r="M145" s="91">
        <v>47.05</v>
      </c>
      <c r="N145" s="91">
        <v>48.1</v>
      </c>
      <c r="O145" s="91">
        <v>47.3</v>
      </c>
      <c r="P145" s="91">
        <v>50.2</v>
      </c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>
        <v>83.45</v>
      </c>
      <c r="AI145" s="91">
        <v>83.35</v>
      </c>
      <c r="AJ145" s="91">
        <v>85.7</v>
      </c>
      <c r="AK145" s="91">
        <v>85.6</v>
      </c>
      <c r="AL145" s="91">
        <v>86.7</v>
      </c>
      <c r="AM145" s="91">
        <v>87.1</v>
      </c>
      <c r="AN145" s="91">
        <v>87.15</v>
      </c>
      <c r="AO145" s="91">
        <v>90.65</v>
      </c>
      <c r="AP145" s="91">
        <v>100.25</v>
      </c>
      <c r="AQ145" s="91">
        <v>99.3</v>
      </c>
      <c r="AR145" s="91">
        <v>96.9</v>
      </c>
      <c r="AS145" s="91">
        <v>100.15</v>
      </c>
      <c r="AT145" s="91">
        <v>101.85</v>
      </c>
      <c r="AU145" s="91">
        <v>105.1</v>
      </c>
      <c r="AV145" s="91">
        <v>102</v>
      </c>
      <c r="AW145" s="91">
        <v>102.95</v>
      </c>
      <c r="AX145" s="91">
        <v>102.6</v>
      </c>
      <c r="AY145" s="91">
        <v>100.85</v>
      </c>
      <c r="AZ145" s="91">
        <v>100.55</v>
      </c>
      <c r="BA145" s="91">
        <v>101.8</v>
      </c>
      <c r="BB145" s="91">
        <v>99.55</v>
      </c>
      <c r="BC145" s="91">
        <v>97.65</v>
      </c>
      <c r="BD145" s="91">
        <v>97.25</v>
      </c>
      <c r="BE145" s="91">
        <v>104.4</v>
      </c>
      <c r="BF145" s="91">
        <v>106.3</v>
      </c>
      <c r="BG145" s="91">
        <v>109.4</v>
      </c>
      <c r="BH145" s="91">
        <v>108.2</v>
      </c>
      <c r="BI145" s="91">
        <v>107.45</v>
      </c>
      <c r="BJ145" s="91">
        <v>106.6</v>
      </c>
      <c r="BK145" s="91">
        <v>102.05</v>
      </c>
      <c r="BL145" s="91">
        <v>98.4</v>
      </c>
      <c r="BM145" s="91">
        <v>97.25</v>
      </c>
      <c r="BN145" s="91">
        <v>93.55</v>
      </c>
      <c r="BO145" s="91">
        <v>85.6</v>
      </c>
      <c r="BP145" s="91">
        <v>86</v>
      </c>
      <c r="BQ145" s="91">
        <v>83.8</v>
      </c>
      <c r="BR145" s="91"/>
      <c r="BS145" s="91"/>
      <c r="BT145" s="91"/>
      <c r="BU145" s="91"/>
      <c r="BV145" s="26"/>
      <c r="BW145" s="47">
        <f>MAX(AH145:BV145)</f>
        <v>109.4</v>
      </c>
      <c r="BX145" s="47">
        <f>MIN(AH145:BW145)</f>
        <v>83.35</v>
      </c>
      <c r="BY145" s="47">
        <f t="shared" si="11"/>
        <v>83.8</v>
      </c>
      <c r="BZ145" s="48"/>
      <c r="CA145" s="110"/>
    </row>
    <row r="146" spans="1:79" x14ac:dyDescent="0.25">
      <c r="A146" s="110"/>
      <c r="B146" s="24" t="s">
        <v>13</v>
      </c>
      <c r="C146" s="45">
        <v>37.049999999999997</v>
      </c>
      <c r="D146" s="25">
        <v>35.799999999999997</v>
      </c>
      <c r="E146" s="45">
        <v>34.75</v>
      </c>
      <c r="F146" s="45">
        <v>39.299999999999997</v>
      </c>
      <c r="G146" s="45">
        <v>35.299999999999997</v>
      </c>
      <c r="H146" s="45">
        <v>40</v>
      </c>
      <c r="I146" s="46">
        <f>'2021-2025 Forwards'!J77</f>
        <v>0</v>
      </c>
      <c r="J146" s="47">
        <f>'2021-2025 Forwards'!P77</f>
        <v>0</v>
      </c>
      <c r="K146" s="25">
        <v>48.05</v>
      </c>
      <c r="L146" s="25">
        <v>50.2</v>
      </c>
      <c r="M146" s="91">
        <v>48.4</v>
      </c>
      <c r="N146" s="91">
        <v>49.45</v>
      </c>
      <c r="O146" s="91">
        <v>48.65</v>
      </c>
      <c r="P146" s="91">
        <v>51.9</v>
      </c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>
        <v>87.1</v>
      </c>
      <c r="AI146" s="91">
        <v>87</v>
      </c>
      <c r="AJ146" s="91">
        <v>89.45</v>
      </c>
      <c r="AK146" s="91">
        <v>89.25</v>
      </c>
      <c r="AL146" s="91">
        <v>90.35</v>
      </c>
      <c r="AM146" s="91">
        <v>90.75</v>
      </c>
      <c r="AN146" s="91">
        <v>90.9</v>
      </c>
      <c r="AO146" s="91">
        <v>94.65</v>
      </c>
      <c r="AP146" s="91">
        <v>104.7</v>
      </c>
      <c r="AQ146" s="91">
        <v>103.7</v>
      </c>
      <c r="AR146" s="91">
        <v>101.25</v>
      </c>
      <c r="AS146" s="91">
        <v>104.8</v>
      </c>
      <c r="AT146" s="91">
        <v>106.55</v>
      </c>
      <c r="AU146" s="91">
        <v>110</v>
      </c>
      <c r="AV146" s="91">
        <v>106.8</v>
      </c>
      <c r="AW146" s="91">
        <v>107.8</v>
      </c>
      <c r="AX146" s="91">
        <v>107.45</v>
      </c>
      <c r="AY146" s="91">
        <v>105.8</v>
      </c>
      <c r="AZ146" s="91">
        <v>105.6</v>
      </c>
      <c r="BA146" s="91">
        <v>106.8</v>
      </c>
      <c r="BB146" s="91">
        <v>104.4</v>
      </c>
      <c r="BC146" s="91">
        <v>102.45</v>
      </c>
      <c r="BD146" s="91">
        <v>102.05</v>
      </c>
      <c r="BE146" s="91">
        <v>109.65</v>
      </c>
      <c r="BF146" s="91">
        <v>111.4</v>
      </c>
      <c r="BG146" s="91">
        <v>114.55</v>
      </c>
      <c r="BH146" s="91">
        <v>113.25</v>
      </c>
      <c r="BI146" s="91">
        <v>112.35</v>
      </c>
      <c r="BJ146" s="91">
        <v>111.5</v>
      </c>
      <c r="BK146" s="91">
        <v>106.85</v>
      </c>
      <c r="BL146" s="91">
        <v>103.15</v>
      </c>
      <c r="BM146" s="91">
        <v>101.95</v>
      </c>
      <c r="BN146" s="91">
        <v>92.5</v>
      </c>
      <c r="BO146" s="91">
        <v>84.3</v>
      </c>
      <c r="BP146" s="91">
        <v>84.75</v>
      </c>
      <c r="BQ146" s="91">
        <v>82.6</v>
      </c>
      <c r="BR146" s="91"/>
      <c r="BS146" s="91"/>
      <c r="BT146" s="91"/>
      <c r="BU146" s="91"/>
      <c r="BV146" s="26"/>
      <c r="BW146" s="47">
        <f>MAX(AH146:BV146)</f>
        <v>114.55</v>
      </c>
      <c r="BX146" s="47">
        <f>MIN(AH146:BW146)</f>
        <v>82.6</v>
      </c>
      <c r="BY146" s="47">
        <f t="shared" si="11"/>
        <v>82.6</v>
      </c>
      <c r="BZ146" s="48"/>
      <c r="CA146" s="110"/>
    </row>
    <row r="147" spans="1:79" x14ac:dyDescent="0.25">
      <c r="A147" s="110"/>
      <c r="B147" s="24" t="s">
        <v>14</v>
      </c>
      <c r="C147" s="45">
        <v>33.85</v>
      </c>
      <c r="D147" s="25">
        <v>32.65</v>
      </c>
      <c r="E147" s="45">
        <v>31.6</v>
      </c>
      <c r="F147" s="45">
        <v>35.950000000000003</v>
      </c>
      <c r="G147" s="45">
        <v>32.200000000000003</v>
      </c>
      <c r="H147" s="45">
        <v>36.5</v>
      </c>
      <c r="I147" s="46">
        <f>'2021-2025 Forwards'!J78</f>
        <v>0</v>
      </c>
      <c r="J147" s="47">
        <f>'2021-2025 Forwards'!P78</f>
        <v>0</v>
      </c>
      <c r="K147" s="25">
        <v>43.9</v>
      </c>
      <c r="L147" s="25">
        <v>45.95</v>
      </c>
      <c r="M147" s="91">
        <v>44.25</v>
      </c>
      <c r="N147" s="91">
        <v>45.25</v>
      </c>
      <c r="O147" s="91">
        <v>44.45</v>
      </c>
      <c r="P147" s="91">
        <v>47.4</v>
      </c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>
        <v>80.900000000000006</v>
      </c>
      <c r="AI147" s="91">
        <v>80.8</v>
      </c>
      <c r="AJ147" s="91">
        <v>83.2</v>
      </c>
      <c r="AK147" s="91">
        <v>83.1</v>
      </c>
      <c r="AL147" s="91">
        <v>84.15</v>
      </c>
      <c r="AM147" s="91">
        <v>84.55</v>
      </c>
      <c r="AN147" s="91">
        <v>84.65</v>
      </c>
      <c r="AO147" s="91">
        <v>88</v>
      </c>
      <c r="AP147" s="91">
        <v>97.4</v>
      </c>
      <c r="AQ147" s="91">
        <v>96.45</v>
      </c>
      <c r="AR147" s="91">
        <v>94.1</v>
      </c>
      <c r="AS147" s="91">
        <v>97.3</v>
      </c>
      <c r="AT147" s="91">
        <v>99</v>
      </c>
      <c r="AU147" s="91">
        <v>102.2</v>
      </c>
      <c r="AV147" s="91">
        <v>99.05</v>
      </c>
      <c r="AW147" s="91">
        <v>100</v>
      </c>
      <c r="AX147" s="91">
        <v>99.7</v>
      </c>
      <c r="AY147" s="91">
        <v>98.05</v>
      </c>
      <c r="AZ147" s="91">
        <v>97.8</v>
      </c>
      <c r="BA147" s="91">
        <v>98.9</v>
      </c>
      <c r="BB147" s="91">
        <v>96.55</v>
      </c>
      <c r="BC147" s="91">
        <v>94.7</v>
      </c>
      <c r="BD147" s="91">
        <v>94.3</v>
      </c>
      <c r="BE147" s="91">
        <v>101.4</v>
      </c>
      <c r="BF147" s="91">
        <v>103</v>
      </c>
      <c r="BG147" s="91">
        <v>105.9</v>
      </c>
      <c r="BH147" s="91">
        <v>104.65</v>
      </c>
      <c r="BI147" s="91">
        <v>103.85</v>
      </c>
      <c r="BJ147" s="91">
        <v>103.05</v>
      </c>
      <c r="BK147" s="91">
        <v>98.65</v>
      </c>
      <c r="BL147" s="91">
        <v>95</v>
      </c>
      <c r="BM147" s="91">
        <v>93.85</v>
      </c>
      <c r="BN147" s="91">
        <v>90.5</v>
      </c>
      <c r="BO147" s="91">
        <v>82.7</v>
      </c>
      <c r="BP147" s="91">
        <v>83.05</v>
      </c>
      <c r="BQ147" s="91">
        <v>80.849999999999994</v>
      </c>
      <c r="BR147" s="91"/>
      <c r="BS147" s="91"/>
      <c r="BT147" s="91"/>
      <c r="BU147" s="91"/>
      <c r="BV147" s="26"/>
      <c r="BW147" s="47">
        <f>MAX(AH147:BV147)</f>
        <v>105.9</v>
      </c>
      <c r="BX147" s="47">
        <f>MIN(AH147:BW147)</f>
        <v>80.8</v>
      </c>
      <c r="BY147" s="47">
        <f t="shared" si="11"/>
        <v>80.849999999999994</v>
      </c>
      <c r="BZ147" s="48"/>
      <c r="CA147" s="110"/>
    </row>
    <row r="148" spans="1:79" x14ac:dyDescent="0.25">
      <c r="A148" s="110"/>
      <c r="B148" s="24" t="s">
        <v>15</v>
      </c>
      <c r="C148" s="45">
        <v>22.05</v>
      </c>
      <c r="D148" s="25">
        <v>21.15</v>
      </c>
      <c r="E148" s="45">
        <v>20.45</v>
      </c>
      <c r="F148" s="45">
        <v>23.45</v>
      </c>
      <c r="G148" s="45">
        <v>20.8</v>
      </c>
      <c r="H148" s="45">
        <v>23.45</v>
      </c>
      <c r="I148" s="46">
        <f>'2021-2025 Forwards'!J79</f>
        <v>0</v>
      </c>
      <c r="J148" s="47">
        <f>'2021-2025 Forwards'!P79</f>
        <v>0</v>
      </c>
      <c r="K148" s="25">
        <v>28.7</v>
      </c>
      <c r="L148" s="25">
        <v>29.95</v>
      </c>
      <c r="M148" s="91">
        <v>28.6</v>
      </c>
      <c r="N148" s="91">
        <v>29.25</v>
      </c>
      <c r="O148" s="91">
        <v>28.75</v>
      </c>
      <c r="P148" s="91">
        <v>31</v>
      </c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>
        <v>42.85</v>
      </c>
      <c r="AI148" s="91">
        <v>42.9</v>
      </c>
      <c r="AJ148" s="91">
        <v>44.5</v>
      </c>
      <c r="AK148" s="91">
        <v>44.4</v>
      </c>
      <c r="AL148" s="91">
        <v>45.1</v>
      </c>
      <c r="AM148" s="91">
        <v>45.3</v>
      </c>
      <c r="AN148" s="91">
        <v>45.4</v>
      </c>
      <c r="AO148" s="91">
        <v>47.5</v>
      </c>
      <c r="AP148" s="91">
        <v>51.75</v>
      </c>
      <c r="AQ148" s="91">
        <v>51.15</v>
      </c>
      <c r="AR148" s="91">
        <v>49.8</v>
      </c>
      <c r="AS148" s="91">
        <v>51.75</v>
      </c>
      <c r="AT148" s="91">
        <v>52.7</v>
      </c>
      <c r="AU148" s="91">
        <v>54.65</v>
      </c>
      <c r="AV148" s="91">
        <v>52.7</v>
      </c>
      <c r="AW148" s="91">
        <v>53.3</v>
      </c>
      <c r="AX148" s="91">
        <v>53.1</v>
      </c>
      <c r="AY148" s="91">
        <v>52.2</v>
      </c>
      <c r="AZ148" s="91">
        <v>52.2</v>
      </c>
      <c r="BA148" s="91">
        <v>52.9</v>
      </c>
      <c r="BB148" s="91">
        <v>51.45</v>
      </c>
      <c r="BC148" s="91">
        <v>50.35</v>
      </c>
      <c r="BD148" s="91">
        <v>50.1</v>
      </c>
      <c r="BE148" s="91">
        <v>54.45</v>
      </c>
      <c r="BF148" s="91">
        <v>55.45</v>
      </c>
      <c r="BG148" s="91">
        <v>65.849999999999994</v>
      </c>
      <c r="BH148" s="91">
        <v>71.650000000000006</v>
      </c>
      <c r="BI148" s="91">
        <v>76</v>
      </c>
      <c r="BJ148" s="91">
        <v>75.5</v>
      </c>
      <c r="BK148" s="91">
        <v>71.45</v>
      </c>
      <c r="BL148" s="91">
        <v>74.7</v>
      </c>
      <c r="BM148" s="91">
        <v>73.7</v>
      </c>
      <c r="BN148" s="91">
        <v>70.55</v>
      </c>
      <c r="BO148" s="91">
        <v>64.5</v>
      </c>
      <c r="BP148" s="91">
        <v>62.3</v>
      </c>
      <c r="BQ148" s="91">
        <v>62.2</v>
      </c>
      <c r="BR148" s="91"/>
      <c r="BS148" s="91"/>
      <c r="BT148" s="91"/>
      <c r="BU148" s="91"/>
      <c r="BV148" s="26"/>
      <c r="BW148" s="47">
        <f>MAX(AH148:BV148)</f>
        <v>76</v>
      </c>
      <c r="BX148" s="47">
        <f>MIN(AH148:BW148)</f>
        <v>42.85</v>
      </c>
      <c r="BY148" s="47">
        <f t="shared" si="11"/>
        <v>62.2</v>
      </c>
      <c r="BZ148" s="48"/>
      <c r="CA148" s="110"/>
    </row>
    <row r="149" spans="1:79" x14ac:dyDescent="0.25">
      <c r="A149" s="110"/>
      <c r="B149" s="24" t="s">
        <v>16</v>
      </c>
      <c r="C149" s="45">
        <v>21.5</v>
      </c>
      <c r="D149" s="25">
        <v>20.65</v>
      </c>
      <c r="E149" s="45">
        <v>19.95</v>
      </c>
      <c r="F149" s="45">
        <v>22.85</v>
      </c>
      <c r="G149" s="45">
        <v>20.3</v>
      </c>
      <c r="H149" s="45">
        <v>22.95</v>
      </c>
      <c r="I149" s="46">
        <f>'2021-2025 Forwards'!J80</f>
        <v>0</v>
      </c>
      <c r="J149" s="47">
        <f>'2021-2025 Forwards'!P80</f>
        <v>0</v>
      </c>
      <c r="K149" s="25">
        <v>28.1</v>
      </c>
      <c r="L149" s="25">
        <v>29.3</v>
      </c>
      <c r="M149" s="91">
        <v>28</v>
      </c>
      <c r="N149" s="91">
        <v>28.65</v>
      </c>
      <c r="O149" s="91">
        <v>28.1</v>
      </c>
      <c r="P149" s="91">
        <v>30.2</v>
      </c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>
        <v>41.95</v>
      </c>
      <c r="AI149" s="91">
        <v>41.95</v>
      </c>
      <c r="AJ149" s="91">
        <v>43.55</v>
      </c>
      <c r="AK149" s="91">
        <v>43.45</v>
      </c>
      <c r="AL149" s="91">
        <v>44.15</v>
      </c>
      <c r="AM149" s="91">
        <v>44.4</v>
      </c>
      <c r="AN149" s="91">
        <v>44.5</v>
      </c>
      <c r="AO149" s="91">
        <v>46.65</v>
      </c>
      <c r="AP149" s="91">
        <v>50.85</v>
      </c>
      <c r="AQ149" s="91">
        <v>50.3</v>
      </c>
      <c r="AR149" s="91">
        <v>49</v>
      </c>
      <c r="AS149" s="91">
        <v>50.95</v>
      </c>
      <c r="AT149" s="91">
        <v>51.9</v>
      </c>
      <c r="AU149" s="91">
        <v>53.85</v>
      </c>
      <c r="AV149" s="91">
        <v>51.9</v>
      </c>
      <c r="AW149" s="91">
        <v>52.5</v>
      </c>
      <c r="AX149" s="91">
        <v>52.3</v>
      </c>
      <c r="AY149" s="91">
        <v>51.4</v>
      </c>
      <c r="AZ149" s="91">
        <v>51.45</v>
      </c>
      <c r="BA149" s="91">
        <v>52.15</v>
      </c>
      <c r="BB149" s="91">
        <v>50.7</v>
      </c>
      <c r="BC149" s="91">
        <v>49.55</v>
      </c>
      <c r="BD149" s="91">
        <v>49.3</v>
      </c>
      <c r="BE149" s="91">
        <v>53.65</v>
      </c>
      <c r="BF149" s="91">
        <v>54.65</v>
      </c>
      <c r="BG149" s="91">
        <v>64.849999999999994</v>
      </c>
      <c r="BH149" s="91">
        <v>70.5</v>
      </c>
      <c r="BI149" s="91">
        <v>74.75</v>
      </c>
      <c r="BJ149" s="91">
        <v>74.25</v>
      </c>
      <c r="BK149" s="91">
        <v>70.150000000000006</v>
      </c>
      <c r="BL149" s="91">
        <v>73.349999999999994</v>
      </c>
      <c r="BM149" s="91">
        <v>72.400000000000006</v>
      </c>
      <c r="BN149" s="91">
        <v>69.3</v>
      </c>
      <c r="BO149" s="91">
        <v>63.4</v>
      </c>
      <c r="BP149" s="91">
        <v>61.25</v>
      </c>
      <c r="BQ149" s="91">
        <v>61.15</v>
      </c>
      <c r="BR149" s="91"/>
      <c r="BS149" s="91"/>
      <c r="BT149" s="91"/>
      <c r="BU149" s="91"/>
      <c r="BV149" s="26"/>
      <c r="BW149" s="47">
        <f>MAX(AH149:BV149)</f>
        <v>74.75</v>
      </c>
      <c r="BX149" s="47">
        <f>MIN(AH149:BW149)</f>
        <v>41.95</v>
      </c>
      <c r="BY149" s="47">
        <f t="shared" si="11"/>
        <v>61.15</v>
      </c>
      <c r="BZ149" s="48"/>
      <c r="CA149" s="110"/>
    </row>
    <row r="150" spans="1:79" ht="15.75" thickBot="1" x14ac:dyDescent="0.3">
      <c r="A150" s="110"/>
      <c r="B150" s="28" t="s">
        <v>17</v>
      </c>
      <c r="C150" s="65">
        <v>23.9</v>
      </c>
      <c r="D150" s="32">
        <v>22.9</v>
      </c>
      <c r="E150" s="65">
        <v>22.15</v>
      </c>
      <c r="F150" s="65">
        <v>25.35</v>
      </c>
      <c r="G150" s="65">
        <v>22.45</v>
      </c>
      <c r="H150" s="65">
        <v>25.25</v>
      </c>
      <c r="I150" s="66">
        <f>'2021-2025 Forwards'!J81</f>
        <v>0</v>
      </c>
      <c r="J150" s="67">
        <f>'2021-2025 Forwards'!P81</f>
        <v>0</v>
      </c>
      <c r="K150" s="32">
        <v>30.85</v>
      </c>
      <c r="L150" s="32">
        <v>32.200000000000003</v>
      </c>
      <c r="M150" s="89">
        <v>30.8</v>
      </c>
      <c r="N150" s="89">
        <v>31.5</v>
      </c>
      <c r="O150" s="89">
        <v>30.9</v>
      </c>
      <c r="P150" s="89">
        <v>33.200000000000003</v>
      </c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>
        <v>47.3</v>
      </c>
      <c r="AI150" s="89">
        <v>47.3</v>
      </c>
      <c r="AJ150" s="89">
        <v>48.9</v>
      </c>
      <c r="AK150" s="89">
        <v>48.85</v>
      </c>
      <c r="AL150" s="89">
        <v>49.65</v>
      </c>
      <c r="AM150" s="89">
        <v>49.9</v>
      </c>
      <c r="AN150" s="89">
        <v>50</v>
      </c>
      <c r="AO150" s="89">
        <v>52.3</v>
      </c>
      <c r="AP150" s="89">
        <v>56.65</v>
      </c>
      <c r="AQ150" s="89">
        <v>56.05</v>
      </c>
      <c r="AR150" s="89">
        <v>54.7</v>
      </c>
      <c r="AS150" s="89">
        <v>56.8</v>
      </c>
      <c r="AT150" s="89">
        <v>57.9</v>
      </c>
      <c r="AU150" s="89">
        <v>60.05</v>
      </c>
      <c r="AV150" s="89">
        <v>58.1</v>
      </c>
      <c r="AW150" s="89">
        <v>58.75</v>
      </c>
      <c r="AX150" s="89">
        <v>58.55</v>
      </c>
      <c r="AY150" s="89">
        <v>57.6</v>
      </c>
      <c r="AZ150" s="89">
        <v>57.65</v>
      </c>
      <c r="BA150" s="89">
        <v>58.35</v>
      </c>
      <c r="BB150" s="89">
        <v>56.8</v>
      </c>
      <c r="BC150" s="89">
        <v>55.5</v>
      </c>
      <c r="BD150" s="89">
        <v>55.25</v>
      </c>
      <c r="BE150" s="89">
        <v>59.95</v>
      </c>
      <c r="BF150" s="89">
        <v>60.9</v>
      </c>
      <c r="BG150" s="89">
        <v>71.95</v>
      </c>
      <c r="BH150" s="89">
        <v>78.099999999999994</v>
      </c>
      <c r="BI150" s="89">
        <v>82.6</v>
      </c>
      <c r="BJ150" s="89">
        <v>82.05</v>
      </c>
      <c r="BK150" s="89">
        <v>92.4</v>
      </c>
      <c r="BL150" s="89">
        <v>96.55</v>
      </c>
      <c r="BM150" s="89">
        <v>99.05</v>
      </c>
      <c r="BN150" s="89">
        <v>104.8</v>
      </c>
      <c r="BO150" s="89">
        <v>95.9</v>
      </c>
      <c r="BP150" s="89">
        <v>92.85</v>
      </c>
      <c r="BQ150" s="89">
        <v>92.8</v>
      </c>
      <c r="BR150" s="89"/>
      <c r="BS150" s="89"/>
      <c r="BT150" s="89"/>
      <c r="BU150" s="89"/>
      <c r="BV150" s="69"/>
      <c r="BW150" s="67">
        <f>MAX(AH150:BV150)</f>
        <v>104.8</v>
      </c>
      <c r="BX150" s="67">
        <f>MIN(AH150:BW150)</f>
        <v>47.3</v>
      </c>
      <c r="BY150" s="67">
        <f t="shared" si="11"/>
        <v>92.8</v>
      </c>
      <c r="BZ150" s="76"/>
      <c r="CA150" s="110"/>
    </row>
    <row r="151" spans="1:79" ht="15.75" thickBot="1" x14ac:dyDescent="0.3">
      <c r="A151" s="110"/>
      <c r="B151" s="108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  <c r="AC151" s="106"/>
      <c r="AD151" s="106"/>
      <c r="AE151" s="106"/>
      <c r="AF151" s="106"/>
      <c r="AG151" s="106"/>
      <c r="AH151" s="106"/>
      <c r="AI151" s="106"/>
      <c r="AJ151" s="106"/>
      <c r="AK151" s="106"/>
      <c r="AL151" s="106"/>
      <c r="AM151" s="106"/>
      <c r="AN151" s="106"/>
      <c r="AO151" s="106"/>
      <c r="AP151" s="106"/>
      <c r="AQ151" s="106"/>
      <c r="AR151" s="106"/>
      <c r="AS151" s="106"/>
      <c r="AT151" s="106"/>
      <c r="AU151" s="106"/>
      <c r="AV151" s="106"/>
      <c r="AW151" s="106"/>
      <c r="AX151" s="106"/>
      <c r="AY151" s="106"/>
      <c r="AZ151" s="106"/>
      <c r="BA151" s="106"/>
      <c r="BB151" s="106"/>
      <c r="BC151" s="106"/>
      <c r="BD151" s="106"/>
      <c r="BE151" s="106"/>
      <c r="BF151" s="106"/>
      <c r="BG151" s="106"/>
      <c r="BH151" s="106"/>
      <c r="BI151" s="106"/>
      <c r="BJ151" s="106"/>
      <c r="BK151" s="106"/>
      <c r="BL151" s="106"/>
      <c r="BM151" s="106"/>
      <c r="BN151" s="106"/>
      <c r="BO151" s="106"/>
      <c r="BP151" s="106"/>
      <c r="BQ151" s="106"/>
      <c r="BR151" s="106"/>
      <c r="BS151" s="106"/>
      <c r="BT151" s="106"/>
      <c r="BU151" s="106"/>
      <c r="BV151" s="106"/>
      <c r="BW151" s="106"/>
      <c r="BX151" s="106"/>
      <c r="BY151" s="106"/>
      <c r="BZ151" s="109"/>
      <c r="CA151" s="110"/>
    </row>
    <row r="152" spans="1:79" x14ac:dyDescent="0.25">
      <c r="A152" s="110"/>
      <c r="B152" s="39">
        <v>2026</v>
      </c>
      <c r="C152" s="178" t="s">
        <v>24</v>
      </c>
      <c r="D152" s="178"/>
      <c r="E152" s="178"/>
      <c r="F152" s="178"/>
      <c r="G152" s="178"/>
      <c r="H152" s="178"/>
      <c r="I152" s="178"/>
      <c r="J152" s="178"/>
      <c r="K152" s="178"/>
      <c r="L152" s="178"/>
      <c r="M152" s="178"/>
      <c r="N152" s="178"/>
      <c r="O152" s="178"/>
      <c r="P152" s="178"/>
      <c r="Q152" s="178"/>
      <c r="R152" s="178"/>
      <c r="S152" s="178"/>
      <c r="T152" s="178"/>
      <c r="U152" s="178"/>
      <c r="V152" s="178"/>
      <c r="W152" s="178"/>
      <c r="X152" s="178"/>
      <c r="Y152" s="178"/>
      <c r="Z152" s="178"/>
      <c r="AA152" s="178"/>
      <c r="AB152" s="178"/>
      <c r="AC152" s="178"/>
      <c r="AD152" s="178"/>
      <c r="AE152" s="178"/>
      <c r="AF152" s="178"/>
      <c r="AG152" s="178"/>
      <c r="AH152" s="178"/>
      <c r="AI152" s="178"/>
      <c r="AJ152" s="178"/>
      <c r="AK152" s="178"/>
      <c r="AL152" s="178"/>
      <c r="AM152" s="178"/>
      <c r="AN152" s="178"/>
      <c r="AO152" s="178"/>
      <c r="AP152" s="178"/>
      <c r="AQ152" s="178"/>
      <c r="AR152" s="178"/>
      <c r="AS152" s="178"/>
      <c r="AT152" s="178"/>
      <c r="AU152" s="178"/>
      <c r="AV152" s="178"/>
      <c r="AW152" s="178"/>
      <c r="AX152" s="178"/>
      <c r="AY152" s="178"/>
      <c r="AZ152" s="178"/>
      <c r="BA152" s="178"/>
      <c r="BB152" s="178"/>
      <c r="BC152" s="178"/>
      <c r="BD152" s="178"/>
      <c r="BE152" s="178"/>
      <c r="BF152" s="178"/>
      <c r="BG152" s="178"/>
      <c r="BH152" s="178"/>
      <c r="BI152" s="178"/>
      <c r="BJ152" s="178"/>
      <c r="BK152" s="178"/>
      <c r="BL152" s="178"/>
      <c r="BM152" s="178"/>
      <c r="BN152" s="178"/>
      <c r="BO152" s="178"/>
      <c r="BP152" s="178"/>
      <c r="BQ152" s="178"/>
      <c r="BR152" s="178"/>
      <c r="BS152" s="178"/>
      <c r="BT152" s="178"/>
      <c r="BU152" s="178"/>
      <c r="BV152" s="40"/>
      <c r="BW152" s="64">
        <v>2026</v>
      </c>
      <c r="BX152" s="40"/>
      <c r="BY152" s="40"/>
      <c r="BZ152" s="41"/>
      <c r="CA152" s="110"/>
    </row>
    <row r="153" spans="1:79" x14ac:dyDescent="0.25">
      <c r="A153" s="110"/>
      <c r="B153" s="24" t="s">
        <v>5</v>
      </c>
      <c r="C153" s="42">
        <v>44075</v>
      </c>
      <c r="D153" s="42">
        <v>44089</v>
      </c>
      <c r="E153" s="42">
        <v>44105</v>
      </c>
      <c r="F153" s="42">
        <v>44119</v>
      </c>
      <c r="G153" s="42">
        <v>44136</v>
      </c>
      <c r="H153" s="42">
        <v>44151</v>
      </c>
      <c r="I153" s="42">
        <v>44166</v>
      </c>
      <c r="J153" s="43">
        <v>44180</v>
      </c>
      <c r="K153" s="43">
        <v>44561</v>
      </c>
      <c r="L153" s="43">
        <v>44211</v>
      </c>
      <c r="M153" s="43">
        <v>44228</v>
      </c>
      <c r="N153" s="43">
        <f t="shared" ref="N153:R153" si="12">N63</f>
        <v>44239</v>
      </c>
      <c r="O153" s="43">
        <f t="shared" si="12"/>
        <v>44256</v>
      </c>
      <c r="P153" s="43">
        <f t="shared" si="12"/>
        <v>44270</v>
      </c>
      <c r="Q153" s="43">
        <f t="shared" si="12"/>
        <v>44287</v>
      </c>
      <c r="R153" s="43">
        <f t="shared" si="12"/>
        <v>44301</v>
      </c>
      <c r="S153" s="43">
        <v>44316</v>
      </c>
      <c r="T153" s="43">
        <v>44330</v>
      </c>
      <c r="U153" s="43">
        <v>44344</v>
      </c>
      <c r="V153" s="43">
        <f t="shared" ref="V153" si="13">V63</f>
        <v>44362</v>
      </c>
      <c r="W153" s="43">
        <f>W63</f>
        <v>44377</v>
      </c>
      <c r="X153" s="43">
        <v>44392</v>
      </c>
      <c r="Y153" s="43">
        <v>44407</v>
      </c>
      <c r="Z153" s="43">
        <v>44425</v>
      </c>
      <c r="AA153" s="43">
        <v>44439</v>
      </c>
      <c r="AB153" s="43">
        <v>44454</v>
      </c>
      <c r="AC153" s="43">
        <v>44469</v>
      </c>
      <c r="AD153" s="43">
        <v>44483</v>
      </c>
      <c r="AE153" s="43">
        <v>44498</v>
      </c>
      <c r="AF153" s="43">
        <v>44515</v>
      </c>
      <c r="AG153" s="43">
        <v>44530</v>
      </c>
      <c r="AH153" s="43">
        <v>44545</v>
      </c>
      <c r="AI153" s="43">
        <v>44926</v>
      </c>
      <c r="AJ153" s="43">
        <v>44575</v>
      </c>
      <c r="AK153" s="43">
        <v>44592</v>
      </c>
      <c r="AL153" s="43">
        <v>44607</v>
      </c>
      <c r="AM153" s="43">
        <v>44620</v>
      </c>
      <c r="AN153" s="43">
        <v>44635</v>
      </c>
      <c r="AO153" s="43">
        <v>44650</v>
      </c>
      <c r="AP153" s="43">
        <v>44669</v>
      </c>
      <c r="AQ153" s="43">
        <v>44679</v>
      </c>
      <c r="AR153" s="43">
        <v>44691</v>
      </c>
      <c r="AS153" s="43">
        <v>44705</v>
      </c>
      <c r="AT153" s="43">
        <v>44712</v>
      </c>
      <c r="AU153" s="43">
        <v>44727</v>
      </c>
      <c r="AV153" s="43">
        <v>44742</v>
      </c>
      <c r="AW153" s="43">
        <v>44743</v>
      </c>
      <c r="AX153" s="43">
        <v>44757</v>
      </c>
      <c r="AY153" s="43">
        <v>44774</v>
      </c>
      <c r="AZ153" s="43">
        <v>44788</v>
      </c>
      <c r="BA153" s="43">
        <v>44804</v>
      </c>
      <c r="BB153" s="43">
        <v>44819</v>
      </c>
      <c r="BC153" s="43">
        <v>44834</v>
      </c>
      <c r="BD153" s="43">
        <f>BD63</f>
        <v>44837</v>
      </c>
      <c r="BE153" s="43">
        <f t="shared" ref="BE153" si="14">BE63</f>
        <v>44849</v>
      </c>
      <c r="BF153" s="43">
        <v>44866</v>
      </c>
      <c r="BG153" s="43">
        <f t="shared" ref="BG153" si="15">BG63</f>
        <v>44880</v>
      </c>
      <c r="BH153" s="43">
        <v>44895</v>
      </c>
      <c r="BI153" s="43">
        <v>44907</v>
      </c>
      <c r="BJ153" s="43">
        <v>44908</v>
      </c>
      <c r="BK153" s="43">
        <v>44923</v>
      </c>
      <c r="BL153" s="43">
        <v>44932</v>
      </c>
      <c r="BM153" s="43">
        <v>44937</v>
      </c>
      <c r="BN153" s="43">
        <v>44943</v>
      </c>
      <c r="BO153" s="43">
        <v>44953</v>
      </c>
      <c r="BP153" s="43">
        <v>44958</v>
      </c>
      <c r="BQ153" s="43">
        <v>44971</v>
      </c>
      <c r="BR153" s="43"/>
      <c r="BS153" s="43"/>
      <c r="BT153" s="43"/>
      <c r="BU153" s="43"/>
      <c r="BV153" s="43"/>
      <c r="BW153" s="158" t="s">
        <v>18</v>
      </c>
      <c r="BX153" s="158" t="s">
        <v>19</v>
      </c>
      <c r="BY153" s="158" t="s">
        <v>20</v>
      </c>
      <c r="BZ153" s="44"/>
      <c r="CA153" s="110"/>
    </row>
    <row r="154" spans="1:79" x14ac:dyDescent="0.25">
      <c r="A154" s="110"/>
      <c r="B154" s="24" t="s">
        <v>6</v>
      </c>
      <c r="C154" s="45">
        <v>30.5</v>
      </c>
      <c r="D154" s="25">
        <v>29.75</v>
      </c>
      <c r="E154" s="45">
        <v>28.85</v>
      </c>
      <c r="F154" s="45">
        <v>30.95</v>
      </c>
      <c r="G154" s="45">
        <v>27.8</v>
      </c>
      <c r="H154" s="45">
        <v>29.65</v>
      </c>
      <c r="I154" s="46">
        <f>'2021-2025 Forwards'!I100</f>
        <v>0</v>
      </c>
      <c r="J154" s="47">
        <f>'2021-2025 Forwards'!O100</f>
        <v>0</v>
      </c>
      <c r="K154" s="25">
        <v>36.1</v>
      </c>
      <c r="L154" s="25">
        <v>37.5</v>
      </c>
      <c r="M154" s="91">
        <v>35.85</v>
      </c>
      <c r="N154" s="91">
        <v>36.950000000000003</v>
      </c>
      <c r="O154" s="91">
        <v>36.4</v>
      </c>
      <c r="P154" s="91">
        <v>37.799999999999997</v>
      </c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>
        <v>45.25</v>
      </c>
      <c r="AI154" s="13">
        <v>44.55</v>
      </c>
      <c r="AJ154" s="91">
        <v>45.05</v>
      </c>
      <c r="AK154" s="91">
        <v>44.95</v>
      </c>
      <c r="AL154" s="91">
        <v>45.6</v>
      </c>
      <c r="AM154" s="91">
        <v>45.8</v>
      </c>
      <c r="AN154" s="91">
        <v>45.85</v>
      </c>
      <c r="AO154" s="91">
        <v>49.9</v>
      </c>
      <c r="AP154" s="91">
        <v>55.25</v>
      </c>
      <c r="AQ154" s="91">
        <v>54.6</v>
      </c>
      <c r="AR154" s="91">
        <v>48.5</v>
      </c>
      <c r="AS154" s="91">
        <v>51.6</v>
      </c>
      <c r="AT154" s="91">
        <v>51.5</v>
      </c>
      <c r="AU154" s="91">
        <v>54.1</v>
      </c>
      <c r="AV154" s="91">
        <v>51.95</v>
      </c>
      <c r="AW154" s="160"/>
      <c r="AX154" s="160"/>
      <c r="AY154" s="160"/>
      <c r="AZ154" s="160"/>
      <c r="BA154" s="160"/>
      <c r="BB154" s="160"/>
      <c r="BC154" s="160"/>
      <c r="BD154" s="160"/>
      <c r="BE154" s="160"/>
      <c r="BF154" s="160"/>
      <c r="BG154" s="160"/>
      <c r="BH154" s="160"/>
      <c r="BI154" s="160"/>
      <c r="BJ154" s="161"/>
      <c r="BK154" s="160"/>
      <c r="BL154" s="91">
        <v>81.2</v>
      </c>
      <c r="BM154" s="91">
        <v>80.7</v>
      </c>
      <c r="BN154" s="91">
        <v>83.15</v>
      </c>
      <c r="BO154" s="91">
        <v>75.900000000000006</v>
      </c>
      <c r="BP154" s="13">
        <v>80</v>
      </c>
      <c r="BQ154" s="13">
        <v>80.599999999999994</v>
      </c>
      <c r="BR154" s="13"/>
      <c r="BS154" s="91"/>
      <c r="BT154" s="91"/>
      <c r="BU154" s="91"/>
      <c r="BV154" s="26"/>
      <c r="BW154" s="47">
        <f>MAX(BL154:BV154)</f>
        <v>83.15</v>
      </c>
      <c r="BX154" s="47">
        <f>MIN(BL154:BP154)</f>
        <v>75.900000000000006</v>
      </c>
      <c r="BY154" s="47">
        <f>BQ154</f>
        <v>80.599999999999994</v>
      </c>
      <c r="BZ154" s="48"/>
      <c r="CA154" s="110"/>
    </row>
    <row r="155" spans="1:79" x14ac:dyDescent="0.25">
      <c r="A155" s="110"/>
      <c r="B155" s="24" t="s">
        <v>7</v>
      </c>
      <c r="C155" s="45">
        <v>29.8</v>
      </c>
      <c r="D155" s="25">
        <v>29.2</v>
      </c>
      <c r="E155" s="45">
        <v>28.35</v>
      </c>
      <c r="F155" s="45">
        <v>30.4</v>
      </c>
      <c r="G155" s="45">
        <v>27.4</v>
      </c>
      <c r="H155" s="45">
        <v>29.15</v>
      </c>
      <c r="I155" s="46">
        <f>'2021-2025 Forwards'!I101</f>
        <v>0</v>
      </c>
      <c r="J155" s="47">
        <f>'2021-2025 Forwards'!O101</f>
        <v>0</v>
      </c>
      <c r="K155" s="25">
        <v>35.65</v>
      </c>
      <c r="L155" s="25">
        <v>37.049999999999997</v>
      </c>
      <c r="M155" s="91">
        <v>35.450000000000003</v>
      </c>
      <c r="N155" s="91">
        <v>36.5</v>
      </c>
      <c r="O155" s="91">
        <v>35.9</v>
      </c>
      <c r="P155" s="91">
        <v>37.25</v>
      </c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>
        <v>44</v>
      </c>
      <c r="AI155" s="13">
        <v>43.3</v>
      </c>
      <c r="AJ155" s="91">
        <v>43.75</v>
      </c>
      <c r="AK155" s="91">
        <v>43.65</v>
      </c>
      <c r="AL155" s="91">
        <v>44.25</v>
      </c>
      <c r="AM155" s="91">
        <v>44.45</v>
      </c>
      <c r="AN155" s="91">
        <v>44.5</v>
      </c>
      <c r="AO155" s="91">
        <v>48.3</v>
      </c>
      <c r="AP155" s="91">
        <v>53.45</v>
      </c>
      <c r="AQ155" s="91">
        <v>52.8</v>
      </c>
      <c r="AR155" s="91">
        <v>46.9</v>
      </c>
      <c r="AS155" s="91">
        <v>49.9</v>
      </c>
      <c r="AT155" s="91">
        <v>49.9</v>
      </c>
      <c r="AU155" s="91">
        <v>52.3</v>
      </c>
      <c r="AV155" s="91">
        <v>50.2</v>
      </c>
      <c r="AW155" s="160"/>
      <c r="AX155" s="160"/>
      <c r="AY155" s="160"/>
      <c r="AZ155" s="160"/>
      <c r="BA155" s="160"/>
      <c r="BB155" s="160"/>
      <c r="BC155" s="160"/>
      <c r="BD155" s="160"/>
      <c r="BE155" s="160"/>
      <c r="BF155" s="160"/>
      <c r="BG155" s="160"/>
      <c r="BH155" s="160"/>
      <c r="BI155" s="160"/>
      <c r="BJ155" s="161"/>
      <c r="BK155" s="160"/>
      <c r="BL155" s="91">
        <v>67.650000000000006</v>
      </c>
      <c r="BM155" s="91">
        <v>67.2</v>
      </c>
      <c r="BN155" s="91">
        <v>64.5</v>
      </c>
      <c r="BO155" s="91">
        <v>58.85</v>
      </c>
      <c r="BP155" s="13">
        <v>58</v>
      </c>
      <c r="BQ155" s="13">
        <v>58.35</v>
      </c>
      <c r="BR155" s="13"/>
      <c r="BS155" s="91"/>
      <c r="BT155" s="91"/>
      <c r="BU155" s="91"/>
      <c r="BV155" s="26"/>
      <c r="BW155" s="47">
        <f>MAX(BL155:BV155)</f>
        <v>67.650000000000006</v>
      </c>
      <c r="BX155" s="47">
        <f>MIN(BL155:BP155)</f>
        <v>58</v>
      </c>
      <c r="BY155" s="47">
        <f t="shared" ref="BY155:BY165" si="16">BQ155</f>
        <v>58.35</v>
      </c>
      <c r="BZ155" s="48"/>
      <c r="CA155" s="110"/>
    </row>
    <row r="156" spans="1:79" x14ac:dyDescent="0.25">
      <c r="A156" s="110"/>
      <c r="B156" s="24" t="s">
        <v>8</v>
      </c>
      <c r="C156" s="45">
        <v>26.7</v>
      </c>
      <c r="D156" s="25">
        <v>26.2</v>
      </c>
      <c r="E156" s="45">
        <v>25.5</v>
      </c>
      <c r="F156" s="45">
        <v>27.2</v>
      </c>
      <c r="G156" s="45">
        <v>24.65</v>
      </c>
      <c r="H156" s="45">
        <v>26.25</v>
      </c>
      <c r="I156" s="46">
        <f>'2021-2025 Forwards'!I102</f>
        <v>0</v>
      </c>
      <c r="J156" s="47">
        <f>'2021-2025 Forwards'!O102</f>
        <v>0</v>
      </c>
      <c r="K156" s="25">
        <v>32.049999999999997</v>
      </c>
      <c r="L156" s="25">
        <v>33.25</v>
      </c>
      <c r="M156" s="91">
        <v>31.85</v>
      </c>
      <c r="N156" s="91">
        <v>32.799999999999997</v>
      </c>
      <c r="O156" s="91">
        <v>32.25</v>
      </c>
      <c r="P156" s="91">
        <v>33.4</v>
      </c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>
        <v>40.299999999999997</v>
      </c>
      <c r="AI156" s="13">
        <v>39.700000000000003</v>
      </c>
      <c r="AJ156" s="91">
        <v>40.1</v>
      </c>
      <c r="AK156" s="91">
        <v>40</v>
      </c>
      <c r="AL156" s="91">
        <v>40.549999999999997</v>
      </c>
      <c r="AM156" s="91">
        <v>40.799999999999997</v>
      </c>
      <c r="AN156" s="91">
        <v>40.9</v>
      </c>
      <c r="AO156" s="91">
        <v>44.35</v>
      </c>
      <c r="AP156" s="91">
        <v>49.05</v>
      </c>
      <c r="AQ156" s="91">
        <v>48.45</v>
      </c>
      <c r="AR156" s="91">
        <v>43.05</v>
      </c>
      <c r="AS156" s="91">
        <v>45.75</v>
      </c>
      <c r="AT156" s="91">
        <v>45.65</v>
      </c>
      <c r="AU156" s="91">
        <v>47.75</v>
      </c>
      <c r="AV156" s="91">
        <v>45.8</v>
      </c>
      <c r="AW156" s="160"/>
      <c r="AX156" s="160"/>
      <c r="AY156" s="160"/>
      <c r="AZ156" s="160"/>
      <c r="BA156" s="160"/>
      <c r="BB156" s="160"/>
      <c r="BC156" s="160"/>
      <c r="BD156" s="160"/>
      <c r="BE156" s="160"/>
      <c r="BF156" s="160"/>
      <c r="BG156" s="160"/>
      <c r="BH156" s="160"/>
      <c r="BI156" s="160"/>
      <c r="BJ156" s="161"/>
      <c r="BK156" s="160"/>
      <c r="BL156" s="91">
        <v>58.4</v>
      </c>
      <c r="BM156" s="91">
        <v>58</v>
      </c>
      <c r="BN156" s="91">
        <v>55.7</v>
      </c>
      <c r="BO156" s="91">
        <v>50.95</v>
      </c>
      <c r="BP156" s="13">
        <v>50.15</v>
      </c>
      <c r="BQ156" s="13">
        <v>50.45</v>
      </c>
      <c r="BR156" s="13"/>
      <c r="BS156" s="91"/>
      <c r="BT156" s="91"/>
      <c r="BU156" s="91"/>
      <c r="BV156" s="26"/>
      <c r="BW156" s="47">
        <f>MAX(BL156:BV156)</f>
        <v>58.4</v>
      </c>
      <c r="BX156" s="47">
        <f>MIN(BL156:BP156)</f>
        <v>50.15</v>
      </c>
      <c r="BY156" s="47">
        <f t="shared" si="16"/>
        <v>50.45</v>
      </c>
      <c r="BZ156" s="48"/>
      <c r="CA156" s="110"/>
    </row>
    <row r="157" spans="1:79" x14ac:dyDescent="0.25">
      <c r="A157" s="110"/>
      <c r="B157" s="24" t="s">
        <v>9</v>
      </c>
      <c r="C157" s="45">
        <v>19.850000000000001</v>
      </c>
      <c r="D157" s="25">
        <v>19.399999999999999</v>
      </c>
      <c r="E157" s="45">
        <v>18.95</v>
      </c>
      <c r="F157" s="45">
        <v>20.2</v>
      </c>
      <c r="G157" s="45">
        <v>18.3</v>
      </c>
      <c r="H157" s="45">
        <v>18.399999999999999</v>
      </c>
      <c r="I157" s="46">
        <f>'2021-2025 Forwards'!I103</f>
        <v>0</v>
      </c>
      <c r="J157" s="47">
        <f>'2021-2025 Forwards'!O103</f>
        <v>0</v>
      </c>
      <c r="K157" s="25">
        <v>22.8</v>
      </c>
      <c r="L157" s="25">
        <v>23.6</v>
      </c>
      <c r="M157" s="91">
        <v>22.7</v>
      </c>
      <c r="N157" s="91">
        <v>23.4</v>
      </c>
      <c r="O157" s="91">
        <v>23</v>
      </c>
      <c r="P157" s="91">
        <v>23.85</v>
      </c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  <c r="AE157" s="91"/>
      <c r="AF157" s="91"/>
      <c r="AG157" s="91"/>
      <c r="AH157" s="91">
        <v>27.45</v>
      </c>
      <c r="AI157" s="13">
        <v>26.95</v>
      </c>
      <c r="AJ157" s="91">
        <v>27.3</v>
      </c>
      <c r="AK157" s="91">
        <v>27.25</v>
      </c>
      <c r="AL157" s="91">
        <v>27.65</v>
      </c>
      <c r="AM157" s="91">
        <v>27.75</v>
      </c>
      <c r="AN157" s="91">
        <v>27.7</v>
      </c>
      <c r="AO157" s="91">
        <v>30.15</v>
      </c>
      <c r="AP157" s="91">
        <v>33.35</v>
      </c>
      <c r="AQ157" s="91">
        <v>32.950000000000003</v>
      </c>
      <c r="AR157" s="91">
        <v>29.3</v>
      </c>
      <c r="AS157" s="91">
        <v>31.15</v>
      </c>
      <c r="AT157" s="91">
        <v>30.95</v>
      </c>
      <c r="AU157" s="91">
        <v>32.450000000000003</v>
      </c>
      <c r="AV157" s="91">
        <v>31.2</v>
      </c>
      <c r="AW157" s="160"/>
      <c r="AX157" s="160"/>
      <c r="AY157" s="160"/>
      <c r="AZ157" s="160"/>
      <c r="BA157" s="160"/>
      <c r="BB157" s="160"/>
      <c r="BC157" s="160"/>
      <c r="BD157" s="160"/>
      <c r="BE157" s="160"/>
      <c r="BF157" s="160"/>
      <c r="BG157" s="160"/>
      <c r="BH157" s="160"/>
      <c r="BI157" s="160"/>
      <c r="BJ157" s="161"/>
      <c r="BK157" s="160"/>
      <c r="BL157" s="91">
        <v>39.65</v>
      </c>
      <c r="BM157" s="91">
        <v>39.4</v>
      </c>
      <c r="BN157" s="91">
        <v>37.950000000000003</v>
      </c>
      <c r="BO157" s="91">
        <v>34.85</v>
      </c>
      <c r="BP157" s="13">
        <v>34.35</v>
      </c>
      <c r="BQ157" s="13">
        <v>34.6</v>
      </c>
      <c r="BR157" s="13"/>
      <c r="BS157" s="91"/>
      <c r="BT157" s="91"/>
      <c r="BU157" s="91"/>
      <c r="BV157" s="26"/>
      <c r="BW157" s="47">
        <f>MAX(BL157:BV157)</f>
        <v>39.65</v>
      </c>
      <c r="BX157" s="47">
        <f>MIN(BL157:BP157)</f>
        <v>34.35</v>
      </c>
      <c r="BY157" s="47">
        <f t="shared" si="16"/>
        <v>34.6</v>
      </c>
      <c r="BZ157" s="48"/>
      <c r="CA157" s="110"/>
    </row>
    <row r="158" spans="1:79" x14ac:dyDescent="0.25">
      <c r="A158" s="110"/>
      <c r="B158" s="24" t="s">
        <v>10</v>
      </c>
      <c r="C158" s="45">
        <v>21.25</v>
      </c>
      <c r="D158" s="25">
        <v>20.8</v>
      </c>
      <c r="E158" s="45">
        <v>20.350000000000001</v>
      </c>
      <c r="F158" s="45">
        <v>21.6</v>
      </c>
      <c r="G158" s="45">
        <v>19.7</v>
      </c>
      <c r="H158" s="45">
        <v>19.850000000000001</v>
      </c>
      <c r="I158" s="46">
        <f>'2021-2025 Forwards'!I104</f>
        <v>0</v>
      </c>
      <c r="J158" s="47">
        <f>'2021-2025 Forwards'!O104</f>
        <v>0</v>
      </c>
      <c r="K158" s="25">
        <v>24.8</v>
      </c>
      <c r="L158" s="25">
        <v>25.6</v>
      </c>
      <c r="M158" s="91">
        <v>24.7</v>
      </c>
      <c r="N158" s="91">
        <v>25.4</v>
      </c>
      <c r="O158" s="91">
        <v>25</v>
      </c>
      <c r="P158" s="91">
        <v>25.85</v>
      </c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  <c r="AE158" s="91"/>
      <c r="AF158" s="91"/>
      <c r="AG158" s="91"/>
      <c r="AH158" s="91">
        <v>29.85</v>
      </c>
      <c r="AI158" s="13">
        <v>29.3</v>
      </c>
      <c r="AJ158" s="91">
        <v>29.65</v>
      </c>
      <c r="AK158" s="91">
        <v>29.6</v>
      </c>
      <c r="AL158" s="91">
        <v>30</v>
      </c>
      <c r="AM158" s="91">
        <v>30.1</v>
      </c>
      <c r="AN158" s="91">
        <v>30.05</v>
      </c>
      <c r="AO158" s="91">
        <v>32.5</v>
      </c>
      <c r="AP158" s="91">
        <v>35.700000000000003</v>
      </c>
      <c r="AQ158" s="91">
        <v>35.299999999999997</v>
      </c>
      <c r="AR158" s="91">
        <v>31.45</v>
      </c>
      <c r="AS158" s="91">
        <v>33.299999999999997</v>
      </c>
      <c r="AT158" s="91">
        <v>33.1</v>
      </c>
      <c r="AU158" s="91">
        <v>34.6</v>
      </c>
      <c r="AV158" s="91">
        <v>33.35</v>
      </c>
      <c r="AW158" s="160"/>
      <c r="AX158" s="160"/>
      <c r="AY158" s="160"/>
      <c r="AZ158" s="160"/>
      <c r="BA158" s="160"/>
      <c r="BB158" s="160"/>
      <c r="BC158" s="160"/>
      <c r="BD158" s="160"/>
      <c r="BE158" s="160"/>
      <c r="BF158" s="160"/>
      <c r="BG158" s="160"/>
      <c r="BH158" s="160"/>
      <c r="BI158" s="160"/>
      <c r="BJ158" s="161"/>
      <c r="BK158" s="160"/>
      <c r="BL158" s="91">
        <v>42.5</v>
      </c>
      <c r="BM158" s="91">
        <v>42.25</v>
      </c>
      <c r="BN158" s="91">
        <v>40.75</v>
      </c>
      <c r="BO158" s="91">
        <v>37.549999999999997</v>
      </c>
      <c r="BP158" s="13">
        <v>37.1</v>
      </c>
      <c r="BQ158" s="13">
        <v>37.35</v>
      </c>
      <c r="BR158" s="13"/>
      <c r="BS158" s="91"/>
      <c r="BT158" s="91"/>
      <c r="BU158" s="91"/>
      <c r="BV158" s="26"/>
      <c r="BW158" s="47">
        <f>MAX(BL158:BV158)</f>
        <v>42.5</v>
      </c>
      <c r="BX158" s="47">
        <f>MIN(BL158:BP158)</f>
        <v>37.1</v>
      </c>
      <c r="BY158" s="47">
        <f t="shared" si="16"/>
        <v>37.35</v>
      </c>
      <c r="BZ158" s="48"/>
      <c r="CA158" s="110"/>
    </row>
    <row r="159" spans="1:79" x14ac:dyDescent="0.25">
      <c r="A159" s="110"/>
      <c r="B159" s="24" t="s">
        <v>11</v>
      </c>
      <c r="C159" s="45">
        <v>32.25</v>
      </c>
      <c r="D159" s="25">
        <v>31.75</v>
      </c>
      <c r="E159" s="45">
        <v>31.2</v>
      </c>
      <c r="F159" s="45">
        <v>32.6</v>
      </c>
      <c r="G159" s="45">
        <v>30.55</v>
      </c>
      <c r="H159" s="45">
        <v>31.05</v>
      </c>
      <c r="I159" s="46">
        <f>'2021-2025 Forwards'!I105</f>
        <v>0</v>
      </c>
      <c r="J159" s="47">
        <f>'2021-2025 Forwards'!O105</f>
        <v>0</v>
      </c>
      <c r="K159" s="25">
        <v>37.85</v>
      </c>
      <c r="L159" s="25">
        <v>38.700000000000003</v>
      </c>
      <c r="M159" s="91">
        <v>37.75</v>
      </c>
      <c r="N159" s="91">
        <v>38.5</v>
      </c>
      <c r="O159" s="91">
        <v>38.15</v>
      </c>
      <c r="P159" s="91">
        <v>39.1</v>
      </c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  <c r="AE159" s="91"/>
      <c r="AF159" s="91"/>
      <c r="AG159" s="91"/>
      <c r="AH159" s="91">
        <v>49.3</v>
      </c>
      <c r="AI159" s="13">
        <v>48.8</v>
      </c>
      <c r="AJ159" s="91">
        <v>48.95</v>
      </c>
      <c r="AK159" s="91">
        <v>48.85</v>
      </c>
      <c r="AL159" s="91">
        <v>49.25</v>
      </c>
      <c r="AM159" s="91">
        <v>49.45</v>
      </c>
      <c r="AN159" s="91">
        <v>49.45</v>
      </c>
      <c r="AO159" s="91">
        <v>52.1</v>
      </c>
      <c r="AP159" s="91">
        <v>55.8</v>
      </c>
      <c r="AQ159" s="91">
        <v>55.3</v>
      </c>
      <c r="AR159" s="91">
        <v>49.75</v>
      </c>
      <c r="AS159" s="91">
        <v>51.8</v>
      </c>
      <c r="AT159" s="91">
        <v>51.65</v>
      </c>
      <c r="AU159" s="91">
        <v>53.35</v>
      </c>
      <c r="AV159" s="91">
        <v>51.9</v>
      </c>
      <c r="AW159" s="160"/>
      <c r="AX159" s="160"/>
      <c r="AY159" s="160"/>
      <c r="AZ159" s="160"/>
      <c r="BA159" s="160"/>
      <c r="BB159" s="160"/>
      <c r="BC159" s="160"/>
      <c r="BD159" s="160"/>
      <c r="BE159" s="160"/>
      <c r="BF159" s="160"/>
      <c r="BG159" s="160"/>
      <c r="BH159" s="160"/>
      <c r="BI159" s="160"/>
      <c r="BJ159" s="161"/>
      <c r="BK159" s="160"/>
      <c r="BL159" s="91">
        <v>57.3</v>
      </c>
      <c r="BM159" s="91">
        <v>56.95</v>
      </c>
      <c r="BN159" s="91">
        <v>55</v>
      </c>
      <c r="BO159" s="91">
        <v>50.95</v>
      </c>
      <c r="BP159" s="13">
        <v>50.4</v>
      </c>
      <c r="BQ159" s="13">
        <v>50.75</v>
      </c>
      <c r="BR159" s="13"/>
      <c r="BS159" s="91"/>
      <c r="BT159" s="91"/>
      <c r="BU159" s="91"/>
      <c r="BV159" s="26"/>
      <c r="BW159" s="47">
        <f>MAX(BL159:BV159)</f>
        <v>57.3</v>
      </c>
      <c r="BX159" s="47">
        <f>MIN(BL159:BP159)</f>
        <v>50.4</v>
      </c>
      <c r="BY159" s="47">
        <f t="shared" si="16"/>
        <v>50.75</v>
      </c>
      <c r="BZ159" s="48"/>
      <c r="CA159" s="110"/>
    </row>
    <row r="160" spans="1:79" x14ac:dyDescent="0.25">
      <c r="A160" s="110"/>
      <c r="B160" s="24" t="s">
        <v>12</v>
      </c>
      <c r="C160" s="45">
        <v>74.75</v>
      </c>
      <c r="D160" s="25">
        <v>73.95</v>
      </c>
      <c r="E160" s="45">
        <v>72.900000000000006</v>
      </c>
      <c r="F160" s="45">
        <v>75.45</v>
      </c>
      <c r="G160" s="45">
        <v>72.05</v>
      </c>
      <c r="H160" s="45">
        <v>76</v>
      </c>
      <c r="I160" s="46">
        <f>'2021-2025 Forwards'!I106</f>
        <v>0</v>
      </c>
      <c r="J160" s="47">
        <f>'2021-2025 Forwards'!O106</f>
        <v>0</v>
      </c>
      <c r="K160" s="25">
        <v>91.85</v>
      </c>
      <c r="L160" s="25">
        <v>93.9</v>
      </c>
      <c r="M160" s="91">
        <v>92</v>
      </c>
      <c r="N160" s="91">
        <v>93.35</v>
      </c>
      <c r="O160" s="91">
        <v>92.55</v>
      </c>
      <c r="P160" s="91">
        <v>94.2</v>
      </c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  <c r="AE160" s="91"/>
      <c r="AF160" s="91"/>
      <c r="AG160" s="91"/>
      <c r="AH160" s="91">
        <v>146.30000000000001</v>
      </c>
      <c r="AI160" s="13">
        <v>145.25</v>
      </c>
      <c r="AJ160" s="91">
        <v>145.35</v>
      </c>
      <c r="AK160" s="91">
        <v>145.25</v>
      </c>
      <c r="AL160" s="91">
        <v>146.1</v>
      </c>
      <c r="AM160" s="91">
        <v>146.5</v>
      </c>
      <c r="AN160" s="91">
        <v>146.5</v>
      </c>
      <c r="AO160" s="91">
        <v>151.94999999999999</v>
      </c>
      <c r="AP160" s="91">
        <v>162.25</v>
      </c>
      <c r="AQ160" s="91">
        <v>161.30000000000001</v>
      </c>
      <c r="AR160" s="91">
        <v>142.85</v>
      </c>
      <c r="AS160" s="91">
        <v>147.19999999999999</v>
      </c>
      <c r="AT160" s="91">
        <v>147.25</v>
      </c>
      <c r="AU160" s="91">
        <v>150.75</v>
      </c>
      <c r="AV160" s="91">
        <v>147.65</v>
      </c>
      <c r="AW160" s="160"/>
      <c r="AX160" s="160"/>
      <c r="AY160" s="160"/>
      <c r="AZ160" s="160"/>
      <c r="BA160" s="160"/>
      <c r="BB160" s="160"/>
      <c r="BC160" s="160"/>
      <c r="BD160" s="160"/>
      <c r="BE160" s="160"/>
      <c r="BF160" s="160"/>
      <c r="BG160" s="160"/>
      <c r="BH160" s="160"/>
      <c r="BI160" s="160"/>
      <c r="BJ160" s="161"/>
      <c r="BK160" s="160"/>
      <c r="BL160" s="91">
        <v>165.6</v>
      </c>
      <c r="BM160" s="91">
        <v>165</v>
      </c>
      <c r="BN160" s="91">
        <v>161.6</v>
      </c>
      <c r="BO160" s="91">
        <v>155.9</v>
      </c>
      <c r="BP160" s="13">
        <v>155.1</v>
      </c>
      <c r="BQ160" s="13">
        <v>155.94999999999999</v>
      </c>
      <c r="BR160" s="13"/>
      <c r="BS160" s="91"/>
      <c r="BT160" s="91"/>
      <c r="BU160" s="91"/>
      <c r="BV160" s="26"/>
      <c r="BW160" s="47">
        <f>MAX(BL160:BV160)</f>
        <v>165.6</v>
      </c>
      <c r="BX160" s="47">
        <f>MIN(BL160:BP160)</f>
        <v>155.1</v>
      </c>
      <c r="BY160" s="47">
        <f t="shared" si="16"/>
        <v>155.94999999999999</v>
      </c>
      <c r="BZ160" s="48"/>
      <c r="CA160" s="110"/>
    </row>
    <row r="161" spans="1:79" x14ac:dyDescent="0.25">
      <c r="A161" s="110"/>
      <c r="B161" s="24" t="s">
        <v>13</v>
      </c>
      <c r="C161" s="45">
        <v>73.25</v>
      </c>
      <c r="D161" s="25">
        <v>72.45</v>
      </c>
      <c r="E161" s="45">
        <v>71.400000000000006</v>
      </c>
      <c r="F161" s="45">
        <v>74</v>
      </c>
      <c r="G161" s="45">
        <v>70.400000000000006</v>
      </c>
      <c r="H161" s="45">
        <v>74.400000000000006</v>
      </c>
      <c r="I161" s="46">
        <f>'2021-2025 Forwards'!I107</f>
        <v>0</v>
      </c>
      <c r="J161" s="47">
        <f>'2021-2025 Forwards'!O107</f>
        <v>0</v>
      </c>
      <c r="K161" s="25">
        <v>89.95</v>
      </c>
      <c r="L161" s="25">
        <v>92.1</v>
      </c>
      <c r="M161" s="91">
        <v>90.1</v>
      </c>
      <c r="N161" s="91">
        <v>91.55</v>
      </c>
      <c r="O161" s="91">
        <v>90.75</v>
      </c>
      <c r="P161" s="91">
        <v>92.65</v>
      </c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  <c r="AG161" s="91"/>
      <c r="AH161" s="91">
        <v>145</v>
      </c>
      <c r="AI161" s="13">
        <v>143.94999999999999</v>
      </c>
      <c r="AJ161" s="91">
        <v>144.1</v>
      </c>
      <c r="AK161" s="91">
        <v>143.9</v>
      </c>
      <c r="AL161" s="91">
        <v>144.75</v>
      </c>
      <c r="AM161" s="91">
        <v>145.15</v>
      </c>
      <c r="AN161" s="91">
        <v>145.19999999999999</v>
      </c>
      <c r="AO161" s="91">
        <v>151</v>
      </c>
      <c r="AP161" s="91">
        <v>161.69999999999999</v>
      </c>
      <c r="AQ161" s="91">
        <v>160.69999999999999</v>
      </c>
      <c r="AR161" s="91">
        <v>142.19999999999999</v>
      </c>
      <c r="AS161" s="91">
        <v>146.9</v>
      </c>
      <c r="AT161" s="91">
        <v>146.94999999999999</v>
      </c>
      <c r="AU161" s="91">
        <v>150.6</v>
      </c>
      <c r="AV161" s="91">
        <v>147.4</v>
      </c>
      <c r="AW161" s="160"/>
      <c r="AX161" s="160"/>
      <c r="AY161" s="160"/>
      <c r="AZ161" s="160"/>
      <c r="BA161" s="160"/>
      <c r="BB161" s="160"/>
      <c r="BC161" s="160"/>
      <c r="BD161" s="160"/>
      <c r="BE161" s="160"/>
      <c r="BF161" s="160"/>
      <c r="BG161" s="160"/>
      <c r="BH161" s="160"/>
      <c r="BI161" s="160"/>
      <c r="BJ161" s="161"/>
      <c r="BK161" s="160"/>
      <c r="BL161" s="91">
        <v>168.5</v>
      </c>
      <c r="BM161" s="91">
        <v>167.95</v>
      </c>
      <c r="BN161" s="91">
        <v>164.3</v>
      </c>
      <c r="BO161" s="91">
        <v>158.30000000000001</v>
      </c>
      <c r="BP161" s="13">
        <v>157.44999999999999</v>
      </c>
      <c r="BQ161" s="13">
        <v>158.30000000000001</v>
      </c>
      <c r="BR161" s="13"/>
      <c r="BS161" s="91"/>
      <c r="BT161" s="91"/>
      <c r="BU161" s="91"/>
      <c r="BV161" s="26"/>
      <c r="BW161" s="47">
        <f>MAX(BL161:BV161)</f>
        <v>168.5</v>
      </c>
      <c r="BX161" s="47">
        <f>MIN(BL161:BP161)</f>
        <v>157.44999999999999</v>
      </c>
      <c r="BY161" s="47">
        <f t="shared" si="16"/>
        <v>158.30000000000001</v>
      </c>
      <c r="BZ161" s="48"/>
      <c r="CA161" s="110"/>
    </row>
    <row r="162" spans="1:79" x14ac:dyDescent="0.25">
      <c r="A162" s="110"/>
      <c r="B162" s="24" t="s">
        <v>14</v>
      </c>
      <c r="C162" s="45">
        <v>56.1</v>
      </c>
      <c r="D162" s="25">
        <v>55.3</v>
      </c>
      <c r="E162" s="45">
        <v>54.25</v>
      </c>
      <c r="F162" s="45">
        <v>56.8</v>
      </c>
      <c r="G162" s="45">
        <v>53.35</v>
      </c>
      <c r="H162" s="45">
        <v>56.6</v>
      </c>
      <c r="I162" s="46">
        <f>'2021-2025 Forwards'!I108</f>
        <v>0</v>
      </c>
      <c r="J162" s="47">
        <f>'2021-2025 Forwards'!O108</f>
        <v>0</v>
      </c>
      <c r="K162" s="25">
        <v>68.650000000000006</v>
      </c>
      <c r="L162" s="25">
        <v>70.7</v>
      </c>
      <c r="M162" s="91">
        <v>68.8</v>
      </c>
      <c r="N162" s="91">
        <v>70.150000000000006</v>
      </c>
      <c r="O162" s="91">
        <v>69.349999999999994</v>
      </c>
      <c r="P162" s="91">
        <v>71</v>
      </c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>
        <v>112.35</v>
      </c>
      <c r="AI162" s="13">
        <v>111.35</v>
      </c>
      <c r="AJ162" s="91">
        <v>111.7</v>
      </c>
      <c r="AK162" s="91">
        <v>111.6</v>
      </c>
      <c r="AL162" s="91">
        <v>112.45</v>
      </c>
      <c r="AM162" s="91">
        <v>112.85</v>
      </c>
      <c r="AN162" s="91">
        <v>112.9</v>
      </c>
      <c r="AO162" s="91">
        <v>118.25</v>
      </c>
      <c r="AP162" s="91">
        <v>128.44999999999999</v>
      </c>
      <c r="AQ162" s="91">
        <v>127.5</v>
      </c>
      <c r="AR162" s="91">
        <v>112.3</v>
      </c>
      <c r="AS162" s="91">
        <v>116.6</v>
      </c>
      <c r="AT162" s="91">
        <v>116.65</v>
      </c>
      <c r="AU162" s="91">
        <v>120.15</v>
      </c>
      <c r="AV162" s="91">
        <v>117</v>
      </c>
      <c r="AW162" s="160"/>
      <c r="AX162" s="160"/>
      <c r="AY162" s="160"/>
      <c r="AZ162" s="160"/>
      <c r="BA162" s="160"/>
      <c r="BB162" s="160"/>
      <c r="BC162" s="160"/>
      <c r="BD162" s="160"/>
      <c r="BE162" s="160"/>
      <c r="BF162" s="160"/>
      <c r="BG162" s="160"/>
      <c r="BH162" s="160"/>
      <c r="BI162" s="160"/>
      <c r="BJ162" s="161"/>
      <c r="BK162" s="160"/>
      <c r="BL162" s="91">
        <v>133.25</v>
      </c>
      <c r="BM162" s="91">
        <v>132.65</v>
      </c>
      <c r="BN162" s="91">
        <v>129.25</v>
      </c>
      <c r="BO162" s="91">
        <v>123.75</v>
      </c>
      <c r="BP162" s="13">
        <v>122.8</v>
      </c>
      <c r="BQ162" s="13">
        <v>123.5</v>
      </c>
      <c r="BR162" s="13"/>
      <c r="BS162" s="91"/>
      <c r="BT162" s="91"/>
      <c r="BU162" s="91"/>
      <c r="BV162" s="26"/>
      <c r="BW162" s="47">
        <f>MAX(BL162:BV162)</f>
        <v>133.25</v>
      </c>
      <c r="BX162" s="47">
        <f>MIN(BL162:BP162)</f>
        <v>122.8</v>
      </c>
      <c r="BY162" s="47">
        <f t="shared" si="16"/>
        <v>123.5</v>
      </c>
      <c r="BZ162" s="48"/>
      <c r="CA162" s="110"/>
    </row>
    <row r="163" spans="1:79" x14ac:dyDescent="0.25">
      <c r="A163" s="110"/>
      <c r="B163" s="24" t="s">
        <v>15</v>
      </c>
      <c r="C163" s="45">
        <v>27.1</v>
      </c>
      <c r="D163" s="25">
        <v>26.55</v>
      </c>
      <c r="E163" s="45">
        <v>25.85</v>
      </c>
      <c r="F163" s="45">
        <v>27.7</v>
      </c>
      <c r="G163" s="45">
        <v>25.05</v>
      </c>
      <c r="H163" s="45">
        <v>26.65</v>
      </c>
      <c r="I163" s="46">
        <f>'2021-2025 Forwards'!I109</f>
        <v>0</v>
      </c>
      <c r="J163" s="47">
        <f>'2021-2025 Forwards'!O109</f>
        <v>0</v>
      </c>
      <c r="K163" s="25">
        <v>32.6</v>
      </c>
      <c r="L163" s="25">
        <v>33.85</v>
      </c>
      <c r="M163" s="91">
        <v>32.35</v>
      </c>
      <c r="N163" s="91">
        <v>33.299999999999997</v>
      </c>
      <c r="O163" s="91">
        <v>32.799999999999997</v>
      </c>
      <c r="P163" s="91">
        <v>34.049999999999997</v>
      </c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91">
        <v>36.65</v>
      </c>
      <c r="AI163" s="13">
        <v>36.1</v>
      </c>
      <c r="AJ163" s="91">
        <v>36.549999999999997</v>
      </c>
      <c r="AK163" s="91">
        <v>36.450000000000003</v>
      </c>
      <c r="AL163" s="91">
        <v>37</v>
      </c>
      <c r="AM163" s="91">
        <v>37.200000000000003</v>
      </c>
      <c r="AN163" s="91">
        <v>37.200000000000003</v>
      </c>
      <c r="AO163" s="91">
        <v>40.65</v>
      </c>
      <c r="AP163" s="91">
        <v>45.35</v>
      </c>
      <c r="AQ163" s="91">
        <v>44.75</v>
      </c>
      <c r="AR163" s="91">
        <v>39.6</v>
      </c>
      <c r="AS163" s="91">
        <v>42.25</v>
      </c>
      <c r="AT163" s="91">
        <v>42.15</v>
      </c>
      <c r="AU163" s="91">
        <v>44.25</v>
      </c>
      <c r="AV163" s="91">
        <v>42.3</v>
      </c>
      <c r="AW163" s="160"/>
      <c r="AX163" s="160"/>
      <c r="AY163" s="160"/>
      <c r="AZ163" s="160"/>
      <c r="BA163" s="160"/>
      <c r="BB163" s="160"/>
      <c r="BC163" s="160"/>
      <c r="BD163" s="160"/>
      <c r="BE163" s="160"/>
      <c r="BF163" s="160"/>
      <c r="BG163" s="160"/>
      <c r="BH163" s="160"/>
      <c r="BI163" s="160"/>
      <c r="BJ163" s="161"/>
      <c r="BK163" s="160"/>
      <c r="BL163" s="91">
        <v>58.4</v>
      </c>
      <c r="BM163" s="91">
        <v>58.05</v>
      </c>
      <c r="BN163" s="91">
        <v>55.7</v>
      </c>
      <c r="BO163" s="91">
        <v>50.8</v>
      </c>
      <c r="BP163" s="13">
        <v>50.05</v>
      </c>
      <c r="BQ163" s="13">
        <v>50.35</v>
      </c>
      <c r="BR163" s="13"/>
      <c r="BS163" s="91"/>
      <c r="BT163" s="91"/>
      <c r="BU163" s="91"/>
      <c r="BV163" s="26"/>
      <c r="BW163" s="47">
        <f>MAX(BL163:BV163)</f>
        <v>58.4</v>
      </c>
      <c r="BX163" s="47">
        <f>MIN(BL163:BP163)</f>
        <v>50.05</v>
      </c>
      <c r="BY163" s="47">
        <f t="shared" si="16"/>
        <v>50.35</v>
      </c>
      <c r="BZ163" s="48"/>
      <c r="CA163" s="110"/>
    </row>
    <row r="164" spans="1:79" x14ac:dyDescent="0.25">
      <c r="A164" s="110"/>
      <c r="B164" s="24" t="s">
        <v>16</v>
      </c>
      <c r="C164" s="45">
        <v>26.6</v>
      </c>
      <c r="D164" s="25">
        <v>26.1</v>
      </c>
      <c r="E164" s="45">
        <v>25.4</v>
      </c>
      <c r="F164" s="45">
        <v>27.15</v>
      </c>
      <c r="G164" s="45">
        <v>24.6</v>
      </c>
      <c r="H164" s="45">
        <v>26.25</v>
      </c>
      <c r="I164" s="46">
        <f>'2021-2025 Forwards'!I110</f>
        <v>0</v>
      </c>
      <c r="J164" s="47">
        <f>'2021-2025 Forwards'!O110</f>
        <v>0</v>
      </c>
      <c r="K164" s="25">
        <v>32</v>
      </c>
      <c r="L164" s="25">
        <v>33.200000000000003</v>
      </c>
      <c r="M164" s="91">
        <v>31.75</v>
      </c>
      <c r="N164" s="91">
        <v>32.75</v>
      </c>
      <c r="O164" s="91">
        <v>32.200000000000003</v>
      </c>
      <c r="P164" s="91">
        <v>33.35</v>
      </c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91">
        <v>36.4</v>
      </c>
      <c r="AI164" s="13">
        <v>35.799999999999997</v>
      </c>
      <c r="AJ164" s="91">
        <v>36.25</v>
      </c>
      <c r="AK164" s="91">
        <v>36.15</v>
      </c>
      <c r="AL164" s="91">
        <v>36.700000000000003</v>
      </c>
      <c r="AM164" s="91">
        <v>36.950000000000003</v>
      </c>
      <c r="AN164" s="91">
        <v>37.049999999999997</v>
      </c>
      <c r="AO164" s="91">
        <v>40.5</v>
      </c>
      <c r="AP164" s="91">
        <v>45.2</v>
      </c>
      <c r="AQ164" s="91">
        <v>44.65</v>
      </c>
      <c r="AR164" s="91">
        <v>39.549999999999997</v>
      </c>
      <c r="AS164" s="91">
        <v>42.2</v>
      </c>
      <c r="AT164" s="91">
        <v>42.1</v>
      </c>
      <c r="AU164" s="91">
        <v>44.2</v>
      </c>
      <c r="AV164" s="91">
        <v>42.25</v>
      </c>
      <c r="AW164" s="160"/>
      <c r="AX164" s="160"/>
      <c r="AY164" s="160"/>
      <c r="AZ164" s="160"/>
      <c r="BA164" s="160"/>
      <c r="BB164" s="160"/>
      <c r="BC164" s="160"/>
      <c r="BD164" s="160"/>
      <c r="BE164" s="160"/>
      <c r="BF164" s="160"/>
      <c r="BG164" s="160"/>
      <c r="BH164" s="160"/>
      <c r="BI164" s="160"/>
      <c r="BJ164" s="161"/>
      <c r="BK164" s="160"/>
      <c r="BL164" s="91">
        <v>57.55</v>
      </c>
      <c r="BM164" s="91">
        <v>57.15</v>
      </c>
      <c r="BN164" s="91">
        <v>54.85</v>
      </c>
      <c r="BO164" s="91">
        <v>50.1</v>
      </c>
      <c r="BP164" s="13">
        <v>49.3</v>
      </c>
      <c r="BQ164" s="13">
        <v>49.65</v>
      </c>
      <c r="BR164" s="13"/>
      <c r="BS164" s="91"/>
      <c r="BT164" s="91"/>
      <c r="BU164" s="91"/>
      <c r="BV164" s="26"/>
      <c r="BW164" s="47">
        <f>MAX(BL164:BV164)</f>
        <v>57.55</v>
      </c>
      <c r="BX164" s="47">
        <f>MIN(BL164:BP164)</f>
        <v>49.3</v>
      </c>
      <c r="BY164" s="47">
        <f t="shared" si="16"/>
        <v>49.65</v>
      </c>
      <c r="BZ164" s="48"/>
      <c r="CA164" s="110"/>
    </row>
    <row r="165" spans="1:79" ht="15.75" thickBot="1" x14ac:dyDescent="0.3">
      <c r="A165" s="110"/>
      <c r="B165" s="24" t="s">
        <v>17</v>
      </c>
      <c r="C165" s="65">
        <v>30.6</v>
      </c>
      <c r="D165" s="32">
        <v>29.95</v>
      </c>
      <c r="E165" s="65">
        <v>29.2</v>
      </c>
      <c r="F165" s="65">
        <v>31.1</v>
      </c>
      <c r="G165" s="65">
        <v>28.2</v>
      </c>
      <c r="H165" s="65">
        <v>29.95</v>
      </c>
      <c r="I165" s="66">
        <f>'2021-2025 Forwards'!I111</f>
        <v>0</v>
      </c>
      <c r="J165" s="67">
        <f>'2021-2025 Forwards'!O111</f>
        <v>0</v>
      </c>
      <c r="K165" s="32">
        <v>36.549999999999997</v>
      </c>
      <c r="L165" s="32">
        <v>37.9</v>
      </c>
      <c r="M165" s="89">
        <v>36.35</v>
      </c>
      <c r="N165" s="89">
        <v>37.35</v>
      </c>
      <c r="O165" s="89">
        <v>36.75</v>
      </c>
      <c r="P165" s="89">
        <v>38</v>
      </c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>
        <v>41.85</v>
      </c>
      <c r="AI165" s="32">
        <v>41.2</v>
      </c>
      <c r="AJ165" s="89">
        <v>41.6</v>
      </c>
      <c r="AK165" s="89">
        <v>41.55</v>
      </c>
      <c r="AL165" s="89">
        <v>42.2</v>
      </c>
      <c r="AM165" s="89">
        <v>42.45</v>
      </c>
      <c r="AN165" s="89">
        <v>42.5</v>
      </c>
      <c r="AO165" s="89">
        <v>46.2</v>
      </c>
      <c r="AP165" s="89">
        <v>51.1</v>
      </c>
      <c r="AQ165" s="89">
        <v>50.5</v>
      </c>
      <c r="AR165" s="89">
        <v>44.85</v>
      </c>
      <c r="AS165" s="89">
        <v>47.7</v>
      </c>
      <c r="AT165" s="89">
        <v>47.65</v>
      </c>
      <c r="AU165" s="89">
        <v>50</v>
      </c>
      <c r="AV165" s="89">
        <v>48.05</v>
      </c>
      <c r="AW165" s="162"/>
      <c r="AX165" s="162"/>
      <c r="AY165" s="162"/>
      <c r="AZ165" s="162"/>
      <c r="BA165" s="162"/>
      <c r="BB165" s="162"/>
      <c r="BC165" s="162"/>
      <c r="BD165" s="162"/>
      <c r="BE165" s="162"/>
      <c r="BF165" s="162"/>
      <c r="BG165" s="162"/>
      <c r="BH165" s="162"/>
      <c r="BI165" s="162"/>
      <c r="BJ165" s="162"/>
      <c r="BK165" s="162"/>
      <c r="BL165" s="89">
        <v>85.5</v>
      </c>
      <c r="BM165" s="89">
        <v>87.1</v>
      </c>
      <c r="BN165" s="89">
        <v>87.15</v>
      </c>
      <c r="BO165" s="89">
        <v>79.900000000000006</v>
      </c>
      <c r="BP165" s="32">
        <v>85.75</v>
      </c>
      <c r="BQ165" s="32">
        <v>86.35</v>
      </c>
      <c r="BR165" s="32"/>
      <c r="BS165" s="89"/>
      <c r="BT165" s="89"/>
      <c r="BU165" s="89"/>
      <c r="BV165" s="69"/>
      <c r="BW165" s="67">
        <f>MAX(BL165:BV165)</f>
        <v>87.15</v>
      </c>
      <c r="BX165" s="67">
        <f>MIN(BL165:BP165)</f>
        <v>79.900000000000006</v>
      </c>
      <c r="BY165" s="67">
        <f t="shared" si="16"/>
        <v>86.35</v>
      </c>
      <c r="BZ165" s="76"/>
      <c r="CA165" s="110"/>
    </row>
    <row r="166" spans="1:79" ht="15.75" thickTop="1" x14ac:dyDescent="0.25">
      <c r="A166" s="110"/>
      <c r="B166" s="108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  <c r="AB166" s="106"/>
      <c r="AC166" s="106"/>
      <c r="AD166" s="106"/>
      <c r="AE166" s="106"/>
      <c r="AF166" s="106"/>
      <c r="AG166" s="106"/>
      <c r="AH166" s="106"/>
      <c r="AI166" s="106"/>
      <c r="AJ166" s="106"/>
      <c r="AK166" s="106"/>
      <c r="AL166" s="106"/>
      <c r="AM166" s="106"/>
      <c r="AN166" s="106"/>
      <c r="AO166" s="106"/>
      <c r="AP166" s="106"/>
      <c r="AQ166" s="106"/>
      <c r="AR166" s="106"/>
      <c r="AS166" s="106"/>
      <c r="AT166" s="106"/>
      <c r="AU166" s="106"/>
      <c r="AV166" s="106"/>
      <c r="AW166" s="106"/>
      <c r="AX166" s="106"/>
      <c r="AY166" s="106"/>
      <c r="AZ166" s="106"/>
      <c r="BA166" s="106"/>
      <c r="BB166" s="106"/>
      <c r="BC166" s="106"/>
      <c r="BD166" s="106"/>
      <c r="BE166" s="106"/>
      <c r="BF166" s="106"/>
      <c r="BG166" s="106"/>
      <c r="BH166" s="106"/>
      <c r="BI166" s="106"/>
      <c r="BJ166" s="106"/>
      <c r="BK166" s="106"/>
      <c r="BL166" s="106"/>
      <c r="BM166" s="106"/>
      <c r="BN166" s="106"/>
      <c r="BO166" s="106"/>
      <c r="BP166" s="106"/>
      <c r="BQ166" s="106"/>
      <c r="BR166" s="106"/>
      <c r="BS166" s="106"/>
      <c r="BT166" s="106"/>
      <c r="BU166" s="106"/>
      <c r="BV166" s="106"/>
      <c r="BW166" s="106"/>
      <c r="BX166" s="106"/>
      <c r="BY166" s="106"/>
      <c r="BZ166" s="109"/>
      <c r="CA166" s="110"/>
    </row>
    <row r="167" spans="1:79" x14ac:dyDescent="0.25">
      <c r="A167" s="110"/>
      <c r="B167" s="24">
        <v>2026</v>
      </c>
      <c r="C167" s="179" t="s">
        <v>25</v>
      </c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  <c r="AA167" s="179"/>
      <c r="AB167" s="179"/>
      <c r="AC167" s="179"/>
      <c r="AD167" s="179"/>
      <c r="AE167" s="179"/>
      <c r="AF167" s="179"/>
      <c r="AG167" s="179"/>
      <c r="AH167" s="179"/>
      <c r="AI167" s="179"/>
      <c r="AJ167" s="179"/>
      <c r="AK167" s="179"/>
      <c r="AL167" s="179"/>
      <c r="AM167" s="179"/>
      <c r="AN167" s="179"/>
      <c r="AO167" s="179"/>
      <c r="AP167" s="179"/>
      <c r="AQ167" s="179"/>
      <c r="AR167" s="179"/>
      <c r="AS167" s="179"/>
      <c r="AT167" s="179"/>
      <c r="AU167" s="179"/>
      <c r="AV167" s="179"/>
      <c r="AW167" s="179"/>
      <c r="AX167" s="179"/>
      <c r="AY167" s="179"/>
      <c r="AZ167" s="179"/>
      <c r="BA167" s="179"/>
      <c r="BB167" s="179"/>
      <c r="BC167" s="179"/>
      <c r="BD167" s="179"/>
      <c r="BE167" s="179"/>
      <c r="BF167" s="179"/>
      <c r="BG167" s="179"/>
      <c r="BH167" s="179"/>
      <c r="BI167" s="179"/>
      <c r="BJ167" s="179"/>
      <c r="BK167" s="179"/>
      <c r="BL167" s="179"/>
      <c r="BM167" s="179"/>
      <c r="BN167" s="179"/>
      <c r="BO167" s="179"/>
      <c r="BP167" s="179"/>
      <c r="BQ167" s="179"/>
      <c r="BR167" s="179"/>
      <c r="BS167" s="179"/>
      <c r="BT167" s="179"/>
      <c r="BU167" s="179"/>
      <c r="BV167" s="26"/>
      <c r="BW167" s="26"/>
      <c r="BX167" s="26"/>
      <c r="BY167" s="26"/>
      <c r="BZ167" s="27"/>
      <c r="CA167" s="110"/>
    </row>
    <row r="168" spans="1:79" x14ac:dyDescent="0.25">
      <c r="A168" s="110"/>
      <c r="B168" s="24" t="s">
        <v>2</v>
      </c>
      <c r="C168" s="42">
        <v>44075</v>
      </c>
      <c r="D168" s="42">
        <v>44089</v>
      </c>
      <c r="E168" s="42">
        <v>44105</v>
      </c>
      <c r="F168" s="42">
        <v>44119</v>
      </c>
      <c r="G168" s="42">
        <v>44136</v>
      </c>
      <c r="H168" s="42">
        <v>44151</v>
      </c>
      <c r="I168" s="42">
        <v>44166</v>
      </c>
      <c r="J168" s="43">
        <v>44180</v>
      </c>
      <c r="K168" s="43">
        <v>44561</v>
      </c>
      <c r="L168" s="43">
        <v>44211</v>
      </c>
      <c r="M168" s="43">
        <v>44228</v>
      </c>
      <c r="N168" s="43">
        <f>N63</f>
        <v>44239</v>
      </c>
      <c r="O168" s="43">
        <f>O153</f>
        <v>44256</v>
      </c>
      <c r="P168" s="43">
        <f>P153</f>
        <v>44270</v>
      </c>
      <c r="Q168" s="43">
        <v>44287</v>
      </c>
      <c r="R168" s="43">
        <v>44301</v>
      </c>
      <c r="S168" s="43">
        <v>44316</v>
      </c>
      <c r="T168" s="43">
        <v>44330</v>
      </c>
      <c r="U168" s="43">
        <v>44344</v>
      </c>
      <c r="V168" s="43">
        <v>44362</v>
      </c>
      <c r="W168" s="43">
        <f>W63</f>
        <v>44377</v>
      </c>
      <c r="X168" s="43">
        <v>44392</v>
      </c>
      <c r="Y168" s="43">
        <v>44407</v>
      </c>
      <c r="Z168" s="43">
        <v>44425</v>
      </c>
      <c r="AA168" s="43">
        <v>44439</v>
      </c>
      <c r="AB168" s="43">
        <v>44454</v>
      </c>
      <c r="AC168" s="43">
        <v>44469</v>
      </c>
      <c r="AD168" s="43">
        <v>44483</v>
      </c>
      <c r="AE168" s="43">
        <v>44498</v>
      </c>
      <c r="AF168" s="43">
        <v>44515</v>
      </c>
      <c r="AG168" s="43">
        <v>44530</v>
      </c>
      <c r="AH168" s="43">
        <v>44545</v>
      </c>
      <c r="AI168" s="43">
        <v>44926</v>
      </c>
      <c r="AJ168" s="43">
        <v>44575</v>
      </c>
      <c r="AK168" s="43">
        <v>44592</v>
      </c>
      <c r="AL168" s="43">
        <v>44607</v>
      </c>
      <c r="AM168" s="43">
        <v>44620</v>
      </c>
      <c r="AN168" s="43">
        <v>44635</v>
      </c>
      <c r="AO168" s="43">
        <v>44650</v>
      </c>
      <c r="AP168" s="43">
        <v>44669</v>
      </c>
      <c r="AQ168" s="43">
        <v>44679</v>
      </c>
      <c r="AR168" s="43">
        <v>44691</v>
      </c>
      <c r="AS168" s="43">
        <v>44705</v>
      </c>
      <c r="AT168" s="43">
        <v>44712</v>
      </c>
      <c r="AU168" s="43">
        <v>44727</v>
      </c>
      <c r="AV168" s="43">
        <v>44742</v>
      </c>
      <c r="AW168" s="43">
        <v>44743</v>
      </c>
      <c r="AX168" s="43">
        <v>44757</v>
      </c>
      <c r="AY168" s="43">
        <v>44774</v>
      </c>
      <c r="AZ168" s="43">
        <v>44788</v>
      </c>
      <c r="BA168" s="43">
        <v>44804</v>
      </c>
      <c r="BB168" s="43">
        <v>44819</v>
      </c>
      <c r="BC168" s="43">
        <v>44834</v>
      </c>
      <c r="BD168" s="43">
        <f>BD63</f>
        <v>44837</v>
      </c>
      <c r="BE168" s="43">
        <f>BE63</f>
        <v>44849</v>
      </c>
      <c r="BF168" s="43">
        <v>44866</v>
      </c>
      <c r="BG168" s="43">
        <v>44880</v>
      </c>
      <c r="BH168" s="43">
        <v>44895</v>
      </c>
      <c r="BI168" s="43">
        <v>44907</v>
      </c>
      <c r="BJ168" s="43">
        <v>44908</v>
      </c>
      <c r="BK168" s="43">
        <v>44923</v>
      </c>
      <c r="BL168" s="43">
        <v>44932</v>
      </c>
      <c r="BM168" s="43">
        <v>44937</v>
      </c>
      <c r="BN168" s="43">
        <v>44943</v>
      </c>
      <c r="BO168" s="43">
        <v>44953</v>
      </c>
      <c r="BP168" s="43">
        <v>44958</v>
      </c>
      <c r="BQ168" s="43">
        <v>44971</v>
      </c>
      <c r="BR168" s="43"/>
      <c r="BS168" s="43"/>
      <c r="BT168" s="43"/>
      <c r="BU168" s="43"/>
      <c r="BV168" s="26"/>
      <c r="BW168" s="158" t="s">
        <v>18</v>
      </c>
      <c r="BX168" s="158" t="s">
        <v>19</v>
      </c>
      <c r="BY168" s="158" t="s">
        <v>20</v>
      </c>
      <c r="BZ168" s="44"/>
      <c r="CA168" s="110"/>
    </row>
    <row r="169" spans="1:79" x14ac:dyDescent="0.25">
      <c r="A169" s="110"/>
      <c r="B169" s="24" t="s">
        <v>6</v>
      </c>
      <c r="C169" s="45">
        <v>25</v>
      </c>
      <c r="D169" s="25">
        <v>23.9</v>
      </c>
      <c r="E169" s="45">
        <v>23</v>
      </c>
      <c r="F169" s="45">
        <v>26.4</v>
      </c>
      <c r="G169" s="45">
        <v>23.25</v>
      </c>
      <c r="H169" s="45">
        <v>26.25</v>
      </c>
      <c r="I169" s="46">
        <f>'2021-2025 Forwards'!J100</f>
        <v>0</v>
      </c>
      <c r="J169" s="47">
        <f>'2021-2025 Forwards'!P100</f>
        <v>0</v>
      </c>
      <c r="K169" s="25">
        <v>32.1</v>
      </c>
      <c r="L169" s="25">
        <v>33.5</v>
      </c>
      <c r="M169" s="91">
        <v>32.049999999999997</v>
      </c>
      <c r="N169" s="91">
        <v>32.799999999999997</v>
      </c>
      <c r="O169" s="91">
        <v>32.25</v>
      </c>
      <c r="P169" s="91">
        <v>33.5</v>
      </c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>
        <v>51.95</v>
      </c>
      <c r="AI169" s="91">
        <v>51.95</v>
      </c>
      <c r="AJ169" s="91">
        <v>53.8</v>
      </c>
      <c r="AK169" s="91">
        <v>53.7</v>
      </c>
      <c r="AL169" s="91">
        <v>54.55</v>
      </c>
      <c r="AM169" s="91">
        <v>54.75</v>
      </c>
      <c r="AN169" s="91">
        <v>54.85</v>
      </c>
      <c r="AO169" s="91">
        <v>57.35</v>
      </c>
      <c r="AP169" s="91">
        <v>62.15</v>
      </c>
      <c r="AQ169" s="91">
        <v>61.5</v>
      </c>
      <c r="AR169" s="91">
        <v>60</v>
      </c>
      <c r="AS169" s="91">
        <v>62.3</v>
      </c>
      <c r="AT169" s="91">
        <v>63.4</v>
      </c>
      <c r="AU169" s="91">
        <v>65.8</v>
      </c>
      <c r="AV169" s="91">
        <v>63.65</v>
      </c>
      <c r="AW169" s="160"/>
      <c r="AX169" s="160"/>
      <c r="AY169" s="160"/>
      <c r="AZ169" s="160"/>
      <c r="BA169" s="160"/>
      <c r="BB169" s="160"/>
      <c r="BC169" s="160"/>
      <c r="BD169" s="160"/>
      <c r="BE169" s="160"/>
      <c r="BF169" s="160"/>
      <c r="BG169" s="160"/>
      <c r="BH169" s="160"/>
      <c r="BI169" s="160"/>
      <c r="BJ169" s="160"/>
      <c r="BK169" s="160"/>
      <c r="BL169" s="91">
        <v>90.25</v>
      </c>
      <c r="BM169" s="91">
        <v>89.75</v>
      </c>
      <c r="BN169" s="91">
        <v>92.25</v>
      </c>
      <c r="BO169" s="91">
        <v>81.75</v>
      </c>
      <c r="BP169" s="91">
        <v>85.55</v>
      </c>
      <c r="BQ169" s="91">
        <v>85</v>
      </c>
      <c r="BR169" s="91"/>
      <c r="BS169" s="91"/>
      <c r="BT169" s="91"/>
      <c r="BU169" s="91"/>
      <c r="BV169" s="26"/>
      <c r="BW169" s="47">
        <f>MAX(BL169:BV169)</f>
        <v>92.25</v>
      </c>
      <c r="BX169" s="47">
        <f>MIN(BL169:BP169)</f>
        <v>81.75</v>
      </c>
      <c r="BY169" s="47">
        <f>BQ169</f>
        <v>85</v>
      </c>
      <c r="BZ169" s="48"/>
      <c r="CA169" s="110"/>
    </row>
    <row r="170" spans="1:79" x14ac:dyDescent="0.25">
      <c r="A170" s="110"/>
      <c r="B170" s="24" t="s">
        <v>7</v>
      </c>
      <c r="C170" s="45">
        <v>23.8</v>
      </c>
      <c r="D170" s="25">
        <v>22.85</v>
      </c>
      <c r="E170" s="45">
        <v>22</v>
      </c>
      <c r="F170" s="45">
        <v>25.3</v>
      </c>
      <c r="G170" s="45">
        <v>22.3</v>
      </c>
      <c r="H170" s="45">
        <v>25.15</v>
      </c>
      <c r="I170" s="46">
        <f>'2021-2025 Forwards'!J101</f>
        <v>0</v>
      </c>
      <c r="J170" s="47">
        <f>'2021-2025 Forwards'!P101</f>
        <v>0</v>
      </c>
      <c r="K170" s="25">
        <v>31.05</v>
      </c>
      <c r="L170" s="25">
        <v>32.450000000000003</v>
      </c>
      <c r="M170" s="91">
        <v>31.05</v>
      </c>
      <c r="N170" s="91">
        <v>31.7</v>
      </c>
      <c r="O170" s="91">
        <v>31.1</v>
      </c>
      <c r="P170" s="91">
        <v>32.4</v>
      </c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  <c r="AG170" s="91"/>
      <c r="AH170" s="91">
        <v>50.65</v>
      </c>
      <c r="AI170" s="91">
        <v>50.65</v>
      </c>
      <c r="AJ170" s="91">
        <v>52.35</v>
      </c>
      <c r="AK170" s="91">
        <v>52.25</v>
      </c>
      <c r="AL170" s="91">
        <v>53.05</v>
      </c>
      <c r="AM170" s="91">
        <v>53.25</v>
      </c>
      <c r="AN170" s="91">
        <v>53.35</v>
      </c>
      <c r="AO170" s="91">
        <v>55.65</v>
      </c>
      <c r="AP170" s="91">
        <v>60.3</v>
      </c>
      <c r="AQ170" s="91">
        <v>59.65</v>
      </c>
      <c r="AR170" s="91">
        <v>58.2</v>
      </c>
      <c r="AS170" s="91">
        <v>60.4</v>
      </c>
      <c r="AT170" s="91">
        <v>61.6</v>
      </c>
      <c r="AU170" s="91">
        <v>63.85</v>
      </c>
      <c r="AV170" s="91">
        <v>61.75</v>
      </c>
      <c r="AW170" s="160"/>
      <c r="AX170" s="160"/>
      <c r="AY170" s="160"/>
      <c r="AZ170" s="160"/>
      <c r="BA170" s="160"/>
      <c r="BB170" s="160"/>
      <c r="BC170" s="160"/>
      <c r="BD170" s="160"/>
      <c r="BE170" s="160"/>
      <c r="BF170" s="160"/>
      <c r="BG170" s="160"/>
      <c r="BH170" s="160"/>
      <c r="BI170" s="160"/>
      <c r="BJ170" s="160"/>
      <c r="BK170" s="160"/>
      <c r="BL170" s="91">
        <v>75.95</v>
      </c>
      <c r="BM170" s="91">
        <v>75.5</v>
      </c>
      <c r="BN170" s="91">
        <v>72.849999999999994</v>
      </c>
      <c r="BO170" s="91">
        <v>64.45</v>
      </c>
      <c r="BP170" s="91">
        <v>63.4</v>
      </c>
      <c r="BQ170" s="91">
        <v>63</v>
      </c>
      <c r="BR170" s="91"/>
      <c r="BS170" s="91"/>
      <c r="BT170" s="91"/>
      <c r="BU170" s="91"/>
      <c r="BV170" s="26"/>
      <c r="BW170" s="47">
        <f>MAX(BL170:BV170)</f>
        <v>75.95</v>
      </c>
      <c r="BX170" s="47">
        <f>MIN(BL170:BP170)</f>
        <v>63.4</v>
      </c>
      <c r="BY170" s="47">
        <f t="shared" ref="BY170:BY180" si="17">BQ170</f>
        <v>63</v>
      </c>
      <c r="BZ170" s="48"/>
      <c r="CA170" s="110"/>
    </row>
    <row r="171" spans="1:79" x14ac:dyDescent="0.25">
      <c r="A171" s="110"/>
      <c r="B171" s="24" t="s">
        <v>8</v>
      </c>
      <c r="C171" s="45">
        <v>22.2</v>
      </c>
      <c r="D171" s="25">
        <v>21.35</v>
      </c>
      <c r="E171" s="45">
        <v>20.65</v>
      </c>
      <c r="F171" s="45">
        <v>23.55</v>
      </c>
      <c r="G171" s="45">
        <v>21</v>
      </c>
      <c r="H171" s="45">
        <v>23.65</v>
      </c>
      <c r="I171" s="46">
        <f>'2021-2025 Forwards'!J102</f>
        <v>0</v>
      </c>
      <c r="J171" s="47">
        <f>'2021-2025 Forwards'!P102</f>
        <v>0</v>
      </c>
      <c r="K171" s="25">
        <v>29</v>
      </c>
      <c r="L171" s="25">
        <v>30.2</v>
      </c>
      <c r="M171" s="91">
        <v>28.95</v>
      </c>
      <c r="N171" s="91">
        <v>29.55</v>
      </c>
      <c r="O171" s="91">
        <v>29</v>
      </c>
      <c r="P171" s="91">
        <v>30</v>
      </c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  <c r="AG171" s="91"/>
      <c r="AH171" s="91">
        <v>46.25</v>
      </c>
      <c r="AI171" s="91">
        <v>46.25</v>
      </c>
      <c r="AJ171" s="91">
        <v>47.85</v>
      </c>
      <c r="AK171" s="91">
        <v>47.75</v>
      </c>
      <c r="AL171" s="91">
        <v>48.45</v>
      </c>
      <c r="AM171" s="91">
        <v>48.7</v>
      </c>
      <c r="AN171" s="91">
        <v>48.85</v>
      </c>
      <c r="AO171" s="91">
        <v>50.95</v>
      </c>
      <c r="AP171" s="91">
        <v>55.15</v>
      </c>
      <c r="AQ171" s="91">
        <v>54.55</v>
      </c>
      <c r="AR171" s="91">
        <v>53.2</v>
      </c>
      <c r="AS171" s="91">
        <v>55.2</v>
      </c>
      <c r="AT171" s="91">
        <v>56.15</v>
      </c>
      <c r="AU171" s="91">
        <v>58.15</v>
      </c>
      <c r="AV171" s="91">
        <v>56.2</v>
      </c>
      <c r="AW171" s="160"/>
      <c r="AX171" s="160"/>
      <c r="AY171" s="160"/>
      <c r="AZ171" s="160"/>
      <c r="BA171" s="160"/>
      <c r="BB171" s="160"/>
      <c r="BC171" s="160"/>
      <c r="BD171" s="160"/>
      <c r="BE171" s="160"/>
      <c r="BF171" s="160"/>
      <c r="BG171" s="160"/>
      <c r="BH171" s="160"/>
      <c r="BI171" s="160"/>
      <c r="BJ171" s="160"/>
      <c r="BK171" s="160"/>
      <c r="BL171" s="91">
        <v>65.2</v>
      </c>
      <c r="BM171" s="91">
        <v>64.8</v>
      </c>
      <c r="BN171" s="91">
        <v>62.55</v>
      </c>
      <c r="BO171" s="91">
        <v>55.25</v>
      </c>
      <c r="BP171" s="91">
        <v>54.3</v>
      </c>
      <c r="BQ171" s="91">
        <v>53.9</v>
      </c>
      <c r="BR171" s="91"/>
      <c r="BS171" s="91"/>
      <c r="BT171" s="91"/>
      <c r="BU171" s="91"/>
      <c r="BV171" s="26"/>
      <c r="BW171" s="47">
        <f>MAX(BL171:BV171)</f>
        <v>65.2</v>
      </c>
      <c r="BX171" s="47">
        <f>MIN(BL171:BP171)</f>
        <v>54.3</v>
      </c>
      <c r="BY171" s="47">
        <f t="shared" si="17"/>
        <v>53.9</v>
      </c>
      <c r="BZ171" s="48"/>
      <c r="CA171" s="110"/>
    </row>
    <row r="172" spans="1:79" x14ac:dyDescent="0.25">
      <c r="A172" s="110"/>
      <c r="B172" s="24" t="s">
        <v>9</v>
      </c>
      <c r="C172" s="45">
        <v>17.850000000000001</v>
      </c>
      <c r="D172" s="25">
        <v>17.2</v>
      </c>
      <c r="E172" s="45">
        <v>16.75</v>
      </c>
      <c r="F172" s="45">
        <v>18.95</v>
      </c>
      <c r="G172" s="45">
        <v>17.05</v>
      </c>
      <c r="H172" s="45">
        <v>18</v>
      </c>
      <c r="I172" s="46">
        <f>'2021-2025 Forwards'!J103</f>
        <v>0</v>
      </c>
      <c r="J172" s="47">
        <f>'2021-2025 Forwards'!P103</f>
        <v>0</v>
      </c>
      <c r="K172" s="25">
        <v>21.95</v>
      </c>
      <c r="L172" s="25">
        <v>22.75</v>
      </c>
      <c r="M172" s="91">
        <v>21.95</v>
      </c>
      <c r="N172" s="91">
        <v>22.4</v>
      </c>
      <c r="O172" s="91">
        <v>22</v>
      </c>
      <c r="P172" s="91">
        <v>23.45</v>
      </c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  <c r="AG172" s="91"/>
      <c r="AH172" s="91">
        <v>32.6</v>
      </c>
      <c r="AI172" s="91">
        <v>32.549999999999997</v>
      </c>
      <c r="AJ172" s="91">
        <v>33.700000000000003</v>
      </c>
      <c r="AK172" s="91">
        <v>33.65</v>
      </c>
      <c r="AL172" s="91">
        <v>34.200000000000003</v>
      </c>
      <c r="AM172" s="91">
        <v>34.299999999999997</v>
      </c>
      <c r="AN172" s="91">
        <v>34.299999999999997</v>
      </c>
      <c r="AO172" s="91">
        <v>35.799999999999997</v>
      </c>
      <c r="AP172" s="91">
        <v>38.700000000000003</v>
      </c>
      <c r="AQ172" s="91">
        <v>38.299999999999997</v>
      </c>
      <c r="AR172" s="91">
        <v>37.4</v>
      </c>
      <c r="AS172" s="91">
        <v>38.75</v>
      </c>
      <c r="AT172" s="91">
        <v>39.299999999999997</v>
      </c>
      <c r="AU172" s="91">
        <v>40.75</v>
      </c>
      <c r="AV172" s="91">
        <v>39.5</v>
      </c>
      <c r="AW172" s="160"/>
      <c r="AX172" s="160"/>
      <c r="AY172" s="160"/>
      <c r="AZ172" s="160"/>
      <c r="BA172" s="160"/>
      <c r="BB172" s="160"/>
      <c r="BC172" s="160"/>
      <c r="BD172" s="160"/>
      <c r="BE172" s="160"/>
      <c r="BF172" s="160"/>
      <c r="BG172" s="160"/>
      <c r="BH172" s="160"/>
      <c r="BI172" s="160"/>
      <c r="BJ172" s="160"/>
      <c r="BK172" s="160"/>
      <c r="BL172" s="91">
        <v>46.85</v>
      </c>
      <c r="BM172" s="91">
        <v>46.6</v>
      </c>
      <c r="BN172" s="91">
        <v>45.15</v>
      </c>
      <c r="BO172" s="91">
        <v>40.450000000000003</v>
      </c>
      <c r="BP172" s="91">
        <v>39.799999999999997</v>
      </c>
      <c r="BQ172" s="91">
        <v>39.5</v>
      </c>
      <c r="BR172" s="91"/>
      <c r="BS172" s="91"/>
      <c r="BT172" s="91"/>
      <c r="BU172" s="91"/>
      <c r="BV172" s="26"/>
      <c r="BW172" s="47">
        <f>MAX(BL172:BV172)</f>
        <v>46.85</v>
      </c>
      <c r="BX172" s="47">
        <f>MIN(BL172:BP172)</f>
        <v>39.799999999999997</v>
      </c>
      <c r="BY172" s="47">
        <f t="shared" si="17"/>
        <v>39.5</v>
      </c>
      <c r="BZ172" s="48"/>
      <c r="CA172" s="110"/>
    </row>
    <row r="173" spans="1:79" x14ac:dyDescent="0.25">
      <c r="A173" s="110"/>
      <c r="B173" s="24" t="s">
        <v>10</v>
      </c>
      <c r="C173" s="45">
        <v>19.2</v>
      </c>
      <c r="D173" s="25">
        <v>18.55</v>
      </c>
      <c r="E173" s="45">
        <v>18.100000000000001</v>
      </c>
      <c r="F173" s="45">
        <v>20.399999999999999</v>
      </c>
      <c r="G173" s="45">
        <v>18.5</v>
      </c>
      <c r="H173" s="45">
        <v>19.600000000000001</v>
      </c>
      <c r="I173" s="46">
        <f>'2021-2025 Forwards'!J104</f>
        <v>0</v>
      </c>
      <c r="J173" s="47">
        <f>'2021-2025 Forwards'!P104</f>
        <v>0</v>
      </c>
      <c r="K173" s="25">
        <v>23.65</v>
      </c>
      <c r="L173" s="25">
        <v>24.45</v>
      </c>
      <c r="M173" s="91">
        <v>23.65</v>
      </c>
      <c r="N173" s="91">
        <v>24.1</v>
      </c>
      <c r="O173" s="91">
        <v>23.7</v>
      </c>
      <c r="P173" s="91">
        <v>25.15</v>
      </c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  <c r="AG173" s="91"/>
      <c r="AH173" s="91">
        <v>35.049999999999997</v>
      </c>
      <c r="AI173" s="91">
        <v>35</v>
      </c>
      <c r="AJ173" s="91">
        <v>36.15</v>
      </c>
      <c r="AK173" s="91">
        <v>36.1</v>
      </c>
      <c r="AL173" s="91">
        <v>36.65</v>
      </c>
      <c r="AM173" s="91">
        <v>36.75</v>
      </c>
      <c r="AN173" s="91">
        <v>36.75</v>
      </c>
      <c r="AO173" s="91">
        <v>38.25</v>
      </c>
      <c r="AP173" s="91">
        <v>41.15</v>
      </c>
      <c r="AQ173" s="91">
        <v>40.75</v>
      </c>
      <c r="AR173" s="91">
        <v>39.85</v>
      </c>
      <c r="AS173" s="91">
        <v>41.2</v>
      </c>
      <c r="AT173" s="91">
        <v>41.75</v>
      </c>
      <c r="AU173" s="91">
        <v>43.2</v>
      </c>
      <c r="AV173" s="91">
        <v>41.95</v>
      </c>
      <c r="AW173" s="160"/>
      <c r="AX173" s="160"/>
      <c r="AY173" s="160"/>
      <c r="AZ173" s="160"/>
      <c r="BA173" s="160"/>
      <c r="BB173" s="160"/>
      <c r="BC173" s="160"/>
      <c r="BD173" s="160"/>
      <c r="BE173" s="160"/>
      <c r="BF173" s="160"/>
      <c r="BG173" s="160"/>
      <c r="BH173" s="160"/>
      <c r="BI173" s="160"/>
      <c r="BJ173" s="160"/>
      <c r="BK173" s="160"/>
      <c r="BL173" s="91">
        <v>48.6</v>
      </c>
      <c r="BM173" s="91">
        <v>48.35</v>
      </c>
      <c r="BN173" s="91">
        <v>46.9</v>
      </c>
      <c r="BO173" s="91">
        <v>42.25</v>
      </c>
      <c r="BP173" s="91">
        <v>41.65</v>
      </c>
      <c r="BQ173" s="91">
        <v>41.35</v>
      </c>
      <c r="BR173" s="91"/>
      <c r="BS173" s="91"/>
      <c r="BT173" s="91"/>
      <c r="BU173" s="91"/>
      <c r="BV173" s="26"/>
      <c r="BW173" s="47">
        <f>MAX(BL173:BV173)</f>
        <v>48.6</v>
      </c>
      <c r="BX173" s="47">
        <f>MIN(BL173:BP173)</f>
        <v>41.65</v>
      </c>
      <c r="BY173" s="47">
        <f t="shared" si="17"/>
        <v>41.35</v>
      </c>
      <c r="BZ173" s="48"/>
      <c r="CA173" s="110"/>
    </row>
    <row r="174" spans="1:79" x14ac:dyDescent="0.25">
      <c r="A174" s="110"/>
      <c r="B174" s="24" t="s">
        <v>11</v>
      </c>
      <c r="C174" s="45">
        <v>20.65</v>
      </c>
      <c r="D174" s="25">
        <v>19.95</v>
      </c>
      <c r="E174" s="45">
        <v>19.399999999999999</v>
      </c>
      <c r="F174" s="45">
        <v>21.9</v>
      </c>
      <c r="G174" s="45">
        <v>19.850000000000001</v>
      </c>
      <c r="H174" s="45">
        <v>21</v>
      </c>
      <c r="I174" s="46">
        <f>'2021-2025 Forwards'!J105</f>
        <v>0</v>
      </c>
      <c r="J174" s="47">
        <f>'2021-2025 Forwards'!P105</f>
        <v>0</v>
      </c>
      <c r="K174" s="25">
        <v>25.3</v>
      </c>
      <c r="L174" s="25">
        <v>26.15</v>
      </c>
      <c r="M174" s="91">
        <v>25.25</v>
      </c>
      <c r="N174" s="91">
        <v>25.8</v>
      </c>
      <c r="O174" s="91">
        <v>25.45</v>
      </c>
      <c r="P174" s="91">
        <v>27.05</v>
      </c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  <c r="AG174" s="91"/>
      <c r="AH174" s="91">
        <v>39.85</v>
      </c>
      <c r="AI174" s="91">
        <v>39.799999999999997</v>
      </c>
      <c r="AJ174" s="91">
        <v>40.950000000000003</v>
      </c>
      <c r="AK174" s="91">
        <v>40.85</v>
      </c>
      <c r="AL174" s="91">
        <v>41.4</v>
      </c>
      <c r="AM174" s="91">
        <v>41.6</v>
      </c>
      <c r="AN174" s="91">
        <v>41.65</v>
      </c>
      <c r="AO174" s="91">
        <v>43.3</v>
      </c>
      <c r="AP174" s="91">
        <v>46.55</v>
      </c>
      <c r="AQ174" s="91">
        <v>46.05</v>
      </c>
      <c r="AR174" s="91">
        <v>44.95</v>
      </c>
      <c r="AS174" s="91">
        <v>46.5</v>
      </c>
      <c r="AT174" s="91">
        <v>47.15</v>
      </c>
      <c r="AU174" s="91">
        <v>48.7</v>
      </c>
      <c r="AV174" s="91">
        <v>47.25</v>
      </c>
      <c r="AW174" s="160"/>
      <c r="AX174" s="160"/>
      <c r="AY174" s="160"/>
      <c r="AZ174" s="160"/>
      <c r="BA174" s="160"/>
      <c r="BB174" s="160"/>
      <c r="BC174" s="160"/>
      <c r="BD174" s="160"/>
      <c r="BE174" s="160"/>
      <c r="BF174" s="160"/>
      <c r="BG174" s="160"/>
      <c r="BH174" s="160"/>
      <c r="BI174" s="160"/>
      <c r="BJ174" s="160"/>
      <c r="BK174" s="160"/>
      <c r="BL174" s="91">
        <v>58.15</v>
      </c>
      <c r="BM174" s="91">
        <v>57.8</v>
      </c>
      <c r="BN174" s="91">
        <v>55.9</v>
      </c>
      <c r="BO174" s="91">
        <v>50.2</v>
      </c>
      <c r="BP174" s="91">
        <v>49.45</v>
      </c>
      <c r="BQ174" s="91">
        <v>49.15</v>
      </c>
      <c r="BR174" s="91"/>
      <c r="BS174" s="91"/>
      <c r="BT174" s="91"/>
      <c r="BU174" s="91"/>
      <c r="BV174" s="26"/>
      <c r="BW174" s="47">
        <f>MAX(BL174:BV174)</f>
        <v>58.15</v>
      </c>
      <c r="BX174" s="47">
        <f>MIN(BL174:BP174)</f>
        <v>49.45</v>
      </c>
      <c r="BY174" s="47">
        <f t="shared" si="17"/>
        <v>49.15</v>
      </c>
      <c r="BZ174" s="48"/>
      <c r="CA174" s="110"/>
    </row>
    <row r="175" spans="1:79" x14ac:dyDescent="0.25">
      <c r="A175" s="110"/>
      <c r="B175" s="24" t="s">
        <v>12</v>
      </c>
      <c r="C175" s="45">
        <v>36.1</v>
      </c>
      <c r="D175" s="25">
        <v>34.9</v>
      </c>
      <c r="E175" s="45">
        <v>33.85</v>
      </c>
      <c r="F175" s="45">
        <v>38.35</v>
      </c>
      <c r="G175" s="45">
        <v>34.549999999999997</v>
      </c>
      <c r="H175" s="45">
        <v>39.049999999999997</v>
      </c>
      <c r="I175" s="46">
        <f>'2021-2025 Forwards'!J106</f>
        <v>0</v>
      </c>
      <c r="J175" s="47">
        <f>'2021-2025 Forwards'!P106</f>
        <v>0</v>
      </c>
      <c r="K175" s="25">
        <v>46.7</v>
      </c>
      <c r="L175" s="25">
        <v>48.75</v>
      </c>
      <c r="M175" s="91">
        <v>47.05</v>
      </c>
      <c r="N175" s="91">
        <v>48.1</v>
      </c>
      <c r="O175" s="91">
        <v>47.3</v>
      </c>
      <c r="P175" s="91">
        <v>50.2</v>
      </c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>
        <v>83.45</v>
      </c>
      <c r="AI175" s="91">
        <v>83.35</v>
      </c>
      <c r="AJ175" s="91">
        <v>85.7</v>
      </c>
      <c r="AK175" s="91">
        <v>85.6</v>
      </c>
      <c r="AL175" s="91">
        <v>86.7</v>
      </c>
      <c r="AM175" s="91">
        <v>87.1</v>
      </c>
      <c r="AN175" s="91">
        <v>87.15</v>
      </c>
      <c r="AO175" s="91">
        <v>90.65</v>
      </c>
      <c r="AP175" s="91">
        <v>100.25</v>
      </c>
      <c r="AQ175" s="91">
        <v>99.3</v>
      </c>
      <c r="AR175" s="91">
        <v>96.9</v>
      </c>
      <c r="AS175" s="91">
        <v>100.15</v>
      </c>
      <c r="AT175" s="91">
        <v>101.85</v>
      </c>
      <c r="AU175" s="91">
        <v>105.1</v>
      </c>
      <c r="AV175" s="91">
        <v>102</v>
      </c>
      <c r="AW175" s="160"/>
      <c r="AX175" s="160"/>
      <c r="AY175" s="160"/>
      <c r="AZ175" s="160"/>
      <c r="BA175" s="160"/>
      <c r="BB175" s="160"/>
      <c r="BC175" s="160"/>
      <c r="BD175" s="160"/>
      <c r="BE175" s="160"/>
      <c r="BF175" s="160"/>
      <c r="BG175" s="160"/>
      <c r="BH175" s="160"/>
      <c r="BI175" s="160"/>
      <c r="BJ175" s="160"/>
      <c r="BK175" s="160"/>
      <c r="BL175" s="91">
        <v>107.1</v>
      </c>
      <c r="BM175" s="91">
        <v>106.5</v>
      </c>
      <c r="BN175" s="91">
        <v>103.15</v>
      </c>
      <c r="BO175" s="91">
        <v>94.7</v>
      </c>
      <c r="BP175" s="91">
        <v>93.3</v>
      </c>
      <c r="BQ175" s="91">
        <v>92.65</v>
      </c>
      <c r="BR175" s="91"/>
      <c r="BS175" s="91"/>
      <c r="BT175" s="91"/>
      <c r="BU175" s="91"/>
      <c r="BV175" s="26"/>
      <c r="BW175" s="47">
        <f>MAX(BL175:BV175)</f>
        <v>107.1</v>
      </c>
      <c r="BX175" s="47">
        <f>MIN(BL175:BP175)</f>
        <v>93.3</v>
      </c>
      <c r="BY175" s="47">
        <f t="shared" si="17"/>
        <v>92.65</v>
      </c>
      <c r="BZ175" s="48"/>
      <c r="CA175" s="110"/>
    </row>
    <row r="176" spans="1:79" x14ac:dyDescent="0.25">
      <c r="A176" s="110"/>
      <c r="B176" s="24" t="s">
        <v>13</v>
      </c>
      <c r="C176" s="45">
        <v>37.049999999999997</v>
      </c>
      <c r="D176" s="25">
        <v>35.799999999999997</v>
      </c>
      <c r="E176" s="45">
        <v>34.75</v>
      </c>
      <c r="F176" s="45">
        <v>39.299999999999997</v>
      </c>
      <c r="G176" s="45">
        <v>35.299999999999997</v>
      </c>
      <c r="H176" s="45">
        <v>40</v>
      </c>
      <c r="I176" s="46">
        <f>'2021-2025 Forwards'!J107</f>
        <v>0</v>
      </c>
      <c r="J176" s="47">
        <f>'2021-2025 Forwards'!P107</f>
        <v>0</v>
      </c>
      <c r="K176" s="25">
        <v>48.05</v>
      </c>
      <c r="L176" s="25">
        <v>50.2</v>
      </c>
      <c r="M176" s="91">
        <v>48.4</v>
      </c>
      <c r="N176" s="91">
        <v>49.45</v>
      </c>
      <c r="O176" s="91">
        <v>48.65</v>
      </c>
      <c r="P176" s="91">
        <v>51.9</v>
      </c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>
        <v>87.1</v>
      </c>
      <c r="AI176" s="91">
        <v>87</v>
      </c>
      <c r="AJ176" s="91">
        <v>89.45</v>
      </c>
      <c r="AK176" s="91">
        <v>89.25</v>
      </c>
      <c r="AL176" s="91">
        <v>90.35</v>
      </c>
      <c r="AM176" s="91">
        <v>90.75</v>
      </c>
      <c r="AN176" s="91">
        <v>90.9</v>
      </c>
      <c r="AO176" s="91">
        <v>94.65</v>
      </c>
      <c r="AP176" s="91">
        <v>104.7</v>
      </c>
      <c r="AQ176" s="91">
        <v>103.7</v>
      </c>
      <c r="AR176" s="91">
        <v>101.25</v>
      </c>
      <c r="AS176" s="91">
        <v>104.8</v>
      </c>
      <c r="AT176" s="91">
        <v>106.55</v>
      </c>
      <c r="AU176" s="91">
        <v>110</v>
      </c>
      <c r="AV176" s="91">
        <v>106.8</v>
      </c>
      <c r="AW176" s="160"/>
      <c r="AX176" s="160"/>
      <c r="AY176" s="160"/>
      <c r="AZ176" s="160"/>
      <c r="BA176" s="160"/>
      <c r="BB176" s="160"/>
      <c r="BC176" s="160"/>
      <c r="BD176" s="160"/>
      <c r="BE176" s="160"/>
      <c r="BF176" s="160"/>
      <c r="BG176" s="160"/>
      <c r="BH176" s="160"/>
      <c r="BI176" s="160"/>
      <c r="BJ176" s="160"/>
      <c r="BK176" s="160"/>
      <c r="BL176" s="91">
        <v>112.5</v>
      </c>
      <c r="BM176" s="91">
        <v>111.95</v>
      </c>
      <c r="BN176" s="91">
        <v>108.35</v>
      </c>
      <c r="BO176" s="91">
        <v>99.25</v>
      </c>
      <c r="BP176" s="91">
        <v>97.8</v>
      </c>
      <c r="BQ176" s="91">
        <v>97.15</v>
      </c>
      <c r="BR176" s="91"/>
      <c r="BS176" s="91"/>
      <c r="BT176" s="91"/>
      <c r="BU176" s="91"/>
      <c r="BV176" s="26"/>
      <c r="BW176" s="47">
        <f>MAX(BL176:BV176)</f>
        <v>112.5</v>
      </c>
      <c r="BX176" s="47">
        <f>MIN(BL176:BP176)</f>
        <v>97.8</v>
      </c>
      <c r="BY176" s="47">
        <f t="shared" si="17"/>
        <v>97.15</v>
      </c>
      <c r="BZ176" s="48"/>
      <c r="CA176" s="110"/>
    </row>
    <row r="177" spans="1:79" x14ac:dyDescent="0.25">
      <c r="A177" s="110"/>
      <c r="B177" s="24" t="s">
        <v>14</v>
      </c>
      <c r="C177" s="45">
        <v>33.85</v>
      </c>
      <c r="D177" s="25">
        <v>32.65</v>
      </c>
      <c r="E177" s="45">
        <v>31.6</v>
      </c>
      <c r="F177" s="45">
        <v>35.950000000000003</v>
      </c>
      <c r="G177" s="45">
        <v>32.200000000000003</v>
      </c>
      <c r="H177" s="45">
        <v>36.5</v>
      </c>
      <c r="I177" s="46">
        <f>'2021-2025 Forwards'!J108</f>
        <v>0</v>
      </c>
      <c r="J177" s="47">
        <f>'2021-2025 Forwards'!P108</f>
        <v>0</v>
      </c>
      <c r="K177" s="25">
        <v>43.9</v>
      </c>
      <c r="L177" s="25">
        <v>45.95</v>
      </c>
      <c r="M177" s="91">
        <v>44.25</v>
      </c>
      <c r="N177" s="91">
        <v>45.25</v>
      </c>
      <c r="O177" s="91">
        <v>44.45</v>
      </c>
      <c r="P177" s="91">
        <v>47.4</v>
      </c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91">
        <v>80.900000000000006</v>
      </c>
      <c r="AI177" s="91">
        <v>80.8</v>
      </c>
      <c r="AJ177" s="91">
        <v>83.2</v>
      </c>
      <c r="AK177" s="91">
        <v>83.1</v>
      </c>
      <c r="AL177" s="91">
        <v>84.15</v>
      </c>
      <c r="AM177" s="91">
        <v>84.55</v>
      </c>
      <c r="AN177" s="91">
        <v>84.65</v>
      </c>
      <c r="AO177" s="91">
        <v>88</v>
      </c>
      <c r="AP177" s="91">
        <v>97.4</v>
      </c>
      <c r="AQ177" s="91">
        <v>96.45</v>
      </c>
      <c r="AR177" s="91">
        <v>94.1</v>
      </c>
      <c r="AS177" s="91">
        <v>97.3</v>
      </c>
      <c r="AT177" s="91">
        <v>99</v>
      </c>
      <c r="AU177" s="91">
        <v>102.2</v>
      </c>
      <c r="AV177" s="91">
        <v>99.05</v>
      </c>
      <c r="AW177" s="160"/>
      <c r="AX177" s="160"/>
      <c r="AY177" s="160"/>
      <c r="AZ177" s="160"/>
      <c r="BA177" s="160"/>
      <c r="BB177" s="160"/>
      <c r="BC177" s="160"/>
      <c r="BD177" s="160"/>
      <c r="BE177" s="160"/>
      <c r="BF177" s="160"/>
      <c r="BG177" s="160"/>
      <c r="BH177" s="160"/>
      <c r="BI177" s="160"/>
      <c r="BJ177" s="160"/>
      <c r="BK177" s="160"/>
      <c r="BL177" s="91">
        <v>104.65</v>
      </c>
      <c r="BM177" s="91">
        <v>104.05</v>
      </c>
      <c r="BN177" s="91">
        <v>100.7</v>
      </c>
      <c r="BO177" s="91">
        <v>92.2</v>
      </c>
      <c r="BP177" s="91">
        <v>90.8</v>
      </c>
      <c r="BQ177" s="91">
        <v>90.3</v>
      </c>
      <c r="BR177" s="91"/>
      <c r="BS177" s="91"/>
      <c r="BT177" s="91"/>
      <c r="BU177" s="91"/>
      <c r="BV177" s="26"/>
      <c r="BW177" s="47">
        <f>MAX(BL177:BV177)</f>
        <v>104.65</v>
      </c>
      <c r="BX177" s="47">
        <f>MIN(BL177:BP177)</f>
        <v>90.8</v>
      </c>
      <c r="BY177" s="47">
        <f t="shared" si="17"/>
        <v>90.3</v>
      </c>
      <c r="BZ177" s="48"/>
      <c r="CA177" s="110"/>
    </row>
    <row r="178" spans="1:79" x14ac:dyDescent="0.25">
      <c r="A178" s="110"/>
      <c r="B178" s="24" t="s">
        <v>15</v>
      </c>
      <c r="C178" s="45">
        <v>22.05</v>
      </c>
      <c r="D178" s="25">
        <v>21.15</v>
      </c>
      <c r="E178" s="45">
        <v>20.45</v>
      </c>
      <c r="F178" s="45">
        <v>23.45</v>
      </c>
      <c r="G178" s="45">
        <v>20.8</v>
      </c>
      <c r="H178" s="45">
        <v>23.45</v>
      </c>
      <c r="I178" s="46">
        <f>'2021-2025 Forwards'!J109</f>
        <v>0</v>
      </c>
      <c r="J178" s="47">
        <f>'2021-2025 Forwards'!P109</f>
        <v>0</v>
      </c>
      <c r="K178" s="25">
        <v>28.7</v>
      </c>
      <c r="L178" s="25">
        <v>29.95</v>
      </c>
      <c r="M178" s="91">
        <v>28.6</v>
      </c>
      <c r="N178" s="91">
        <v>29.25</v>
      </c>
      <c r="O178" s="91">
        <v>28.75</v>
      </c>
      <c r="P178" s="91">
        <v>31</v>
      </c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>
        <v>42.85</v>
      </c>
      <c r="AI178" s="91">
        <v>42.9</v>
      </c>
      <c r="AJ178" s="91">
        <v>44.5</v>
      </c>
      <c r="AK178" s="91">
        <v>44.4</v>
      </c>
      <c r="AL178" s="91">
        <v>45.1</v>
      </c>
      <c r="AM178" s="91">
        <v>45.3</v>
      </c>
      <c r="AN178" s="91">
        <v>45.4</v>
      </c>
      <c r="AO178" s="91">
        <v>47.5</v>
      </c>
      <c r="AP178" s="91">
        <v>51.75</v>
      </c>
      <c r="AQ178" s="91">
        <v>51.15</v>
      </c>
      <c r="AR178" s="91">
        <v>49.8</v>
      </c>
      <c r="AS178" s="91">
        <v>51.75</v>
      </c>
      <c r="AT178" s="91">
        <v>52.7</v>
      </c>
      <c r="AU178" s="91">
        <v>54.65</v>
      </c>
      <c r="AV178" s="91">
        <v>52.7</v>
      </c>
      <c r="AW178" s="160"/>
      <c r="AX178" s="160"/>
      <c r="AY178" s="160"/>
      <c r="AZ178" s="160"/>
      <c r="BA178" s="160"/>
      <c r="BB178" s="160"/>
      <c r="BC178" s="160"/>
      <c r="BD178" s="160"/>
      <c r="BE178" s="160"/>
      <c r="BF178" s="160"/>
      <c r="BG178" s="160"/>
      <c r="BH178" s="160"/>
      <c r="BI178" s="160"/>
      <c r="BJ178" s="160"/>
      <c r="BK178" s="160"/>
      <c r="BL178" s="91">
        <v>66.3</v>
      </c>
      <c r="BM178" s="91">
        <v>65.95</v>
      </c>
      <c r="BN178" s="91">
        <v>63.65</v>
      </c>
      <c r="BO178" s="91">
        <v>56.45</v>
      </c>
      <c r="BP178" s="91">
        <v>55.5</v>
      </c>
      <c r="BQ178" s="91">
        <v>55.1</v>
      </c>
      <c r="BR178" s="91"/>
      <c r="BS178" s="91"/>
      <c r="BT178" s="91"/>
      <c r="BU178" s="91"/>
      <c r="BV178" s="26"/>
      <c r="BW178" s="47">
        <f>MAX(BL178:BV178)</f>
        <v>66.3</v>
      </c>
      <c r="BX178" s="47">
        <f>MIN(BL178:BP178)</f>
        <v>55.5</v>
      </c>
      <c r="BY178" s="47">
        <f t="shared" si="17"/>
        <v>55.1</v>
      </c>
      <c r="BZ178" s="48"/>
      <c r="CA178" s="110"/>
    </row>
    <row r="179" spans="1:79" x14ac:dyDescent="0.25">
      <c r="A179" s="110"/>
      <c r="B179" s="24" t="s">
        <v>16</v>
      </c>
      <c r="C179" s="45">
        <v>21.5</v>
      </c>
      <c r="D179" s="25">
        <v>20.65</v>
      </c>
      <c r="E179" s="45">
        <v>19.95</v>
      </c>
      <c r="F179" s="45">
        <v>22.85</v>
      </c>
      <c r="G179" s="45">
        <v>20.3</v>
      </c>
      <c r="H179" s="45">
        <v>22.95</v>
      </c>
      <c r="I179" s="46">
        <f>'2021-2025 Forwards'!J110</f>
        <v>0</v>
      </c>
      <c r="J179" s="47">
        <f>'2021-2025 Forwards'!P110</f>
        <v>0</v>
      </c>
      <c r="K179" s="25">
        <v>28.1</v>
      </c>
      <c r="L179" s="25">
        <v>29.3</v>
      </c>
      <c r="M179" s="91">
        <v>28</v>
      </c>
      <c r="N179" s="91">
        <v>28.65</v>
      </c>
      <c r="O179" s="91">
        <v>28.1</v>
      </c>
      <c r="P179" s="91">
        <v>30.2</v>
      </c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>
        <v>41.95</v>
      </c>
      <c r="AI179" s="91">
        <v>41.95</v>
      </c>
      <c r="AJ179" s="91">
        <v>43.55</v>
      </c>
      <c r="AK179" s="91">
        <v>43.45</v>
      </c>
      <c r="AL179" s="91">
        <v>44.15</v>
      </c>
      <c r="AM179" s="91">
        <v>44.4</v>
      </c>
      <c r="AN179" s="91">
        <v>44.5</v>
      </c>
      <c r="AO179" s="91">
        <v>46.65</v>
      </c>
      <c r="AP179" s="91">
        <v>50.85</v>
      </c>
      <c r="AQ179" s="91">
        <v>50.3</v>
      </c>
      <c r="AR179" s="91">
        <v>49</v>
      </c>
      <c r="AS179" s="91">
        <v>50.95</v>
      </c>
      <c r="AT179" s="91">
        <v>51.9</v>
      </c>
      <c r="AU179" s="91">
        <v>53.85</v>
      </c>
      <c r="AV179" s="91">
        <v>51.9</v>
      </c>
      <c r="AW179" s="160"/>
      <c r="AX179" s="160"/>
      <c r="AY179" s="160"/>
      <c r="AZ179" s="160"/>
      <c r="BA179" s="160"/>
      <c r="BB179" s="160"/>
      <c r="BC179" s="160"/>
      <c r="BD179" s="160"/>
      <c r="BE179" s="160"/>
      <c r="BF179" s="160"/>
      <c r="BG179" s="160"/>
      <c r="BH179" s="160"/>
      <c r="BI179" s="160"/>
      <c r="BJ179" s="160"/>
      <c r="BK179" s="160"/>
      <c r="BL179" s="91">
        <v>65.400000000000006</v>
      </c>
      <c r="BM179" s="91">
        <v>65</v>
      </c>
      <c r="BN179" s="91">
        <v>62.75</v>
      </c>
      <c r="BO179" s="91">
        <v>55.6</v>
      </c>
      <c r="BP179" s="91">
        <v>54.65</v>
      </c>
      <c r="BQ179" s="91">
        <v>54.25</v>
      </c>
      <c r="BR179" s="91"/>
      <c r="BS179" s="91"/>
      <c r="BT179" s="91"/>
      <c r="BU179" s="91"/>
      <c r="BV179" s="26"/>
      <c r="BW179" s="47">
        <f>MAX(BL179:BV179)</f>
        <v>65.400000000000006</v>
      </c>
      <c r="BX179" s="47">
        <f>MIN(BL179:BP179)</f>
        <v>54.65</v>
      </c>
      <c r="BY179" s="47">
        <f t="shared" si="17"/>
        <v>54.25</v>
      </c>
      <c r="BZ179" s="48"/>
      <c r="CA179" s="110"/>
    </row>
    <row r="180" spans="1:79" ht="15.75" thickBot="1" x14ac:dyDescent="0.3">
      <c r="A180" s="110"/>
      <c r="B180" s="28" t="s">
        <v>17</v>
      </c>
      <c r="C180" s="65">
        <v>23.9</v>
      </c>
      <c r="D180" s="32">
        <v>22.9</v>
      </c>
      <c r="E180" s="65">
        <v>22.15</v>
      </c>
      <c r="F180" s="65">
        <v>25.35</v>
      </c>
      <c r="G180" s="65">
        <v>22.45</v>
      </c>
      <c r="H180" s="65">
        <v>25.25</v>
      </c>
      <c r="I180" s="66">
        <f>'2021-2025 Forwards'!J111</f>
        <v>0</v>
      </c>
      <c r="J180" s="67">
        <f>'2021-2025 Forwards'!P111</f>
        <v>0</v>
      </c>
      <c r="K180" s="32">
        <v>30.85</v>
      </c>
      <c r="L180" s="32">
        <v>32.200000000000003</v>
      </c>
      <c r="M180" s="89">
        <v>30.8</v>
      </c>
      <c r="N180" s="89">
        <v>31.5</v>
      </c>
      <c r="O180" s="89">
        <v>30.9</v>
      </c>
      <c r="P180" s="89">
        <v>33.200000000000003</v>
      </c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>
        <v>47.3</v>
      </c>
      <c r="AI180" s="89">
        <v>47.3</v>
      </c>
      <c r="AJ180" s="89">
        <v>48.9</v>
      </c>
      <c r="AK180" s="89">
        <v>48.85</v>
      </c>
      <c r="AL180" s="89">
        <v>49.65</v>
      </c>
      <c r="AM180" s="89">
        <v>49.9</v>
      </c>
      <c r="AN180" s="89">
        <v>50</v>
      </c>
      <c r="AO180" s="89">
        <v>52.3</v>
      </c>
      <c r="AP180" s="89">
        <v>56.65</v>
      </c>
      <c r="AQ180" s="89">
        <v>56.05</v>
      </c>
      <c r="AR180" s="89">
        <v>54.7</v>
      </c>
      <c r="AS180" s="89">
        <v>56.8</v>
      </c>
      <c r="AT180" s="89">
        <v>57.9</v>
      </c>
      <c r="AU180" s="89">
        <v>60.05</v>
      </c>
      <c r="AV180" s="89">
        <v>58.1</v>
      </c>
      <c r="AW180" s="162"/>
      <c r="AX180" s="162"/>
      <c r="AY180" s="162"/>
      <c r="AZ180" s="162"/>
      <c r="BA180" s="162"/>
      <c r="BB180" s="162"/>
      <c r="BC180" s="162"/>
      <c r="BD180" s="162"/>
      <c r="BE180" s="162"/>
      <c r="BF180" s="162"/>
      <c r="BG180" s="162"/>
      <c r="BH180" s="162"/>
      <c r="BI180" s="162"/>
      <c r="BJ180" s="162"/>
      <c r="BK180" s="162"/>
      <c r="BL180" s="89">
        <v>90.6</v>
      </c>
      <c r="BM180" s="89">
        <v>92.2</v>
      </c>
      <c r="BN180" s="89">
        <v>92.3</v>
      </c>
      <c r="BO180" s="89">
        <v>81.8</v>
      </c>
      <c r="BP180" s="89">
        <v>87.35</v>
      </c>
      <c r="BQ180" s="89">
        <v>86.8</v>
      </c>
      <c r="BR180" s="89"/>
      <c r="BS180" s="89"/>
      <c r="BT180" s="89"/>
      <c r="BU180" s="89"/>
      <c r="BV180" s="69"/>
      <c r="BW180" s="67">
        <f>MAX(BL180:BV180)</f>
        <v>92.3</v>
      </c>
      <c r="BX180" s="67">
        <f>MIN(BL180:BP180)</f>
        <v>81.8</v>
      </c>
      <c r="BY180" s="67">
        <f t="shared" si="17"/>
        <v>86.8</v>
      </c>
      <c r="BZ180" s="76"/>
      <c r="CA180" s="110"/>
    </row>
    <row r="181" spans="1:79" x14ac:dyDescent="0.25">
      <c r="A181" s="110"/>
      <c r="B181" s="108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  <c r="AB181" s="106"/>
      <c r="AC181" s="106"/>
      <c r="AD181" s="106"/>
      <c r="AE181" s="106"/>
      <c r="AF181" s="106"/>
      <c r="AG181" s="106"/>
      <c r="AH181" s="106"/>
      <c r="AI181" s="106"/>
      <c r="AJ181" s="106"/>
      <c r="AK181" s="106"/>
      <c r="AL181" s="106"/>
      <c r="AM181" s="106"/>
      <c r="AN181" s="106"/>
      <c r="AO181" s="106"/>
      <c r="AP181" s="106"/>
      <c r="AQ181" s="106"/>
      <c r="AR181" s="106"/>
      <c r="AS181" s="106"/>
      <c r="AT181" s="106"/>
      <c r="AU181" s="106"/>
      <c r="AV181" s="106"/>
      <c r="AW181" s="106"/>
      <c r="AX181" s="106"/>
      <c r="AY181" s="106"/>
      <c r="AZ181" s="106"/>
      <c r="BA181" s="106"/>
      <c r="BB181" s="106"/>
      <c r="BC181" s="106"/>
      <c r="BD181" s="106"/>
      <c r="BE181" s="106"/>
      <c r="BF181" s="106"/>
      <c r="BG181" s="106"/>
      <c r="BH181" s="106"/>
      <c r="BI181" s="106"/>
      <c r="BJ181" s="106"/>
      <c r="BK181" s="106"/>
      <c r="BL181" s="106"/>
      <c r="BM181" s="106"/>
      <c r="BN181" s="106"/>
      <c r="BO181" s="106"/>
      <c r="BP181" s="106"/>
      <c r="BQ181" s="106"/>
      <c r="BR181" s="106"/>
      <c r="BS181" s="106"/>
      <c r="BT181" s="106"/>
      <c r="BU181" s="106"/>
      <c r="BV181" s="106"/>
      <c r="BW181" s="106"/>
      <c r="BX181" s="106"/>
      <c r="BY181" s="106"/>
      <c r="BZ181" s="109"/>
      <c r="CA181" s="110"/>
    </row>
  </sheetData>
  <mergeCells count="14">
    <mergeCell ref="C2:AH2"/>
    <mergeCell ref="C17:AH17"/>
    <mergeCell ref="C32:AX32"/>
    <mergeCell ref="C47:AX47"/>
    <mergeCell ref="C62:AX62"/>
    <mergeCell ref="BD62:BO62"/>
    <mergeCell ref="BD77:BO77"/>
    <mergeCell ref="C152:BU152"/>
    <mergeCell ref="C167:BU167"/>
    <mergeCell ref="C92:BU92"/>
    <mergeCell ref="C107:BU107"/>
    <mergeCell ref="C122:BU122"/>
    <mergeCell ref="C137:BU137"/>
    <mergeCell ref="C77:AX77"/>
  </mergeCells>
  <conditionalFormatting sqref="BU35 C35:AL35">
    <cfRule type="top10" dxfId="207" priority="174" rank="1"/>
  </conditionalFormatting>
  <conditionalFormatting sqref="BU36 C36:AN36">
    <cfRule type="top10" dxfId="206" priority="173" rank="1"/>
  </conditionalFormatting>
  <conditionalFormatting sqref="BU37 C37:AP37">
    <cfRule type="top10" dxfId="205" priority="172" rank="1"/>
  </conditionalFormatting>
  <conditionalFormatting sqref="BU38 C38:AS38">
    <cfRule type="top10" dxfId="204" priority="171" rank="1"/>
  </conditionalFormatting>
  <conditionalFormatting sqref="BU39 C39:AU39">
    <cfRule type="top10" dxfId="203" priority="170" rank="1"/>
  </conditionalFormatting>
  <conditionalFormatting sqref="BU40 C40:AX40">
    <cfRule type="top10" dxfId="202" priority="169" rank="1"/>
  </conditionalFormatting>
  <conditionalFormatting sqref="BU41 C41:AZ41">
    <cfRule type="top10" dxfId="201" priority="168" rank="1"/>
  </conditionalFormatting>
  <conditionalFormatting sqref="BU42 C42:BB42">
    <cfRule type="top10" dxfId="200" priority="167" rank="1"/>
  </conditionalFormatting>
  <conditionalFormatting sqref="BU43 C43:BE43">
    <cfRule type="top10" dxfId="199" priority="166" rank="1"/>
  </conditionalFormatting>
  <conditionalFormatting sqref="BU50 C50:AL50">
    <cfRule type="top10" dxfId="198" priority="162" rank="1"/>
  </conditionalFormatting>
  <conditionalFormatting sqref="BU51 C51:AN51">
    <cfRule type="top10" dxfId="197" priority="161" rank="1"/>
  </conditionalFormatting>
  <conditionalFormatting sqref="BU52 C52:AP52">
    <cfRule type="top10" dxfId="196" priority="160" rank="1"/>
  </conditionalFormatting>
  <conditionalFormatting sqref="BU53 C53:AS53">
    <cfRule type="top10" dxfId="195" priority="159" rank="1"/>
  </conditionalFormatting>
  <conditionalFormatting sqref="BU54 C54:AU54">
    <cfRule type="top10" dxfId="194" priority="158" rank="1"/>
  </conditionalFormatting>
  <conditionalFormatting sqref="BU55 C55:AX55">
    <cfRule type="top10" dxfId="193" priority="157" rank="1"/>
  </conditionalFormatting>
  <conditionalFormatting sqref="BU56 C56:AZ56">
    <cfRule type="top10" dxfId="192" priority="156" rank="1"/>
  </conditionalFormatting>
  <conditionalFormatting sqref="BU57 C57:BB57">
    <cfRule type="top10" dxfId="191" priority="155" rank="1"/>
  </conditionalFormatting>
  <conditionalFormatting sqref="BU58 C58:BE58">
    <cfRule type="top10" dxfId="190" priority="154" rank="1"/>
  </conditionalFormatting>
  <conditionalFormatting sqref="X4">
    <cfRule type="top10" dxfId="189" priority="103" rank="1"/>
  </conditionalFormatting>
  <conditionalFormatting sqref="X5">
    <cfRule type="top10" dxfId="188" priority="102" rank="1"/>
  </conditionalFormatting>
  <conditionalFormatting sqref="X6">
    <cfRule type="top10" dxfId="187" priority="101" rank="1"/>
  </conditionalFormatting>
  <conditionalFormatting sqref="X7">
    <cfRule type="top10" dxfId="186" priority="100" rank="1"/>
  </conditionalFormatting>
  <conditionalFormatting sqref="X8">
    <cfRule type="top10" dxfId="185" priority="99" rank="1"/>
  </conditionalFormatting>
  <conditionalFormatting sqref="X9">
    <cfRule type="top10" dxfId="184" priority="98" rank="1"/>
  </conditionalFormatting>
  <conditionalFormatting sqref="Y4:AB10">
    <cfRule type="top10" dxfId="183" priority="97" rank="1"/>
  </conditionalFormatting>
  <conditionalFormatting sqref="Y19:AA25 AA26 AB19:AB26">
    <cfRule type="top10" dxfId="182" priority="96" rank="1"/>
  </conditionalFormatting>
  <conditionalFormatting sqref="AA11:AB11">
    <cfRule type="top10" dxfId="181" priority="95" rank="1"/>
  </conditionalFormatting>
  <conditionalFormatting sqref="AC4:AC10">
    <cfRule type="top10" dxfId="180" priority="94" rank="1"/>
  </conditionalFormatting>
  <conditionalFormatting sqref="AC11">
    <cfRule type="top10" dxfId="179" priority="93" rank="1"/>
  </conditionalFormatting>
  <conditionalFormatting sqref="AC12">
    <cfRule type="top10" dxfId="178" priority="92" rank="1"/>
  </conditionalFormatting>
  <conditionalFormatting sqref="AC19:AC25">
    <cfRule type="top10" dxfId="177" priority="91" rank="1"/>
  </conditionalFormatting>
  <conditionalFormatting sqref="AC26">
    <cfRule type="top10" dxfId="176" priority="90" rank="1"/>
  </conditionalFormatting>
  <conditionalFormatting sqref="AC27">
    <cfRule type="top10" dxfId="175" priority="89" rank="1"/>
  </conditionalFormatting>
  <conditionalFormatting sqref="AD4:AD10">
    <cfRule type="top10" dxfId="174" priority="88" rank="1"/>
  </conditionalFormatting>
  <conditionalFormatting sqref="AD11">
    <cfRule type="top10" dxfId="173" priority="87" rank="1"/>
  </conditionalFormatting>
  <conditionalFormatting sqref="AD12">
    <cfRule type="top10" dxfId="172" priority="86" rank="1"/>
  </conditionalFormatting>
  <conditionalFormatting sqref="AD19:AD25">
    <cfRule type="top10" dxfId="171" priority="85" rank="1"/>
  </conditionalFormatting>
  <conditionalFormatting sqref="AD26">
    <cfRule type="top10" dxfId="170" priority="84" rank="1"/>
  </conditionalFormatting>
  <conditionalFormatting sqref="AD27">
    <cfRule type="top10" dxfId="169" priority="83" rank="1"/>
  </conditionalFormatting>
  <conditionalFormatting sqref="AE4:AE10">
    <cfRule type="top10" dxfId="168" priority="82" rank="1"/>
  </conditionalFormatting>
  <conditionalFormatting sqref="AE11">
    <cfRule type="top10" dxfId="167" priority="81" rank="1"/>
  </conditionalFormatting>
  <conditionalFormatting sqref="AE12">
    <cfRule type="top10" dxfId="166" priority="80" rank="1"/>
  </conditionalFormatting>
  <conditionalFormatting sqref="AE13">
    <cfRule type="top10" dxfId="165" priority="79" rank="1"/>
  </conditionalFormatting>
  <conditionalFormatting sqref="AE19:AE25">
    <cfRule type="top10" dxfId="164" priority="78" rank="1"/>
  </conditionalFormatting>
  <conditionalFormatting sqref="AE26">
    <cfRule type="top10" dxfId="163" priority="77" rank="1"/>
  </conditionalFormatting>
  <conditionalFormatting sqref="AE27">
    <cfRule type="top10" dxfId="162" priority="76" rank="1"/>
  </conditionalFormatting>
  <conditionalFormatting sqref="AE28">
    <cfRule type="top10" dxfId="161" priority="75" rank="1"/>
  </conditionalFormatting>
  <conditionalFormatting sqref="AF7:AG10">
    <cfRule type="top10" dxfId="160" priority="74" rank="1"/>
  </conditionalFormatting>
  <conditionalFormatting sqref="AF11:AG11">
    <cfRule type="top10" dxfId="159" priority="73" rank="1"/>
  </conditionalFormatting>
  <conditionalFormatting sqref="AF12:AG12">
    <cfRule type="top10" dxfId="158" priority="72" rank="1"/>
  </conditionalFormatting>
  <conditionalFormatting sqref="AF13:AG13">
    <cfRule type="top10" dxfId="157" priority="71" rank="1"/>
  </conditionalFormatting>
  <conditionalFormatting sqref="AG14">
    <cfRule type="top10" dxfId="156" priority="70" rank="1"/>
  </conditionalFormatting>
  <conditionalFormatting sqref="AM35">
    <cfRule type="top10" dxfId="155" priority="45" rank="1"/>
  </conditionalFormatting>
  <conditionalFormatting sqref="AM50">
    <cfRule type="top10" dxfId="154" priority="44" rank="1"/>
  </conditionalFormatting>
  <conditionalFormatting sqref="BU44 C44:BG44">
    <cfRule type="top10" dxfId="153" priority="285" rank="1"/>
  </conditionalFormatting>
  <conditionalFormatting sqref="BU59 C59:BG59">
    <cfRule type="top10" dxfId="152" priority="300" rank="1"/>
  </conditionalFormatting>
  <conditionalFormatting sqref="BS79:BU79 C79:BO79">
    <cfRule type="top10" dxfId="151" priority="328" rank="1"/>
  </conditionalFormatting>
  <conditionalFormatting sqref="BP79:BR79">
    <cfRule type="top10" dxfId="150" priority="1" rank="1"/>
  </conditionalFormatting>
  <conditionalFormatting sqref="C4:W4 AF4:BU4">
    <cfRule type="top10" dxfId="133" priority="485" rank="1"/>
  </conditionalFormatting>
  <conditionalFormatting sqref="C5:W5 AF5:BU5">
    <cfRule type="top10" dxfId="132" priority="488" rank="1"/>
  </conditionalFormatting>
  <conditionalFormatting sqref="C6:W6 AF6:BU6">
    <cfRule type="top10" dxfId="131" priority="491" rank="1"/>
  </conditionalFormatting>
  <conditionalFormatting sqref="C7:W7 AH7:BU7">
    <cfRule type="top10" dxfId="130" priority="494" rank="1"/>
  </conditionalFormatting>
  <conditionalFormatting sqref="C8:W8 AH8:BU8">
    <cfRule type="top10" dxfId="129" priority="497" rank="1"/>
  </conditionalFormatting>
  <conditionalFormatting sqref="C9:W9 AH9:BU9">
    <cfRule type="top10" dxfId="128" priority="500" rank="1"/>
  </conditionalFormatting>
  <conditionalFormatting sqref="C10:X10 AH10:BU10">
    <cfRule type="top10" dxfId="127" priority="503" rank="1"/>
  </conditionalFormatting>
  <conditionalFormatting sqref="C11:Z11 AH11:BU11">
    <cfRule type="top10" dxfId="126" priority="506" rank="1"/>
  </conditionalFormatting>
  <conditionalFormatting sqref="C12:AB12 AH12:BU12">
    <cfRule type="top10" dxfId="125" priority="509" rank="1"/>
  </conditionalFormatting>
  <conditionalFormatting sqref="C13:AD13 AH13:BU13">
    <cfRule type="top10" dxfId="124" priority="512" rank="1"/>
  </conditionalFormatting>
  <conditionalFormatting sqref="C14:AF14 AH14:BU14">
    <cfRule type="top10" dxfId="123" priority="515" rank="1"/>
  </conditionalFormatting>
  <conditionalFormatting sqref="C15:BU15">
    <cfRule type="top10" dxfId="122" priority="518" rank="1"/>
  </conditionalFormatting>
  <conditionalFormatting sqref="C19:X19 AF19:BU19">
    <cfRule type="top10" dxfId="121" priority="520" rank="1"/>
  </conditionalFormatting>
  <conditionalFormatting sqref="C20:X20 AF20:BU20">
    <cfRule type="top10" dxfId="120" priority="523" rank="1"/>
  </conditionalFormatting>
  <conditionalFormatting sqref="C21:X21 AF21:BU21 AF22:AG28 AG29">
    <cfRule type="top10" dxfId="119" priority="526" rank="1"/>
  </conditionalFormatting>
  <conditionalFormatting sqref="C22:X22 AH22:BU22">
    <cfRule type="top10" dxfId="118" priority="531" rank="1"/>
  </conditionalFormatting>
  <conditionalFormatting sqref="C23:X23 AH23:BU23">
    <cfRule type="top10" dxfId="117" priority="534" rank="1"/>
  </conditionalFormatting>
  <conditionalFormatting sqref="C24:X24 AH24:BU24">
    <cfRule type="top10" dxfId="116" priority="537" rank="1"/>
  </conditionalFormatting>
  <conditionalFormatting sqref="C25:X25 AH25:BU25">
    <cfRule type="top10" dxfId="115" priority="540" rank="1"/>
  </conditionalFormatting>
  <conditionalFormatting sqref="C26:Z26 AH26:BU26">
    <cfRule type="top10" dxfId="114" priority="543" rank="1"/>
  </conditionalFormatting>
  <conditionalFormatting sqref="C27:AB27 AH27:BU27">
    <cfRule type="top10" dxfId="113" priority="546" rank="1"/>
  </conditionalFormatting>
  <conditionalFormatting sqref="C28:AC28 AH28:BU28">
    <cfRule type="top10" dxfId="112" priority="549" rank="1"/>
  </conditionalFormatting>
  <conditionalFormatting sqref="C29:AC29 AF29 AH29:BU29">
    <cfRule type="top10" dxfId="111" priority="552" rank="1"/>
  </conditionalFormatting>
  <conditionalFormatting sqref="C30:AC30 AF30:BU30">
    <cfRule type="top10" dxfId="110" priority="556" rank="1"/>
  </conditionalFormatting>
  <conditionalFormatting sqref="C34:BU34">
    <cfRule type="top10" dxfId="109" priority="559" rank="1"/>
  </conditionalFormatting>
  <conditionalFormatting sqref="C45:BU45">
    <cfRule type="top10" dxfId="108" priority="562" rank="1"/>
  </conditionalFormatting>
  <conditionalFormatting sqref="C49:BU49">
    <cfRule type="top10" dxfId="107" priority="564" rank="1"/>
  </conditionalFormatting>
  <conditionalFormatting sqref="C60:BU60">
    <cfRule type="top10" dxfId="106" priority="567" rank="1"/>
  </conditionalFormatting>
  <conditionalFormatting sqref="C64:BU64">
    <cfRule type="top10" dxfId="105" priority="569" rank="1"/>
  </conditionalFormatting>
  <conditionalFormatting sqref="C65:BU65">
    <cfRule type="top10" dxfId="104" priority="571" rank="1"/>
  </conditionalFormatting>
  <conditionalFormatting sqref="C66:BU66">
    <cfRule type="top10" dxfId="103" priority="573" rank="1"/>
  </conditionalFormatting>
  <conditionalFormatting sqref="C67:BU67">
    <cfRule type="top10" dxfId="102" priority="575" rank="1"/>
  </conditionalFormatting>
  <conditionalFormatting sqref="C68:BU68">
    <cfRule type="top10" dxfId="101" priority="577" rank="1"/>
  </conditionalFormatting>
  <conditionalFormatting sqref="C69:BU69">
    <cfRule type="top10" dxfId="100" priority="579" rank="1"/>
  </conditionalFormatting>
  <conditionalFormatting sqref="C70:BU70">
    <cfRule type="top10" dxfId="99" priority="581" rank="1"/>
  </conditionalFormatting>
  <conditionalFormatting sqref="C71:BU71">
    <cfRule type="top10" dxfId="98" priority="583" rank="1"/>
  </conditionalFormatting>
  <conditionalFormatting sqref="C72:BU72">
    <cfRule type="top10" dxfId="97" priority="585" rank="1"/>
  </conditionalFormatting>
  <conditionalFormatting sqref="C73:BU73">
    <cfRule type="top10" dxfId="96" priority="587" rank="1"/>
  </conditionalFormatting>
  <conditionalFormatting sqref="C74:BU74">
    <cfRule type="top10" dxfId="95" priority="589" rank="1"/>
  </conditionalFormatting>
  <conditionalFormatting sqref="C75:BU75">
    <cfRule type="top10" dxfId="94" priority="591" rank="1"/>
  </conditionalFormatting>
  <conditionalFormatting sqref="C80:BU80">
    <cfRule type="top10" dxfId="93" priority="595" rank="1"/>
  </conditionalFormatting>
  <conditionalFormatting sqref="C81:BU81">
    <cfRule type="top10" dxfId="92" priority="597" rank="1"/>
  </conditionalFormatting>
  <conditionalFormatting sqref="C82:BU82">
    <cfRule type="top10" dxfId="91" priority="599" rank="1"/>
  </conditionalFormatting>
  <conditionalFormatting sqref="C83:BU83">
    <cfRule type="top10" dxfId="90" priority="601" rank="1"/>
  </conditionalFormatting>
  <conditionalFormatting sqref="C84:BU84">
    <cfRule type="top10" dxfId="89" priority="603" rank="1"/>
  </conditionalFormatting>
  <conditionalFormatting sqref="C85:BU85">
    <cfRule type="top10" dxfId="88" priority="605" rank="1"/>
  </conditionalFormatting>
  <conditionalFormatting sqref="C86:BU86">
    <cfRule type="top10" dxfId="87" priority="607" rank="1"/>
  </conditionalFormatting>
  <conditionalFormatting sqref="C87:BU87">
    <cfRule type="top10" dxfId="86" priority="609" rank="1"/>
  </conditionalFormatting>
  <conditionalFormatting sqref="C88:BU88">
    <cfRule type="top10" dxfId="85" priority="611" rank="1"/>
  </conditionalFormatting>
  <conditionalFormatting sqref="C89:BU89">
    <cfRule type="top10" dxfId="84" priority="613" rank="1"/>
  </conditionalFormatting>
  <conditionalFormatting sqref="C90:BU90">
    <cfRule type="top10" dxfId="83" priority="615" rank="1"/>
  </conditionalFormatting>
  <conditionalFormatting sqref="C94:BU94">
    <cfRule type="top10" dxfId="82" priority="617" rank="1"/>
  </conditionalFormatting>
  <conditionalFormatting sqref="C95:BU95">
    <cfRule type="top10" dxfId="81" priority="619" rank="1"/>
  </conditionalFormatting>
  <conditionalFormatting sqref="C96:BU96">
    <cfRule type="top10" dxfId="80" priority="621" rank="1"/>
  </conditionalFormatting>
  <conditionalFormatting sqref="C97:BU97">
    <cfRule type="top10" dxfId="79" priority="623" rank="1"/>
  </conditionalFormatting>
  <conditionalFormatting sqref="C98:BU98">
    <cfRule type="top10" dxfId="78" priority="625" rank="1"/>
  </conditionalFormatting>
  <conditionalFormatting sqref="C99:BU99">
    <cfRule type="top10" dxfId="77" priority="627" rank="1"/>
  </conditionalFormatting>
  <conditionalFormatting sqref="C100:BU100">
    <cfRule type="top10" dxfId="76" priority="629" rank="1"/>
  </conditionalFormatting>
  <conditionalFormatting sqref="C101:BU101">
    <cfRule type="top10" dxfId="75" priority="631" rank="1"/>
  </conditionalFormatting>
  <conditionalFormatting sqref="C102:BU102">
    <cfRule type="top10" dxfId="74" priority="633" rank="1"/>
  </conditionalFormatting>
  <conditionalFormatting sqref="C103:BU103">
    <cfRule type="top10" dxfId="73" priority="635" rank="1"/>
  </conditionalFormatting>
  <conditionalFormatting sqref="C104:BU104">
    <cfRule type="top10" dxfId="72" priority="637" rank="1"/>
  </conditionalFormatting>
  <conditionalFormatting sqref="C105:BU105">
    <cfRule type="top10" dxfId="71" priority="639" rank="1"/>
  </conditionalFormatting>
  <conditionalFormatting sqref="C109:BU109">
    <cfRule type="top10" dxfId="70" priority="641" rank="1"/>
  </conditionalFormatting>
  <conditionalFormatting sqref="C110:BU110">
    <cfRule type="top10" dxfId="69" priority="643" rank="1"/>
  </conditionalFormatting>
  <conditionalFormatting sqref="C111:BU111">
    <cfRule type="top10" dxfId="68" priority="645" rank="1"/>
  </conditionalFormatting>
  <conditionalFormatting sqref="C112:BU112">
    <cfRule type="top10" dxfId="67" priority="647" rank="1"/>
  </conditionalFormatting>
  <conditionalFormatting sqref="C113:BU113">
    <cfRule type="top10" dxfId="66" priority="649" rank="1"/>
  </conditionalFormatting>
  <conditionalFormatting sqref="C114:BU114">
    <cfRule type="top10" dxfId="65" priority="651" rank="1"/>
  </conditionalFormatting>
  <conditionalFormatting sqref="C115:BU115">
    <cfRule type="top10" dxfId="64" priority="653" rank="1"/>
  </conditionalFormatting>
  <conditionalFormatting sqref="C116:BU116">
    <cfRule type="top10" dxfId="63" priority="655" rank="1"/>
  </conditionalFormatting>
  <conditionalFormatting sqref="C117:BU117">
    <cfRule type="top10" dxfId="62" priority="657" rank="1"/>
  </conditionalFormatting>
  <conditionalFormatting sqref="C118:BU118">
    <cfRule type="top10" dxfId="61" priority="659" rank="1"/>
  </conditionalFormatting>
  <conditionalFormatting sqref="C119:BU119">
    <cfRule type="top10" dxfId="60" priority="661" rank="1"/>
  </conditionalFormatting>
  <conditionalFormatting sqref="C120:BU120">
    <cfRule type="top10" dxfId="59" priority="663" rank="1"/>
  </conditionalFormatting>
  <conditionalFormatting sqref="C124:BU124">
    <cfRule type="top10" dxfId="58" priority="665" rank="1"/>
  </conditionalFormatting>
  <conditionalFormatting sqref="C125:BU125">
    <cfRule type="top10" dxfId="57" priority="667" rank="1"/>
  </conditionalFormatting>
  <conditionalFormatting sqref="C126:BU126">
    <cfRule type="top10" dxfId="56" priority="669" rank="1"/>
  </conditionalFormatting>
  <conditionalFormatting sqref="C127:BU127">
    <cfRule type="top10" dxfId="55" priority="671" rank="1"/>
  </conditionalFormatting>
  <conditionalFormatting sqref="C128:BU128">
    <cfRule type="top10" dxfId="54" priority="673" rank="1"/>
  </conditionalFormatting>
  <conditionalFormatting sqref="C129:BU129">
    <cfRule type="top10" dxfId="53" priority="675" rank="1"/>
  </conditionalFormatting>
  <conditionalFormatting sqref="C130:BU130">
    <cfRule type="top10" dxfId="52" priority="677" rank="1"/>
  </conditionalFormatting>
  <conditionalFormatting sqref="C131:BU131">
    <cfRule type="top10" dxfId="51" priority="679" rank="1"/>
  </conditionalFormatting>
  <conditionalFormatting sqref="C132:BU132">
    <cfRule type="top10" dxfId="50" priority="681" rank="1"/>
  </conditionalFormatting>
  <conditionalFormatting sqref="C133:BU133">
    <cfRule type="top10" dxfId="49" priority="683" rank="1"/>
  </conditionalFormatting>
  <conditionalFormatting sqref="C134:BU134">
    <cfRule type="top10" dxfId="48" priority="685" rank="1"/>
  </conditionalFormatting>
  <conditionalFormatting sqref="C135:BU135">
    <cfRule type="top10" dxfId="47" priority="687" rank="1"/>
  </conditionalFormatting>
  <conditionalFormatting sqref="C139:BU139">
    <cfRule type="top10" dxfId="46" priority="689" rank="1"/>
  </conditionalFormatting>
  <conditionalFormatting sqref="C140:BU140">
    <cfRule type="top10" dxfId="45" priority="691" rank="1"/>
  </conditionalFormatting>
  <conditionalFormatting sqref="C141:BU141">
    <cfRule type="top10" dxfId="44" priority="693" rank="1"/>
  </conditionalFormatting>
  <conditionalFormatting sqref="C142:BU142">
    <cfRule type="top10" dxfId="43" priority="695" rank="1"/>
  </conditionalFormatting>
  <conditionalFormatting sqref="C143:BU143">
    <cfRule type="top10" dxfId="42" priority="697" rank="1"/>
  </conditionalFormatting>
  <conditionalFormatting sqref="C144:BU144">
    <cfRule type="top10" dxfId="41" priority="699" rank="1"/>
  </conditionalFormatting>
  <conditionalFormatting sqref="C145:BU145">
    <cfRule type="top10" dxfId="40" priority="701" rank="1"/>
  </conditionalFormatting>
  <conditionalFormatting sqref="C146:BU146">
    <cfRule type="top10" dxfId="39" priority="703" rank="1"/>
  </conditionalFormatting>
  <conditionalFormatting sqref="C147:BU147">
    <cfRule type="top10" dxfId="38" priority="705" rank="1"/>
  </conditionalFormatting>
  <conditionalFormatting sqref="C148:BU148">
    <cfRule type="top10" dxfId="37" priority="707" rank="1"/>
  </conditionalFormatting>
  <conditionalFormatting sqref="C149:BU149">
    <cfRule type="top10" dxfId="36" priority="709" rank="1"/>
  </conditionalFormatting>
  <conditionalFormatting sqref="C150:BU150">
    <cfRule type="top10" dxfId="35" priority="711" rank="1"/>
  </conditionalFormatting>
  <conditionalFormatting sqref="AN35:BT35 AO36:BT36 AQ37:BT37 AT38:BT38 AV39:BT39">
    <cfRule type="top10" dxfId="34" priority="713" rank="1"/>
  </conditionalFormatting>
  <conditionalFormatting sqref="AN50:BT50 AO51:BT51 AQ52:BT52 AT53:BT53 AV54:BT54">
    <cfRule type="top10" dxfId="33" priority="723" rank="1"/>
  </conditionalFormatting>
  <conditionalFormatting sqref="AY40:BT40">
    <cfRule type="top10" dxfId="32" priority="733" rank="1"/>
  </conditionalFormatting>
  <conditionalFormatting sqref="AY55:BT55">
    <cfRule type="top10" dxfId="31" priority="735" rank="1"/>
  </conditionalFormatting>
  <conditionalFormatting sqref="BA41:BT41">
    <cfRule type="top10" dxfId="30" priority="737" rank="1"/>
  </conditionalFormatting>
  <conditionalFormatting sqref="BA56:BT56">
    <cfRule type="top10" dxfId="29" priority="739" rank="1"/>
  </conditionalFormatting>
  <conditionalFormatting sqref="BC42:BT42 BF43">
    <cfRule type="top10" dxfId="28" priority="741" rank="1"/>
  </conditionalFormatting>
  <conditionalFormatting sqref="BC57:BT57 BF58:BT58">
    <cfRule type="top10" dxfId="27" priority="744" rank="1"/>
  </conditionalFormatting>
  <conditionalFormatting sqref="BG43:BT43">
    <cfRule type="top10" dxfId="26" priority="748" rank="1"/>
  </conditionalFormatting>
  <conditionalFormatting sqref="BH44:BT44">
    <cfRule type="top10" dxfId="25" priority="750" rank="1"/>
  </conditionalFormatting>
  <conditionalFormatting sqref="BH59:BT59">
    <cfRule type="top10" dxfId="24" priority="752" rank="1"/>
  </conditionalFormatting>
  <conditionalFormatting sqref="C154:BU154">
    <cfRule type="top10" dxfId="23" priority="754" rank="1"/>
  </conditionalFormatting>
  <conditionalFormatting sqref="C155:BU155">
    <cfRule type="top10" dxfId="22" priority="756" rank="1"/>
  </conditionalFormatting>
  <conditionalFormatting sqref="C156:BU156">
    <cfRule type="top10" dxfId="21" priority="758" rank="1"/>
  </conditionalFormatting>
  <conditionalFormatting sqref="C157:BU157">
    <cfRule type="top10" dxfId="20" priority="760" rank="1"/>
  </conditionalFormatting>
  <conditionalFormatting sqref="C158:BU158">
    <cfRule type="top10" dxfId="19" priority="762" rank="1"/>
  </conditionalFormatting>
  <conditionalFormatting sqref="C159:BU159">
    <cfRule type="top10" dxfId="18" priority="764" rank="1"/>
  </conditionalFormatting>
  <conditionalFormatting sqref="C160:BU160">
    <cfRule type="top10" dxfId="17" priority="766" rank="1"/>
  </conditionalFormatting>
  <conditionalFormatting sqref="C161:BU161">
    <cfRule type="top10" dxfId="16" priority="768" rank="1"/>
  </conditionalFormatting>
  <conditionalFormatting sqref="C162:BU162">
    <cfRule type="top10" dxfId="15" priority="770" rank="1"/>
  </conditionalFormatting>
  <conditionalFormatting sqref="C163:BU163">
    <cfRule type="top10" dxfId="14" priority="772" rank="1"/>
  </conditionalFormatting>
  <conditionalFormatting sqref="C164:BU164">
    <cfRule type="top10" dxfId="13" priority="774" rank="1"/>
  </conditionalFormatting>
  <conditionalFormatting sqref="C165:BU165">
    <cfRule type="top10" dxfId="12" priority="776" rank="1"/>
  </conditionalFormatting>
  <conditionalFormatting sqref="C169:BU169">
    <cfRule type="top10" dxfId="11" priority="778" rank="1"/>
  </conditionalFormatting>
  <conditionalFormatting sqref="C170:BU170">
    <cfRule type="top10" dxfId="10" priority="780" rank="1"/>
  </conditionalFormatting>
  <conditionalFormatting sqref="C171:BU171">
    <cfRule type="top10" dxfId="9" priority="782" rank="1"/>
  </conditionalFormatting>
  <conditionalFormatting sqref="C172:BU172">
    <cfRule type="top10" dxfId="8" priority="784" rank="1"/>
  </conditionalFormatting>
  <conditionalFormatting sqref="C173:BU173">
    <cfRule type="top10" dxfId="7" priority="786" rank="1"/>
  </conditionalFormatting>
  <conditionalFormatting sqref="C174:BU174">
    <cfRule type="top10" dxfId="6" priority="788" rank="1"/>
  </conditionalFormatting>
  <conditionalFormatting sqref="C175:BU175">
    <cfRule type="top10" dxfId="5" priority="790" rank="1"/>
  </conditionalFormatting>
  <conditionalFormatting sqref="C176:BU176">
    <cfRule type="top10" dxfId="4" priority="792" rank="1"/>
  </conditionalFormatting>
  <conditionalFormatting sqref="C177:BU177">
    <cfRule type="top10" dxfId="3" priority="794" rank="1"/>
  </conditionalFormatting>
  <conditionalFormatting sqref="C178:BU178">
    <cfRule type="top10" dxfId="2" priority="796" rank="1"/>
  </conditionalFormatting>
  <conditionalFormatting sqref="C179:BU179">
    <cfRule type="top10" dxfId="1" priority="798" rank="1"/>
  </conditionalFormatting>
  <conditionalFormatting sqref="C180:BU180">
    <cfRule type="top10" dxfId="0" priority="800" rank="1"/>
  </conditionalFormatting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147F-AE4C-42CC-B35C-E9BC93966C79}">
  <dimension ref="A1:G74"/>
  <sheetViews>
    <sheetView workbookViewId="0">
      <selection activeCell="L15" sqref="L15"/>
    </sheetView>
  </sheetViews>
  <sheetFormatPr defaultRowHeight="15" x14ac:dyDescent="0.25"/>
  <sheetData>
    <row r="1" spans="1:7" x14ac:dyDescent="0.25">
      <c r="A1" s="110"/>
      <c r="B1" s="110"/>
    </row>
    <row r="2" spans="1:7" ht="15.75" thickBot="1" x14ac:dyDescent="0.3">
      <c r="A2" s="181" t="s">
        <v>27</v>
      </c>
      <c r="B2" s="181"/>
      <c r="C2" s="170">
        <v>44937</v>
      </c>
      <c r="D2" s="170">
        <v>44943</v>
      </c>
      <c r="E2" s="170">
        <v>44963</v>
      </c>
      <c r="F2" s="170">
        <v>44967</v>
      </c>
      <c r="G2" s="170">
        <v>44971</v>
      </c>
    </row>
    <row r="3" spans="1:7" x14ac:dyDescent="0.25">
      <c r="A3" s="39">
        <v>2023</v>
      </c>
      <c r="B3" s="24" t="s">
        <v>6</v>
      </c>
      <c r="C3" s="166">
        <v>24.653295</v>
      </c>
      <c r="D3" s="166">
        <v>25.807692857142861</v>
      </c>
      <c r="E3" s="174"/>
      <c r="F3" s="174"/>
      <c r="G3" s="174"/>
    </row>
    <row r="4" spans="1:7" x14ac:dyDescent="0.25">
      <c r="A4" s="110"/>
      <c r="B4" s="24" t="s">
        <v>7</v>
      </c>
      <c r="C4" s="166">
        <v>19.745999999999999</v>
      </c>
      <c r="D4" s="166">
        <v>20.585999999999999</v>
      </c>
      <c r="E4" s="166">
        <v>5.7328909090909113</v>
      </c>
      <c r="F4" s="166">
        <v>6.3287500000000003</v>
      </c>
      <c r="G4" s="166">
        <v>4.9885499999999992</v>
      </c>
    </row>
    <row r="5" spans="1:7" x14ac:dyDescent="0.25">
      <c r="A5" s="110"/>
      <c r="B5" s="24" t="s">
        <v>8</v>
      </c>
      <c r="C5" s="166">
        <v>7.5934999999999997</v>
      </c>
      <c r="D5" s="166">
        <v>5.3804999999999996</v>
      </c>
      <c r="E5" s="166">
        <v>3.2694999999999999</v>
      </c>
      <c r="F5" s="166">
        <v>3.7414999999999998</v>
      </c>
      <c r="G5" s="166">
        <v>3.6020000000000003</v>
      </c>
    </row>
    <row r="6" spans="1:7" x14ac:dyDescent="0.25">
      <c r="A6" s="110"/>
      <c r="B6" s="24" t="s">
        <v>9</v>
      </c>
      <c r="C6" s="166">
        <v>3.7044999999999999</v>
      </c>
      <c r="D6" s="166">
        <v>3.5004999999999997</v>
      </c>
      <c r="E6" s="166">
        <v>2.88</v>
      </c>
      <c r="F6" s="166">
        <v>2.9670000000000001</v>
      </c>
      <c r="G6" s="166">
        <v>2.9969999999999999</v>
      </c>
    </row>
    <row r="7" spans="1:7" x14ac:dyDescent="0.25">
      <c r="A7" s="110"/>
      <c r="B7" s="24" t="s">
        <v>10</v>
      </c>
      <c r="C7" s="166">
        <v>3.6345000000000001</v>
      </c>
      <c r="D7" s="166">
        <v>3.3005</v>
      </c>
      <c r="E7" s="166">
        <v>2.6430000000000002</v>
      </c>
      <c r="F7" s="166">
        <v>2.7955000000000001</v>
      </c>
      <c r="G7" s="166">
        <v>2.8000000000000003</v>
      </c>
    </row>
    <row r="8" spans="1:7" x14ac:dyDescent="0.25">
      <c r="A8" s="110"/>
      <c r="B8" s="24" t="s">
        <v>11</v>
      </c>
      <c r="C8" s="166">
        <v>4.2244999999999999</v>
      </c>
      <c r="D8" s="166">
        <v>3.7634999999999996</v>
      </c>
      <c r="E8" s="166">
        <v>3.0529999999999999</v>
      </c>
      <c r="F8" s="166">
        <v>3.1535000000000002</v>
      </c>
      <c r="G8" s="166">
        <v>3.181</v>
      </c>
    </row>
    <row r="9" spans="1:7" x14ac:dyDescent="0.25">
      <c r="A9" s="110"/>
      <c r="B9" s="24" t="s">
        <v>12</v>
      </c>
      <c r="C9" s="166">
        <v>7.0060000000000002</v>
      </c>
      <c r="D9" s="166">
        <v>6.181</v>
      </c>
      <c r="E9" s="166">
        <v>4.6425000000000001</v>
      </c>
      <c r="F9" s="166">
        <v>4.4430000000000005</v>
      </c>
      <c r="G9" s="166">
        <v>4.4085000000000001</v>
      </c>
    </row>
    <row r="10" spans="1:7" x14ac:dyDescent="0.25">
      <c r="A10" s="110"/>
      <c r="B10" s="24" t="s">
        <v>13</v>
      </c>
      <c r="C10" s="166">
        <v>7.0745000000000005</v>
      </c>
      <c r="D10" s="166">
        <v>6.2565</v>
      </c>
      <c r="E10" s="166">
        <v>4.7865000000000002</v>
      </c>
      <c r="F10" s="166">
        <v>4.5860000000000003</v>
      </c>
      <c r="G10" s="166">
        <v>4.5545</v>
      </c>
    </row>
    <row r="11" spans="1:7" x14ac:dyDescent="0.25">
      <c r="A11" s="110"/>
      <c r="B11" s="24" t="s">
        <v>14</v>
      </c>
      <c r="C11" s="166">
        <v>6.4135</v>
      </c>
      <c r="D11" s="166">
        <v>5.6255000000000006</v>
      </c>
      <c r="E11" s="166">
        <v>4.1779999999999999</v>
      </c>
      <c r="F11" s="166">
        <v>3.9495</v>
      </c>
      <c r="G11" s="166">
        <v>3.919</v>
      </c>
    </row>
    <row r="12" spans="1:7" x14ac:dyDescent="0.25">
      <c r="A12" s="110"/>
      <c r="B12" s="24" t="s">
        <v>15</v>
      </c>
      <c r="C12" s="166">
        <v>4.258</v>
      </c>
      <c r="D12" s="166">
        <v>3.6669999999999998</v>
      </c>
      <c r="E12" s="166">
        <v>3.0640000000000001</v>
      </c>
      <c r="F12" s="166">
        <v>3.1194999999999999</v>
      </c>
      <c r="G12" s="166">
        <v>3.1705000000000001</v>
      </c>
    </row>
    <row r="13" spans="1:7" x14ac:dyDescent="0.25">
      <c r="A13" s="110"/>
      <c r="B13" s="24" t="s">
        <v>16</v>
      </c>
      <c r="C13" s="166">
        <v>6.4649999999999999</v>
      </c>
      <c r="D13" s="166">
        <v>6.27</v>
      </c>
      <c r="E13" s="166">
        <v>4.9770000000000003</v>
      </c>
      <c r="F13" s="166">
        <v>4.8925000000000001</v>
      </c>
      <c r="G13" s="166">
        <v>4.7530000000000001</v>
      </c>
    </row>
    <row r="14" spans="1:7" ht="15.75" thickBot="1" x14ac:dyDescent="0.3">
      <c r="A14" s="110"/>
      <c r="B14" s="24" t="s">
        <v>17</v>
      </c>
      <c r="C14" s="165">
        <v>8.9085000000000001</v>
      </c>
      <c r="D14" s="165">
        <v>8.7104999999999997</v>
      </c>
      <c r="E14" s="165">
        <v>7.2985000000000007</v>
      </c>
      <c r="F14" s="165">
        <v>7.2155000000000005</v>
      </c>
      <c r="G14" s="165">
        <v>7.0810000000000004</v>
      </c>
    </row>
    <row r="15" spans="1:7" x14ac:dyDescent="0.25">
      <c r="A15" s="39">
        <v>2024</v>
      </c>
      <c r="B15" s="24" t="s">
        <v>6</v>
      </c>
      <c r="C15" s="166">
        <v>8.9350000000000005</v>
      </c>
      <c r="D15" s="166">
        <v>8.7100000000000009</v>
      </c>
      <c r="E15" s="166">
        <v>7.59</v>
      </c>
      <c r="F15" s="166">
        <v>7.3610000000000007</v>
      </c>
      <c r="G15" s="166">
        <v>7.2454999999999998</v>
      </c>
    </row>
    <row r="16" spans="1:7" x14ac:dyDescent="0.25">
      <c r="A16" s="110"/>
      <c r="B16" s="24" t="s">
        <v>7</v>
      </c>
      <c r="C16" s="166">
        <v>7.8925000000000001</v>
      </c>
      <c r="D16" s="166">
        <v>7.6909999999999998</v>
      </c>
      <c r="E16" s="166">
        <v>6.6360000000000001</v>
      </c>
      <c r="F16" s="166">
        <v>6.4455000000000009</v>
      </c>
      <c r="G16" s="166">
        <v>6.42</v>
      </c>
    </row>
    <row r="17" spans="1:7" x14ac:dyDescent="0.25">
      <c r="A17" s="110"/>
      <c r="B17" s="24" t="s">
        <v>8</v>
      </c>
      <c r="C17" s="166">
        <v>5.4270000000000005</v>
      </c>
      <c r="D17" s="166">
        <v>5.2629999999999999</v>
      </c>
      <c r="E17" s="166">
        <v>4.2169999999999996</v>
      </c>
      <c r="F17" s="166">
        <v>3.996</v>
      </c>
      <c r="G17" s="166">
        <v>3.9834999999999998</v>
      </c>
    </row>
    <row r="18" spans="1:7" x14ac:dyDescent="0.25">
      <c r="A18" s="110"/>
      <c r="B18" s="24" t="s">
        <v>9</v>
      </c>
      <c r="C18" s="166">
        <v>3.4550000000000001</v>
      </c>
      <c r="D18" s="166">
        <v>3.4210000000000003</v>
      </c>
      <c r="E18" s="166">
        <v>3.0230000000000001</v>
      </c>
      <c r="F18" s="166">
        <v>3.0364999999999998</v>
      </c>
      <c r="G18" s="166">
        <v>3.0419999999999998</v>
      </c>
    </row>
    <row r="19" spans="1:7" x14ac:dyDescent="0.25">
      <c r="A19" s="110"/>
      <c r="B19" s="24" t="s">
        <v>10</v>
      </c>
      <c r="C19" s="166">
        <v>3.4175</v>
      </c>
      <c r="D19" s="166">
        <v>3.383</v>
      </c>
      <c r="E19" s="166">
        <v>2.9169999999999998</v>
      </c>
      <c r="F19" s="166">
        <v>2.9405000000000001</v>
      </c>
      <c r="G19" s="166">
        <v>2.9354999999999998</v>
      </c>
    </row>
    <row r="20" spans="1:7" x14ac:dyDescent="0.25">
      <c r="A20" s="110"/>
      <c r="B20" s="24" t="s">
        <v>11</v>
      </c>
      <c r="C20" s="166">
        <v>3.6605000000000003</v>
      </c>
      <c r="D20" s="166">
        <v>3.6364999999999998</v>
      </c>
      <c r="E20" s="166">
        <v>3.1629999999999998</v>
      </c>
      <c r="F20" s="166">
        <v>3.1795</v>
      </c>
      <c r="G20" s="166">
        <v>3.1859999999999999</v>
      </c>
    </row>
    <row r="21" spans="1:7" x14ac:dyDescent="0.25">
      <c r="A21" s="110"/>
      <c r="B21" s="24" t="s">
        <v>12</v>
      </c>
      <c r="C21" s="166">
        <v>5.2234999999999996</v>
      </c>
      <c r="D21" s="166">
        <v>5.2080000000000002</v>
      </c>
      <c r="E21" s="166">
        <v>4.6005000000000003</v>
      </c>
      <c r="F21" s="166">
        <v>4.6290000000000004</v>
      </c>
      <c r="G21" s="166">
        <v>4.6360000000000001</v>
      </c>
    </row>
    <row r="22" spans="1:7" x14ac:dyDescent="0.25">
      <c r="A22" s="110"/>
      <c r="B22" s="24" t="s">
        <v>13</v>
      </c>
      <c r="C22" s="166">
        <v>5.2995000000000001</v>
      </c>
      <c r="D22" s="166">
        <v>5.29</v>
      </c>
      <c r="E22" s="166">
        <v>4.6784999999999997</v>
      </c>
      <c r="F22" s="166">
        <v>4.7039999999999997</v>
      </c>
      <c r="G22" s="166">
        <v>4.7140000000000004</v>
      </c>
    </row>
    <row r="23" spans="1:7" x14ac:dyDescent="0.25">
      <c r="A23" s="110"/>
      <c r="B23" s="24" t="s">
        <v>14</v>
      </c>
      <c r="C23" s="166">
        <v>5.1825000000000001</v>
      </c>
      <c r="D23" s="166">
        <v>5.1745000000000001</v>
      </c>
      <c r="E23" s="166">
        <v>4.5625</v>
      </c>
      <c r="F23" s="166">
        <v>4.5999999999999996</v>
      </c>
      <c r="G23" s="166">
        <v>4.6084999999999994</v>
      </c>
    </row>
    <row r="24" spans="1:7" x14ac:dyDescent="0.25">
      <c r="A24" s="110"/>
      <c r="B24" s="24" t="s">
        <v>15</v>
      </c>
      <c r="C24" s="166">
        <v>4.0824999999999996</v>
      </c>
      <c r="D24" s="166">
        <v>4.069</v>
      </c>
      <c r="E24" s="166">
        <v>3.5799999999999996</v>
      </c>
      <c r="F24" s="166">
        <v>3.6085000000000003</v>
      </c>
      <c r="G24" s="166">
        <v>3.6085000000000003</v>
      </c>
    </row>
    <row r="25" spans="1:7" x14ac:dyDescent="0.25">
      <c r="A25" s="110"/>
      <c r="B25" s="24" t="s">
        <v>16</v>
      </c>
      <c r="C25" s="166">
        <v>5.6895000000000007</v>
      </c>
      <c r="D25" s="166">
        <v>5.5630000000000006</v>
      </c>
      <c r="E25" s="166">
        <v>5.1094999999999997</v>
      </c>
      <c r="F25" s="166">
        <v>5.0229999999999997</v>
      </c>
      <c r="G25" s="166">
        <v>5.016</v>
      </c>
    </row>
    <row r="26" spans="1:7" ht="15.75" thickBot="1" x14ac:dyDescent="0.3">
      <c r="A26" s="110"/>
      <c r="B26" s="28" t="s">
        <v>17</v>
      </c>
      <c r="C26" s="165">
        <v>7.0075000000000003</v>
      </c>
      <c r="D26" s="165">
        <v>6.8455000000000004</v>
      </c>
      <c r="E26" s="165">
        <v>6.3979999999999997</v>
      </c>
      <c r="F26" s="165">
        <v>6.2835000000000001</v>
      </c>
      <c r="G26" s="165">
        <v>6.2664999999999997</v>
      </c>
    </row>
    <row r="27" spans="1:7" x14ac:dyDescent="0.25">
      <c r="A27" s="39">
        <v>2025</v>
      </c>
      <c r="B27" s="24" t="s">
        <v>6</v>
      </c>
      <c r="C27" s="166">
        <v>7.3020000000000005</v>
      </c>
      <c r="D27" s="166">
        <v>7.1429999999999998</v>
      </c>
      <c r="E27" s="166">
        <v>6.6914999999999996</v>
      </c>
      <c r="F27" s="166">
        <v>6.6425000000000001</v>
      </c>
      <c r="G27" s="166">
        <v>6.6245000000000003</v>
      </c>
    </row>
    <row r="28" spans="1:7" x14ac:dyDescent="0.25">
      <c r="A28" s="110"/>
      <c r="B28" s="24" t="s">
        <v>7</v>
      </c>
      <c r="C28" s="166">
        <v>7</v>
      </c>
      <c r="D28" s="166">
        <v>6.8639999999999999</v>
      </c>
      <c r="E28" s="166">
        <v>6.4535</v>
      </c>
      <c r="F28" s="166">
        <v>6.4109999999999996</v>
      </c>
      <c r="G28" s="166">
        <v>6.3930000000000007</v>
      </c>
    </row>
    <row r="29" spans="1:7" x14ac:dyDescent="0.25">
      <c r="A29" s="110"/>
      <c r="B29" s="24" t="s">
        <v>8</v>
      </c>
      <c r="C29" s="166">
        <v>5.2974999999999994</v>
      </c>
      <c r="D29" s="166">
        <v>5.1275000000000004</v>
      </c>
      <c r="E29" s="166">
        <v>4.7090000000000005</v>
      </c>
      <c r="F29" s="166">
        <v>4.5510000000000002</v>
      </c>
      <c r="G29" s="166">
        <v>4.5359999999999996</v>
      </c>
    </row>
    <row r="30" spans="1:7" x14ac:dyDescent="0.25">
      <c r="A30" s="110"/>
      <c r="B30" s="24" t="s">
        <v>9</v>
      </c>
      <c r="C30" s="166">
        <v>3.7749999999999999</v>
      </c>
      <c r="D30" s="166">
        <v>3.7600000000000002</v>
      </c>
      <c r="E30" s="166">
        <v>3.3170000000000002</v>
      </c>
      <c r="F30" s="166">
        <v>3.3385000000000002</v>
      </c>
      <c r="G30" s="166">
        <v>3.3094999999999999</v>
      </c>
    </row>
    <row r="31" spans="1:7" x14ac:dyDescent="0.25">
      <c r="A31" s="110"/>
      <c r="B31" s="24" t="s">
        <v>10</v>
      </c>
      <c r="C31" s="166">
        <v>3.7305000000000001</v>
      </c>
      <c r="D31" s="166">
        <v>3.7174999999999998</v>
      </c>
      <c r="E31" s="166">
        <v>3.2645</v>
      </c>
      <c r="F31" s="166">
        <v>3.286</v>
      </c>
      <c r="G31" s="166">
        <v>3.2629999999999999</v>
      </c>
    </row>
    <row r="32" spans="1:7" x14ac:dyDescent="0.25">
      <c r="A32" s="110"/>
      <c r="B32" s="24" t="s">
        <v>11</v>
      </c>
      <c r="C32" s="166">
        <v>3.85</v>
      </c>
      <c r="D32" s="166">
        <v>3.8360000000000003</v>
      </c>
      <c r="E32" s="166">
        <v>3.3620000000000001</v>
      </c>
      <c r="F32" s="166">
        <v>3.3795000000000002</v>
      </c>
      <c r="G32" s="166">
        <v>3.3684999999999996</v>
      </c>
    </row>
    <row r="33" spans="1:7" x14ac:dyDescent="0.25">
      <c r="A33" s="110"/>
      <c r="B33" s="24" t="s">
        <v>12</v>
      </c>
      <c r="C33" s="166">
        <v>5.33</v>
      </c>
      <c r="D33" s="166">
        <v>5.3150000000000004</v>
      </c>
      <c r="E33" s="166">
        <v>4.8439999999999994</v>
      </c>
      <c r="F33" s="166">
        <v>4.8605</v>
      </c>
      <c r="G33" s="166">
        <v>4.8494999999999999</v>
      </c>
    </row>
    <row r="34" spans="1:7" x14ac:dyDescent="0.25">
      <c r="A34" s="110"/>
      <c r="B34" s="24" t="s">
        <v>13</v>
      </c>
      <c r="C34" s="166">
        <v>5.3849999999999998</v>
      </c>
      <c r="D34" s="166">
        <v>5.3680000000000003</v>
      </c>
      <c r="E34" s="166">
        <v>4.9060000000000006</v>
      </c>
      <c r="F34" s="166">
        <v>4.9205000000000005</v>
      </c>
      <c r="G34" s="166">
        <v>4.9095000000000004</v>
      </c>
    </row>
    <row r="35" spans="1:7" x14ac:dyDescent="0.25">
      <c r="A35" s="110"/>
      <c r="B35" s="24" t="s">
        <v>14</v>
      </c>
      <c r="C35" s="166">
        <v>5.2595000000000001</v>
      </c>
      <c r="D35" s="166">
        <v>5.2424999999999997</v>
      </c>
      <c r="E35" s="166">
        <v>4.7835000000000001</v>
      </c>
      <c r="F35" s="166">
        <v>4.7960000000000003</v>
      </c>
      <c r="G35" s="166">
        <v>4.7850000000000001</v>
      </c>
    </row>
    <row r="36" spans="1:7" x14ac:dyDescent="0.25">
      <c r="A36" s="110"/>
      <c r="B36" s="24" t="s">
        <v>15</v>
      </c>
      <c r="C36" s="166">
        <v>4.3689999999999998</v>
      </c>
      <c r="D36" s="166">
        <v>4.3500000000000005</v>
      </c>
      <c r="E36" s="166">
        <v>3.895</v>
      </c>
      <c r="F36" s="166">
        <v>3.9055</v>
      </c>
      <c r="G36" s="166">
        <v>3.8945000000000003</v>
      </c>
    </row>
    <row r="37" spans="1:7" x14ac:dyDescent="0.25">
      <c r="A37" s="110"/>
      <c r="B37" s="24" t="s">
        <v>16</v>
      </c>
      <c r="C37" s="166">
        <v>5.8934999999999995</v>
      </c>
      <c r="D37" s="166">
        <v>5.7244999999999999</v>
      </c>
      <c r="E37" s="166">
        <v>5.3975</v>
      </c>
      <c r="F37" s="166">
        <v>5.4104999999999999</v>
      </c>
      <c r="G37" s="166">
        <v>5.4094999999999995</v>
      </c>
    </row>
    <row r="38" spans="1:7" ht="15.75" thickBot="1" x14ac:dyDescent="0.3">
      <c r="A38" s="110"/>
      <c r="B38" s="24" t="s">
        <v>17</v>
      </c>
      <c r="C38" s="165">
        <v>7.0469999999999997</v>
      </c>
      <c r="D38" s="165">
        <v>6.8780000000000001</v>
      </c>
      <c r="E38" s="165">
        <v>6.5489999999999995</v>
      </c>
      <c r="F38" s="165">
        <v>6.56</v>
      </c>
      <c r="G38" s="165">
        <v>6.5469999999999997</v>
      </c>
    </row>
    <row r="39" spans="1:7" x14ac:dyDescent="0.25">
      <c r="A39" s="39">
        <v>2026</v>
      </c>
      <c r="B39" s="24" t="s">
        <v>6</v>
      </c>
      <c r="C39" s="166">
        <v>7.2245000000000008</v>
      </c>
      <c r="D39" s="166">
        <v>7.0545</v>
      </c>
      <c r="E39" s="166">
        <v>6.7214999999999998</v>
      </c>
      <c r="F39" s="166">
        <v>6.7375000000000007</v>
      </c>
      <c r="G39" s="166">
        <v>6.7144999999999992</v>
      </c>
    </row>
    <row r="40" spans="1:7" x14ac:dyDescent="0.25">
      <c r="A40" s="110"/>
      <c r="B40" s="24" t="s">
        <v>7</v>
      </c>
      <c r="C40" s="166">
        <v>7.0070000000000006</v>
      </c>
      <c r="D40" s="166">
        <v>6.8469999999999995</v>
      </c>
      <c r="E40" s="166">
        <v>6.51</v>
      </c>
      <c r="F40" s="166">
        <v>6.53</v>
      </c>
      <c r="G40" s="166">
        <v>6.4969999999999999</v>
      </c>
    </row>
    <row r="41" spans="1:7" x14ac:dyDescent="0.25">
      <c r="A41" s="110"/>
      <c r="B41" s="24" t="s">
        <v>8</v>
      </c>
      <c r="C41" s="166">
        <v>5.5720000000000001</v>
      </c>
      <c r="D41" s="166">
        <v>5.4109999999999996</v>
      </c>
      <c r="E41" s="166">
        <v>5.0510000000000002</v>
      </c>
      <c r="F41" s="166">
        <v>5.07</v>
      </c>
      <c r="G41" s="166">
        <v>5.0369999999999999</v>
      </c>
    </row>
    <row r="42" spans="1:7" x14ac:dyDescent="0.25">
      <c r="A42" s="110"/>
      <c r="B42" s="24" t="s">
        <v>9</v>
      </c>
      <c r="C42" s="166">
        <v>3.8919999999999999</v>
      </c>
      <c r="D42" s="166">
        <v>3.851</v>
      </c>
      <c r="E42" s="166">
        <v>3.4609999999999999</v>
      </c>
      <c r="F42" s="166">
        <v>3.4575</v>
      </c>
      <c r="G42" s="166">
        <v>3.4195000000000002</v>
      </c>
    </row>
    <row r="43" spans="1:7" x14ac:dyDescent="0.25">
      <c r="A43" s="110"/>
      <c r="B43" s="24" t="s">
        <v>10</v>
      </c>
      <c r="C43" s="166">
        <v>3.8445</v>
      </c>
      <c r="D43" s="166">
        <v>3.8035000000000001</v>
      </c>
      <c r="E43" s="166">
        <v>3.4165000000000001</v>
      </c>
      <c r="F43" s="166">
        <v>3.4</v>
      </c>
      <c r="G43" s="166">
        <v>3.3620000000000001</v>
      </c>
    </row>
    <row r="44" spans="1:7" x14ac:dyDescent="0.25">
      <c r="A44" s="110"/>
      <c r="B44" s="24" t="s">
        <v>11</v>
      </c>
      <c r="C44" s="166">
        <v>3.9510000000000001</v>
      </c>
      <c r="D44" s="166">
        <v>3.9099999999999997</v>
      </c>
      <c r="E44" s="166">
        <v>3.5230000000000001</v>
      </c>
      <c r="F44" s="166">
        <v>3.5065</v>
      </c>
      <c r="G44" s="166">
        <v>3.4684999999999997</v>
      </c>
    </row>
    <row r="45" spans="1:7" x14ac:dyDescent="0.25">
      <c r="A45" s="110"/>
      <c r="B45" s="24" t="s">
        <v>12</v>
      </c>
      <c r="C45" s="166">
        <v>5.3134999999999994</v>
      </c>
      <c r="D45" s="166">
        <v>5.2725</v>
      </c>
      <c r="E45" s="166">
        <v>4.8445</v>
      </c>
      <c r="F45" s="166">
        <v>4.8280000000000003</v>
      </c>
      <c r="G45" s="166">
        <v>4.79</v>
      </c>
    </row>
    <row r="46" spans="1:7" x14ac:dyDescent="0.25">
      <c r="A46" s="110"/>
      <c r="B46" s="24" t="s">
        <v>13</v>
      </c>
      <c r="C46" s="166">
        <v>5.3559999999999999</v>
      </c>
      <c r="D46" s="166">
        <v>5.3150000000000004</v>
      </c>
      <c r="E46" s="166">
        <v>4.8870000000000005</v>
      </c>
      <c r="F46" s="166">
        <v>4.8704999999999998</v>
      </c>
      <c r="G46" s="166">
        <v>4.8324999999999996</v>
      </c>
    </row>
    <row r="47" spans="1:7" x14ac:dyDescent="0.25">
      <c r="A47" s="110"/>
      <c r="B47" s="24" t="s">
        <v>14</v>
      </c>
      <c r="C47" s="166">
        <v>5.2359999999999998</v>
      </c>
      <c r="D47" s="166">
        <v>5.1950000000000003</v>
      </c>
      <c r="E47" s="166">
        <v>4.7699999999999996</v>
      </c>
      <c r="F47" s="166">
        <v>4.7534999999999998</v>
      </c>
      <c r="G47" s="166">
        <v>4.7154999999999996</v>
      </c>
    </row>
    <row r="48" spans="1:7" x14ac:dyDescent="0.25">
      <c r="A48" s="110"/>
      <c r="B48" s="24" t="s">
        <v>15</v>
      </c>
      <c r="C48" s="166">
        <v>4.4234999999999998</v>
      </c>
      <c r="D48" s="166">
        <v>4.3825000000000003</v>
      </c>
      <c r="E48" s="166">
        <v>3.9864999999999999</v>
      </c>
      <c r="F48" s="166">
        <v>3.97</v>
      </c>
      <c r="G48" s="166">
        <v>3.9319999999999999</v>
      </c>
    </row>
    <row r="49" spans="1:7" x14ac:dyDescent="0.25">
      <c r="A49" s="110"/>
      <c r="B49" s="24" t="s">
        <v>16</v>
      </c>
      <c r="C49" s="166">
        <v>5.7379999999999995</v>
      </c>
      <c r="D49" s="166">
        <v>5.5720000000000001</v>
      </c>
      <c r="E49" s="166">
        <v>5.3090000000000002</v>
      </c>
      <c r="F49" s="166">
        <v>5.2949999999999999</v>
      </c>
      <c r="G49" s="166">
        <v>5.2620000000000005</v>
      </c>
    </row>
    <row r="50" spans="1:7" ht="15.75" thickBot="1" x14ac:dyDescent="0.3">
      <c r="A50" s="110"/>
      <c r="B50" s="28" t="s">
        <v>17</v>
      </c>
      <c r="C50" s="165">
        <v>6.7855000000000008</v>
      </c>
      <c r="D50" s="165">
        <v>6.6195000000000004</v>
      </c>
      <c r="E50" s="165">
        <v>6.3514999999999997</v>
      </c>
      <c r="F50" s="165">
        <v>6.3375000000000004</v>
      </c>
      <c r="G50" s="165">
        <v>6.2895000000000003</v>
      </c>
    </row>
    <row r="51" spans="1:7" x14ac:dyDescent="0.25">
      <c r="A51" s="39">
        <v>2027</v>
      </c>
      <c r="B51" s="24" t="s">
        <v>6</v>
      </c>
      <c r="C51" s="166">
        <v>6.7729999999999997</v>
      </c>
      <c r="D51" s="166">
        <v>6.6070000000000002</v>
      </c>
      <c r="E51" s="166">
        <v>6.3250000000000002</v>
      </c>
      <c r="F51" s="166">
        <v>6.3109999999999999</v>
      </c>
      <c r="G51" s="166">
        <v>6.2629999999999999</v>
      </c>
    </row>
    <row r="52" spans="1:7" x14ac:dyDescent="0.25">
      <c r="A52" s="110"/>
      <c r="B52" s="24" t="s">
        <v>7</v>
      </c>
      <c r="C52" s="166">
        <v>6.5330000000000004</v>
      </c>
      <c r="D52" s="166">
        <v>6.3669999999999991</v>
      </c>
      <c r="E52" s="166">
        <v>6.0879999999999992</v>
      </c>
      <c r="F52" s="166">
        <v>6.0739999999999998</v>
      </c>
      <c r="G52" s="166">
        <v>6.0259999999999998</v>
      </c>
    </row>
    <row r="53" spans="1:7" x14ac:dyDescent="0.25">
      <c r="A53" s="110"/>
      <c r="B53" s="24" t="s">
        <v>8</v>
      </c>
      <c r="C53" s="166">
        <v>6.0369999999999999</v>
      </c>
      <c r="D53" s="166">
        <v>5.8709999999999996</v>
      </c>
      <c r="E53" s="166">
        <v>5.5329999999999995</v>
      </c>
      <c r="F53" s="166">
        <v>5.5190000000000001</v>
      </c>
      <c r="G53" s="166">
        <v>5.4710000000000001</v>
      </c>
    </row>
    <row r="54" spans="1:7" x14ac:dyDescent="0.25">
      <c r="A54" s="110"/>
      <c r="B54" s="24" t="s">
        <v>9</v>
      </c>
      <c r="C54" s="166">
        <v>4.2145000000000001</v>
      </c>
      <c r="D54" s="166">
        <v>4.1734999999999998</v>
      </c>
      <c r="E54" s="166">
        <v>3.7480000000000002</v>
      </c>
      <c r="F54" s="166">
        <v>3.7315</v>
      </c>
      <c r="G54" s="166">
        <v>3.6835</v>
      </c>
    </row>
    <row r="55" spans="1:7" x14ac:dyDescent="0.25">
      <c r="A55" s="110"/>
      <c r="B55" s="24" t="s">
        <v>10</v>
      </c>
      <c r="C55" s="166">
        <v>4.1885000000000003</v>
      </c>
      <c r="D55" s="166">
        <v>4.1475</v>
      </c>
      <c r="E55" s="166">
        <v>3.72</v>
      </c>
      <c r="F55" s="166">
        <v>3.7035</v>
      </c>
      <c r="G55" s="166">
        <v>3.6475</v>
      </c>
    </row>
    <row r="56" spans="1:7" x14ac:dyDescent="0.25">
      <c r="A56" s="110"/>
      <c r="B56" s="24" t="s">
        <v>11</v>
      </c>
      <c r="C56" s="166">
        <v>4.2845000000000004</v>
      </c>
      <c r="D56" s="166">
        <v>4.2435</v>
      </c>
      <c r="E56" s="166">
        <v>3.8160000000000003</v>
      </c>
      <c r="F56" s="166">
        <v>3.7994999999999997</v>
      </c>
      <c r="G56" s="166">
        <v>3.7434999999999996</v>
      </c>
    </row>
    <row r="57" spans="1:7" x14ac:dyDescent="0.25">
      <c r="A57" s="110"/>
      <c r="B57" s="24" t="s">
        <v>12</v>
      </c>
      <c r="C57" s="166">
        <v>5.0375000000000005</v>
      </c>
      <c r="D57" s="166">
        <v>4.9965000000000002</v>
      </c>
      <c r="E57" s="166">
        <v>4.5834999999999999</v>
      </c>
      <c r="F57" s="166">
        <v>4.5670000000000002</v>
      </c>
      <c r="G57" s="166">
        <v>4.5110000000000001</v>
      </c>
    </row>
    <row r="58" spans="1:7" x14ac:dyDescent="0.25">
      <c r="A58" s="110"/>
      <c r="B58" s="24" t="s">
        <v>13</v>
      </c>
      <c r="C58" s="166">
        <v>5.0830000000000002</v>
      </c>
      <c r="D58" s="166">
        <v>5.0419999999999998</v>
      </c>
      <c r="E58" s="166">
        <v>4.6290000000000004</v>
      </c>
      <c r="F58" s="166">
        <v>4.6124999999999998</v>
      </c>
      <c r="G58" s="166">
        <v>4.5564999999999998</v>
      </c>
    </row>
    <row r="59" spans="1:7" x14ac:dyDescent="0.25">
      <c r="A59" s="110"/>
      <c r="B59" s="24" t="s">
        <v>14</v>
      </c>
      <c r="C59" s="166">
        <v>4.9870000000000001</v>
      </c>
      <c r="D59" s="166">
        <v>4.9460000000000006</v>
      </c>
      <c r="E59" s="166">
        <v>4.532</v>
      </c>
      <c r="F59" s="166">
        <v>4.5155000000000003</v>
      </c>
      <c r="G59" s="166">
        <v>4.4595000000000002</v>
      </c>
    </row>
    <row r="60" spans="1:7" x14ac:dyDescent="0.25">
      <c r="A60" s="110"/>
      <c r="B60" s="24" t="s">
        <v>15</v>
      </c>
      <c r="C60" s="166">
        <v>4.4700000000000006</v>
      </c>
      <c r="D60" s="166">
        <v>4.4289999999999994</v>
      </c>
      <c r="E60" s="166">
        <v>3.9954999999999998</v>
      </c>
      <c r="F60" s="166">
        <v>3.9790000000000001</v>
      </c>
      <c r="G60" s="166">
        <v>3.923</v>
      </c>
    </row>
    <row r="61" spans="1:7" x14ac:dyDescent="0.25">
      <c r="A61" s="110"/>
      <c r="B61" s="24" t="s">
        <v>16</v>
      </c>
      <c r="C61" s="166">
        <v>5.8100000000000005</v>
      </c>
      <c r="D61" s="166">
        <v>5.6440000000000001</v>
      </c>
      <c r="E61" s="166">
        <v>5.327</v>
      </c>
      <c r="F61" s="166">
        <v>5.3129999999999997</v>
      </c>
      <c r="G61" s="166">
        <v>5.2569999999999997</v>
      </c>
    </row>
    <row r="62" spans="1:7" ht="15.75" thickBot="1" x14ac:dyDescent="0.3">
      <c r="A62" s="110"/>
      <c r="B62" s="24" t="s">
        <v>17</v>
      </c>
      <c r="C62" s="165">
        <v>6.4275000000000002</v>
      </c>
      <c r="D62" s="165">
        <v>6.2614999999999998</v>
      </c>
      <c r="E62" s="165">
        <v>5.9435000000000002</v>
      </c>
      <c r="F62" s="165">
        <v>5.9295</v>
      </c>
      <c r="G62" s="165">
        <v>5.8734999999999999</v>
      </c>
    </row>
    <row r="63" spans="1:7" x14ac:dyDescent="0.25">
      <c r="A63" s="39">
        <v>2028</v>
      </c>
      <c r="B63" s="24" t="s">
        <v>6</v>
      </c>
      <c r="C63" s="168">
        <v>6.63</v>
      </c>
      <c r="D63" s="168">
        <v>6.4639999999999995</v>
      </c>
      <c r="E63" s="168">
        <v>6.1449999999999996</v>
      </c>
      <c r="F63" s="168">
        <v>6.1310000000000002</v>
      </c>
      <c r="G63" s="168">
        <v>6.0750000000000002</v>
      </c>
    </row>
    <row r="64" spans="1:7" x14ac:dyDescent="0.25">
      <c r="A64" s="110"/>
      <c r="B64" s="24" t="s">
        <v>7</v>
      </c>
      <c r="C64" s="168">
        <v>6.4074999999999998</v>
      </c>
      <c r="D64" s="168">
        <v>6.2414999999999994</v>
      </c>
      <c r="E64" s="168">
        <v>5.9104999999999999</v>
      </c>
      <c r="F64" s="168">
        <v>5.8964999999999996</v>
      </c>
      <c r="G64" s="168">
        <v>5.8404999999999996</v>
      </c>
    </row>
    <row r="65" spans="1:7" x14ac:dyDescent="0.25">
      <c r="A65" s="110"/>
      <c r="B65" s="24" t="s">
        <v>8</v>
      </c>
      <c r="C65" s="167">
        <v>5.93</v>
      </c>
      <c r="D65" s="167">
        <v>5.7639999999999993</v>
      </c>
      <c r="E65" s="167">
        <v>5.3969999999999994</v>
      </c>
      <c r="F65" s="167">
        <v>5.383</v>
      </c>
      <c r="G65" s="167">
        <v>5.327</v>
      </c>
    </row>
    <row r="66" spans="1:7" x14ac:dyDescent="0.25">
      <c r="A66" s="110"/>
      <c r="B66" s="24" t="s">
        <v>9</v>
      </c>
      <c r="C66" s="167">
        <v>4.3475000000000001</v>
      </c>
      <c r="D66" s="167">
        <v>4.3064999999999998</v>
      </c>
      <c r="E66" s="167">
        <v>3.8654999999999999</v>
      </c>
      <c r="F66" s="167">
        <v>3.8489999999999998</v>
      </c>
      <c r="G66" s="167">
        <v>3.7929999999999997</v>
      </c>
    </row>
    <row r="67" spans="1:7" x14ac:dyDescent="0.25">
      <c r="A67" s="110"/>
      <c r="B67" s="24" t="s">
        <v>10</v>
      </c>
      <c r="C67" s="167">
        <v>4.3419999999999996</v>
      </c>
      <c r="D67" s="167">
        <v>4.3010000000000002</v>
      </c>
      <c r="E67" s="167">
        <v>3.8390000000000004</v>
      </c>
      <c r="F67" s="167">
        <v>3.8224999999999998</v>
      </c>
      <c r="G67" s="167">
        <v>3.7664999999999997</v>
      </c>
    </row>
    <row r="68" spans="1:7" x14ac:dyDescent="0.25">
      <c r="A68" s="110"/>
      <c r="B68" s="24" t="s">
        <v>11</v>
      </c>
      <c r="C68" s="167">
        <v>4.4385000000000003</v>
      </c>
      <c r="D68" s="167">
        <v>4.3975</v>
      </c>
      <c r="E68" s="167">
        <v>3.9344999999999999</v>
      </c>
      <c r="F68" s="167">
        <v>3.9180000000000001</v>
      </c>
      <c r="G68" s="167">
        <v>3.8620000000000001</v>
      </c>
    </row>
    <row r="69" spans="1:7" x14ac:dyDescent="0.25">
      <c r="A69" s="110"/>
      <c r="B69" s="24" t="s">
        <v>12</v>
      </c>
      <c r="C69" s="167">
        <v>5.1054999999999993</v>
      </c>
      <c r="D69" s="167">
        <v>5.0644999999999998</v>
      </c>
      <c r="E69" s="167">
        <v>4.6005000000000003</v>
      </c>
      <c r="F69" s="167">
        <v>4.5839999999999996</v>
      </c>
      <c r="G69" s="167">
        <v>4.5279999999999996</v>
      </c>
    </row>
    <row r="70" spans="1:7" x14ac:dyDescent="0.25">
      <c r="A70" s="110"/>
      <c r="B70" s="24" t="s">
        <v>13</v>
      </c>
      <c r="C70" s="167">
        <v>5.1444999999999999</v>
      </c>
      <c r="D70" s="167">
        <v>5.1034999999999995</v>
      </c>
      <c r="E70" s="167">
        <v>4.6384999999999996</v>
      </c>
      <c r="F70" s="167">
        <v>4.6219999999999999</v>
      </c>
      <c r="G70" s="167">
        <v>4.5659999999999998</v>
      </c>
    </row>
    <row r="71" spans="1:7" x14ac:dyDescent="0.25">
      <c r="A71" s="110"/>
      <c r="B71" s="24" t="s">
        <v>14</v>
      </c>
      <c r="C71" s="167">
        <v>5.0444999999999993</v>
      </c>
      <c r="D71" s="167">
        <v>5.0034999999999998</v>
      </c>
      <c r="E71" s="167">
        <v>4.5365000000000002</v>
      </c>
      <c r="F71" s="167">
        <v>4.5199999999999996</v>
      </c>
      <c r="G71" s="167">
        <v>4.4639999999999995</v>
      </c>
    </row>
    <row r="72" spans="1:7" x14ac:dyDescent="0.25">
      <c r="A72" s="110"/>
      <c r="B72" s="24" t="s">
        <v>15</v>
      </c>
      <c r="C72" s="167">
        <v>4.5225</v>
      </c>
      <c r="D72" s="167">
        <v>4.4814999999999996</v>
      </c>
      <c r="E72" s="167">
        <v>4.0134999999999996</v>
      </c>
      <c r="F72" s="167">
        <v>3.9970000000000003</v>
      </c>
      <c r="G72" s="167">
        <v>3.9410000000000003</v>
      </c>
    </row>
    <row r="73" spans="1:7" x14ac:dyDescent="0.25">
      <c r="A73" s="110"/>
      <c r="B73" s="24" t="s">
        <v>16</v>
      </c>
      <c r="C73" s="167">
        <v>5.8064999999999998</v>
      </c>
      <c r="D73" s="167">
        <v>5.6405000000000003</v>
      </c>
      <c r="E73" s="167">
        <v>5.2675000000000001</v>
      </c>
      <c r="F73" s="167">
        <v>5.2534999999999998</v>
      </c>
      <c r="G73" s="167">
        <v>5.1974999999999998</v>
      </c>
    </row>
    <row r="74" spans="1:7" ht="15.75" thickBot="1" x14ac:dyDescent="0.3">
      <c r="A74" s="110"/>
      <c r="B74" s="28" t="s">
        <v>17</v>
      </c>
      <c r="C74" s="169">
        <v>6.4580000000000002</v>
      </c>
      <c r="D74" s="169">
        <v>6.2919999999999998</v>
      </c>
      <c r="E74" s="169">
        <v>5.9180000000000001</v>
      </c>
      <c r="F74" s="169">
        <v>5.9039999999999999</v>
      </c>
      <c r="G74" s="169">
        <v>5.8479999999999999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64"/>
  <sheetViews>
    <sheetView workbookViewId="0">
      <selection activeCell="JF21" sqref="JF21"/>
    </sheetView>
  </sheetViews>
  <sheetFormatPr defaultRowHeight="15" x14ac:dyDescent="0.25"/>
  <cols>
    <col min="3" max="3" width="9.7109375" bestFit="1" customWidth="1"/>
    <col min="5" max="5" width="10.85546875" customWidth="1"/>
    <col min="6" max="6" width="1.42578125" customWidth="1"/>
    <col min="7" max="7" width="7" hidden="1" customWidth="1"/>
    <col min="8" max="11" width="0" hidden="1" customWidth="1"/>
    <col min="12" max="12" width="1.42578125" hidden="1" customWidth="1"/>
    <col min="13" max="13" width="7" hidden="1" customWidth="1"/>
    <col min="14" max="17" width="0" hidden="1" customWidth="1"/>
    <col min="18" max="18" width="1.42578125" hidden="1" customWidth="1"/>
    <col min="19" max="23" width="0" hidden="1" customWidth="1"/>
    <col min="24" max="24" width="1.42578125" hidden="1" customWidth="1"/>
    <col min="25" max="29" width="0" hidden="1" customWidth="1"/>
    <col min="30" max="30" width="1.42578125" hidden="1" customWidth="1"/>
    <col min="31" max="31" width="7" hidden="1" customWidth="1"/>
    <col min="32" max="35" width="0" hidden="1" customWidth="1"/>
    <col min="36" max="37" width="1.42578125" hidden="1" customWidth="1"/>
    <col min="38" max="38" width="7" hidden="1" customWidth="1"/>
    <col min="39" max="42" width="0" hidden="1" customWidth="1"/>
    <col min="43" max="44" width="1.42578125" hidden="1" customWidth="1"/>
    <col min="45" max="45" width="7" hidden="1" customWidth="1"/>
    <col min="46" max="49" width="0" hidden="1" customWidth="1"/>
    <col min="50" max="51" width="1.42578125" hidden="1" customWidth="1"/>
    <col min="52" max="52" width="7" hidden="1" customWidth="1"/>
    <col min="53" max="56" width="0" hidden="1" customWidth="1"/>
    <col min="57" max="58" width="1.42578125" hidden="1" customWidth="1"/>
    <col min="59" max="59" width="7" hidden="1" customWidth="1"/>
    <col min="60" max="63" width="0" hidden="1" customWidth="1"/>
    <col min="64" max="64" width="1.42578125" hidden="1" customWidth="1"/>
    <col min="65" max="65" width="1.42578125" customWidth="1"/>
    <col min="66" max="66" width="7" hidden="1" customWidth="1"/>
    <col min="67" max="70" width="0" hidden="1" customWidth="1"/>
    <col min="71" max="72" width="1.42578125" hidden="1" customWidth="1"/>
    <col min="73" max="73" width="7" hidden="1" customWidth="1"/>
    <col min="74" max="77" width="0" hidden="1" customWidth="1"/>
    <col min="78" max="79" width="1.42578125" hidden="1" customWidth="1"/>
    <col min="80" max="80" width="7" hidden="1" customWidth="1"/>
    <col min="81" max="84" width="0" hidden="1" customWidth="1"/>
    <col min="85" max="86" width="1.42578125" hidden="1" customWidth="1"/>
    <col min="87" max="87" width="7" hidden="1" customWidth="1"/>
    <col min="88" max="91" width="0" hidden="1" customWidth="1"/>
    <col min="92" max="93" width="1.42578125" hidden="1" customWidth="1"/>
    <col min="94" max="94" width="7" hidden="1" customWidth="1"/>
    <col min="95" max="98" width="0" hidden="1" customWidth="1"/>
    <col min="99" max="100" width="1.42578125" hidden="1" customWidth="1"/>
    <col min="101" max="101" width="7" hidden="1" customWidth="1"/>
    <col min="102" max="105" width="0" hidden="1" customWidth="1"/>
    <col min="106" max="107" width="1.42578125" hidden="1" customWidth="1"/>
    <col min="108" max="108" width="7" hidden="1" customWidth="1"/>
    <col min="109" max="112" width="0" hidden="1" customWidth="1"/>
    <col min="113" max="114" width="1.42578125" hidden="1" customWidth="1"/>
    <col min="115" max="115" width="7" hidden="1" customWidth="1"/>
    <col min="116" max="119" width="0" hidden="1" customWidth="1"/>
    <col min="120" max="120" width="1.42578125" hidden="1" customWidth="1"/>
    <col min="121" max="121" width="7" hidden="1" customWidth="1"/>
    <col min="122" max="125" width="0" hidden="1" customWidth="1"/>
    <col min="126" max="126" width="1.42578125" hidden="1" customWidth="1"/>
    <col min="127" max="127" width="7" hidden="1" customWidth="1"/>
    <col min="128" max="131" width="0" hidden="1" customWidth="1"/>
    <col min="132" max="132" width="1.42578125" hidden="1" customWidth="1"/>
    <col min="133" max="133" width="7" hidden="1" customWidth="1"/>
    <col min="134" max="137" width="0" hidden="1" customWidth="1"/>
    <col min="138" max="138" width="1.42578125" hidden="1" customWidth="1"/>
    <col min="139" max="139" width="7" hidden="1" customWidth="1"/>
    <col min="140" max="143" width="0" hidden="1" customWidth="1"/>
    <col min="144" max="144" width="1.42578125" hidden="1" customWidth="1"/>
    <col min="145" max="145" width="7" hidden="1" customWidth="1"/>
    <col min="146" max="149" width="0" hidden="1" customWidth="1"/>
    <col min="150" max="150" width="1.42578125" hidden="1" customWidth="1"/>
    <col min="151" max="151" width="7" hidden="1" customWidth="1"/>
    <col min="152" max="155" width="0" hidden="1" customWidth="1"/>
    <col min="156" max="156" width="1.42578125" hidden="1" customWidth="1"/>
    <col min="157" max="157" width="7" hidden="1" customWidth="1"/>
    <col min="158" max="161" width="0" hidden="1" customWidth="1"/>
    <col min="162" max="162" width="1.42578125" hidden="1" customWidth="1"/>
    <col min="163" max="163" width="7" hidden="1" customWidth="1"/>
    <col min="164" max="167" width="0" hidden="1" customWidth="1"/>
    <col min="168" max="168" width="1.42578125" hidden="1" customWidth="1"/>
    <col min="169" max="169" width="7" hidden="1" customWidth="1"/>
    <col min="170" max="173" width="0" hidden="1" customWidth="1"/>
    <col min="174" max="174" width="1.42578125" hidden="1" customWidth="1"/>
    <col min="175" max="175" width="7" hidden="1" customWidth="1"/>
    <col min="176" max="179" width="0" hidden="1" customWidth="1"/>
    <col min="180" max="180" width="1.42578125" hidden="1" customWidth="1"/>
    <col min="181" max="181" width="7" hidden="1" customWidth="1"/>
    <col min="182" max="185" width="0" hidden="1" customWidth="1"/>
    <col min="186" max="186" width="1.42578125" hidden="1" customWidth="1"/>
    <col min="187" max="187" width="7" hidden="1" customWidth="1"/>
    <col min="188" max="191" width="0" hidden="1" customWidth="1"/>
    <col min="192" max="192" width="1.42578125" hidden="1" customWidth="1"/>
    <col min="193" max="193" width="7" hidden="1" customWidth="1"/>
    <col min="194" max="197" width="0" hidden="1" customWidth="1"/>
    <col min="198" max="198" width="1.42578125" customWidth="1"/>
    <col min="199" max="199" width="7" hidden="1" customWidth="1"/>
    <col min="200" max="203" width="9.140625" hidden="1" customWidth="1"/>
    <col min="204" max="204" width="1.42578125" hidden="1" customWidth="1"/>
    <col min="205" max="205" width="7" hidden="1" customWidth="1"/>
    <col min="206" max="209" width="9.140625" hidden="1" customWidth="1"/>
    <col min="210" max="210" width="1.42578125" hidden="1" customWidth="1"/>
    <col min="211" max="211" width="7" hidden="1" customWidth="1"/>
    <col min="212" max="215" width="9.140625" hidden="1" customWidth="1"/>
    <col min="216" max="216" width="1.42578125" hidden="1" customWidth="1"/>
    <col min="217" max="217" width="7" hidden="1" customWidth="1"/>
    <col min="218" max="221" width="9.140625" hidden="1" customWidth="1"/>
    <col min="222" max="222" width="1.42578125" customWidth="1"/>
    <col min="223" max="223" width="7" customWidth="1"/>
    <col min="224" max="227" width="9.140625" customWidth="1"/>
    <col min="228" max="228" width="1.42578125" customWidth="1"/>
    <col min="229" max="229" width="7" customWidth="1"/>
    <col min="234" max="234" width="1.42578125" customWidth="1"/>
    <col min="235" max="235" width="7" customWidth="1"/>
    <col min="240" max="240" width="1.42578125" customWidth="1"/>
    <col min="241" max="241" width="7" customWidth="1"/>
    <col min="246" max="246" width="1.42578125" customWidth="1"/>
    <col min="247" max="247" width="7" customWidth="1"/>
    <col min="252" max="252" width="1.42578125" customWidth="1"/>
    <col min="253" max="253" width="7" customWidth="1"/>
    <col min="258" max="258" width="1.42578125" customWidth="1"/>
    <col min="259" max="259" width="7" customWidth="1"/>
  </cols>
  <sheetData>
    <row r="1" spans="1:263" ht="15.75" thickBot="1" x14ac:dyDescent="0.3"/>
    <row r="2" spans="1:263" ht="15.75" thickBot="1" x14ac:dyDescent="0.3">
      <c r="B2" s="182" t="s">
        <v>26</v>
      </c>
      <c r="C2" s="183"/>
      <c r="D2" s="183"/>
      <c r="E2" s="184"/>
      <c r="F2" s="23"/>
      <c r="G2" s="18"/>
      <c r="H2" s="18"/>
      <c r="I2" s="29">
        <v>44166</v>
      </c>
      <c r="J2" s="30"/>
      <c r="K2" s="30"/>
      <c r="L2" s="23"/>
      <c r="M2" s="18"/>
      <c r="N2" s="18"/>
      <c r="O2" s="29">
        <v>44180</v>
      </c>
      <c r="P2" s="30"/>
      <c r="Q2" s="30"/>
      <c r="R2" s="23"/>
      <c r="S2" s="18"/>
      <c r="T2" s="18"/>
      <c r="U2" s="29">
        <v>44186</v>
      </c>
      <c r="V2" s="30"/>
      <c r="W2" s="30"/>
      <c r="X2" s="23"/>
      <c r="Y2" s="18"/>
      <c r="Z2" s="18"/>
      <c r="AA2" s="29">
        <v>44193</v>
      </c>
      <c r="AB2" s="30"/>
      <c r="AC2" s="30"/>
      <c r="AD2" s="23"/>
      <c r="AE2" s="18"/>
      <c r="AF2" s="18"/>
      <c r="AG2" s="29">
        <v>44561</v>
      </c>
      <c r="AH2" s="30"/>
      <c r="AI2" s="30"/>
      <c r="AJ2" s="23"/>
      <c r="AK2" s="23"/>
      <c r="AL2" s="18"/>
      <c r="AM2" s="18"/>
      <c r="AN2" s="29">
        <v>44202</v>
      </c>
      <c r="AO2" s="30"/>
      <c r="AP2" s="30"/>
      <c r="AQ2" s="23"/>
      <c r="AR2" s="23"/>
      <c r="AS2" s="18"/>
      <c r="AT2" s="18"/>
      <c r="AU2" s="29">
        <v>44211</v>
      </c>
      <c r="AV2" s="30"/>
      <c r="AW2" s="30"/>
      <c r="AX2" s="23"/>
      <c r="AY2" s="23"/>
      <c r="AZ2" s="18"/>
      <c r="BA2" s="18"/>
      <c r="BB2" s="29">
        <v>44216</v>
      </c>
      <c r="BC2" s="30"/>
      <c r="BD2" s="30"/>
      <c r="BE2" s="23"/>
      <c r="BF2" s="23"/>
      <c r="BG2" s="18"/>
      <c r="BH2" s="18"/>
      <c r="BI2" s="29">
        <v>44228</v>
      </c>
      <c r="BJ2" s="30"/>
      <c r="BK2" s="30"/>
      <c r="BL2" s="23"/>
      <c r="BM2" s="23"/>
      <c r="BN2" s="18"/>
      <c r="BO2" s="18"/>
      <c r="BP2" s="29">
        <v>44239</v>
      </c>
      <c r="BQ2" s="30"/>
      <c r="BR2" s="30"/>
      <c r="BS2" s="23"/>
      <c r="BT2" s="23"/>
      <c r="BU2" s="18"/>
      <c r="BV2" s="18"/>
      <c r="BW2" s="29">
        <v>44243</v>
      </c>
      <c r="BX2" s="30"/>
      <c r="BY2" s="30"/>
      <c r="BZ2" s="23"/>
      <c r="CA2" s="23"/>
      <c r="CB2" s="18"/>
      <c r="CC2" s="18"/>
      <c r="CD2" s="29">
        <v>44249</v>
      </c>
      <c r="CE2" s="30"/>
      <c r="CF2" s="30"/>
      <c r="CG2" s="23"/>
      <c r="CH2" s="23"/>
      <c r="CI2" s="18"/>
      <c r="CJ2" s="18"/>
      <c r="CK2" s="29">
        <v>44256</v>
      </c>
      <c r="CL2" s="30"/>
      <c r="CM2" s="30"/>
      <c r="CN2" s="23"/>
      <c r="CO2" s="23"/>
      <c r="CP2" s="18"/>
      <c r="CQ2" s="18"/>
      <c r="CR2" s="29">
        <v>44270</v>
      </c>
      <c r="CS2" s="30"/>
      <c r="CT2" s="30"/>
      <c r="CU2" s="23"/>
      <c r="CV2" s="23"/>
      <c r="CW2" s="18"/>
      <c r="CX2" s="18"/>
      <c r="CY2" s="29">
        <v>44287</v>
      </c>
      <c r="CZ2" s="30"/>
      <c r="DA2" s="30"/>
      <c r="DB2" s="23"/>
      <c r="DC2" s="23"/>
      <c r="DD2" s="18"/>
      <c r="DE2" s="18"/>
      <c r="DF2" s="29">
        <v>44292</v>
      </c>
      <c r="DG2" s="30"/>
      <c r="DH2" s="30"/>
      <c r="DI2" s="23"/>
      <c r="DJ2" s="23"/>
      <c r="DK2" s="18"/>
      <c r="DL2" s="18"/>
      <c r="DM2" s="29">
        <v>44301</v>
      </c>
      <c r="DN2" s="30"/>
      <c r="DO2" s="30"/>
      <c r="DP2" s="23"/>
      <c r="DQ2" s="18"/>
      <c r="DR2" s="18"/>
      <c r="DS2" s="29">
        <v>44316</v>
      </c>
      <c r="DT2" s="30"/>
      <c r="DU2" s="30"/>
      <c r="DV2" s="23"/>
      <c r="DW2" s="18"/>
      <c r="DX2" s="18"/>
      <c r="DY2" s="29">
        <v>44330</v>
      </c>
      <c r="DZ2" s="30"/>
      <c r="EA2" s="30"/>
      <c r="EB2" s="23"/>
      <c r="EC2" s="18"/>
      <c r="ED2" s="18"/>
      <c r="EE2" s="29">
        <v>44344</v>
      </c>
      <c r="EF2" s="30"/>
      <c r="EG2" s="30"/>
      <c r="EH2" s="23"/>
      <c r="EI2" s="18"/>
      <c r="EJ2" s="18"/>
      <c r="EK2" s="29">
        <v>44362</v>
      </c>
      <c r="EL2" s="30"/>
      <c r="EM2" s="30"/>
      <c r="EN2" s="23"/>
      <c r="EO2" s="18"/>
      <c r="EP2" s="18"/>
      <c r="EQ2" s="29">
        <v>44377</v>
      </c>
      <c r="ER2" s="30"/>
      <c r="ES2" s="30"/>
      <c r="ET2" s="23"/>
      <c r="EU2" s="18"/>
      <c r="EV2" s="18"/>
      <c r="EW2" s="29">
        <v>44392</v>
      </c>
      <c r="EX2" s="30"/>
      <c r="EY2" s="30"/>
      <c r="EZ2" s="23"/>
      <c r="FA2" s="18"/>
      <c r="FB2" s="18"/>
      <c r="FC2" s="29">
        <v>44407</v>
      </c>
      <c r="FD2" s="30"/>
      <c r="FE2" s="30"/>
      <c r="FF2" s="23"/>
      <c r="FG2" s="18"/>
      <c r="FH2" s="18"/>
      <c r="FI2" s="29">
        <v>44433</v>
      </c>
      <c r="FJ2" s="29"/>
      <c r="FK2" s="30"/>
      <c r="FL2" s="23"/>
      <c r="FM2" s="18"/>
      <c r="FN2" s="18"/>
      <c r="FO2" s="29">
        <v>44438</v>
      </c>
      <c r="FP2" s="29"/>
      <c r="FQ2" s="30"/>
      <c r="FR2" s="23"/>
      <c r="FS2" s="18"/>
      <c r="FT2" s="18"/>
      <c r="FU2" s="29">
        <v>44439</v>
      </c>
      <c r="FV2" s="29"/>
      <c r="FW2" s="30"/>
      <c r="FX2" s="23"/>
      <c r="FY2" s="18"/>
      <c r="FZ2" s="18"/>
      <c r="GA2" s="29">
        <v>44440</v>
      </c>
      <c r="GB2" s="29"/>
      <c r="GC2" s="30"/>
      <c r="GD2" s="23"/>
      <c r="GE2" s="18"/>
      <c r="GF2" s="18"/>
      <c r="GG2" s="29">
        <v>44454</v>
      </c>
      <c r="GH2" s="29"/>
      <c r="GI2" s="30"/>
      <c r="GJ2" s="23"/>
      <c r="GK2" s="18"/>
      <c r="GL2" s="18"/>
      <c r="GM2" s="29">
        <v>44466</v>
      </c>
      <c r="GN2" s="29"/>
      <c r="GO2" s="30"/>
      <c r="GP2" s="23"/>
      <c r="GQ2" s="18"/>
      <c r="GR2" s="18"/>
      <c r="GS2" s="29">
        <v>44468</v>
      </c>
      <c r="GT2" s="29"/>
      <c r="GU2" s="30"/>
      <c r="GV2" s="23"/>
      <c r="GW2" s="18"/>
      <c r="GX2" s="18"/>
      <c r="GY2" s="29">
        <v>44470</v>
      </c>
      <c r="GZ2" s="29"/>
      <c r="HA2" s="30"/>
      <c r="HB2" s="23"/>
      <c r="HC2" s="18"/>
      <c r="HD2" s="18"/>
      <c r="HE2" s="29">
        <v>44483</v>
      </c>
      <c r="HF2" s="29"/>
      <c r="HG2" s="30"/>
      <c r="HH2" s="23"/>
      <c r="HI2" s="18"/>
      <c r="HJ2" s="18"/>
      <c r="HK2" s="29">
        <v>44495</v>
      </c>
      <c r="HL2" s="29"/>
      <c r="HM2" s="30"/>
      <c r="HN2" s="23"/>
      <c r="HO2" s="18"/>
      <c r="HP2" s="18"/>
      <c r="HQ2" s="29">
        <v>44498</v>
      </c>
      <c r="HR2" s="29"/>
      <c r="HS2" s="30"/>
      <c r="HT2" s="23"/>
      <c r="HU2" s="18"/>
      <c r="HV2" s="18"/>
      <c r="HW2" s="29">
        <v>44503</v>
      </c>
      <c r="HX2" s="29"/>
      <c r="HY2" s="30"/>
      <c r="HZ2" s="23"/>
      <c r="IA2" s="18"/>
      <c r="IB2" s="18"/>
      <c r="IC2" s="29">
        <v>44515</v>
      </c>
      <c r="ID2" s="29"/>
      <c r="IE2" s="30"/>
      <c r="IF2" s="23"/>
      <c r="IG2" s="18"/>
      <c r="IH2" s="18"/>
      <c r="II2" s="29">
        <v>44530</v>
      </c>
      <c r="IJ2" s="29"/>
      <c r="IK2" s="30"/>
      <c r="IL2" s="23"/>
      <c r="IM2" s="18"/>
      <c r="IN2" s="18"/>
      <c r="IO2" s="29">
        <v>44536</v>
      </c>
      <c r="IP2" s="29"/>
      <c r="IQ2" s="30"/>
      <c r="IR2" s="23"/>
      <c r="IS2" s="18"/>
      <c r="IT2" s="18"/>
      <c r="IU2" s="29">
        <v>44544</v>
      </c>
      <c r="IV2" s="29"/>
      <c r="IW2" s="30"/>
      <c r="IX2" s="23"/>
      <c r="IY2" s="18"/>
      <c r="IZ2" s="18"/>
      <c r="JA2" s="29">
        <v>44926</v>
      </c>
      <c r="JB2" s="29"/>
      <c r="JC2" s="30"/>
    </row>
    <row r="3" spans="1:263" ht="15.75" thickBot="1" x14ac:dyDescent="0.3">
      <c r="B3" s="24">
        <v>2021</v>
      </c>
      <c r="C3" s="34" t="s">
        <v>5</v>
      </c>
      <c r="D3" s="34" t="s">
        <v>2</v>
      </c>
      <c r="E3" s="35" t="s">
        <v>3</v>
      </c>
      <c r="F3" s="23"/>
      <c r="G3" s="20">
        <v>2021</v>
      </c>
      <c r="H3" s="20" t="s">
        <v>21</v>
      </c>
      <c r="I3" s="21" t="s">
        <v>5</v>
      </c>
      <c r="J3" s="21" t="s">
        <v>2</v>
      </c>
      <c r="K3" s="22" t="s">
        <v>3</v>
      </c>
      <c r="L3" s="23"/>
      <c r="M3" s="20">
        <v>2021</v>
      </c>
      <c r="N3" s="20" t="s">
        <v>21</v>
      </c>
      <c r="O3" s="21" t="s">
        <v>5</v>
      </c>
      <c r="P3" s="21" t="s">
        <v>2</v>
      </c>
      <c r="Q3" s="22" t="s">
        <v>3</v>
      </c>
      <c r="R3" s="23"/>
      <c r="S3" s="20">
        <v>2021</v>
      </c>
      <c r="T3" s="20" t="s">
        <v>21</v>
      </c>
      <c r="U3" s="21" t="s">
        <v>5</v>
      </c>
      <c r="V3" s="21" t="s">
        <v>2</v>
      </c>
      <c r="W3" s="22" t="s">
        <v>3</v>
      </c>
      <c r="X3" s="23"/>
      <c r="Y3" s="20">
        <v>2021</v>
      </c>
      <c r="Z3" s="20" t="s">
        <v>21</v>
      </c>
      <c r="AA3" s="21" t="s">
        <v>5</v>
      </c>
      <c r="AB3" s="21" t="s">
        <v>2</v>
      </c>
      <c r="AC3" s="22" t="s">
        <v>3</v>
      </c>
      <c r="AD3" s="23"/>
      <c r="AE3" s="20">
        <v>2021</v>
      </c>
      <c r="AF3" s="20" t="s">
        <v>21</v>
      </c>
      <c r="AG3" s="21" t="s">
        <v>5</v>
      </c>
      <c r="AH3" s="21" t="s">
        <v>2</v>
      </c>
      <c r="AI3" s="22" t="s">
        <v>3</v>
      </c>
      <c r="AJ3" s="23"/>
      <c r="AK3" s="23"/>
      <c r="AL3" s="20">
        <v>2021</v>
      </c>
      <c r="AM3" s="20" t="s">
        <v>21</v>
      </c>
      <c r="AN3" s="21" t="s">
        <v>5</v>
      </c>
      <c r="AO3" s="21" t="s">
        <v>2</v>
      </c>
      <c r="AP3" s="22" t="s">
        <v>3</v>
      </c>
      <c r="AQ3" s="23"/>
      <c r="AR3" s="23"/>
      <c r="AS3" s="20">
        <v>2021</v>
      </c>
      <c r="AT3" s="20" t="s">
        <v>21</v>
      </c>
      <c r="AU3" s="21" t="s">
        <v>5</v>
      </c>
      <c r="AV3" s="21" t="s">
        <v>2</v>
      </c>
      <c r="AW3" s="22" t="s">
        <v>3</v>
      </c>
      <c r="AX3" s="23"/>
      <c r="AY3" s="23"/>
      <c r="AZ3" s="20">
        <v>2021</v>
      </c>
      <c r="BA3" s="20" t="s">
        <v>21</v>
      </c>
      <c r="BB3" s="21" t="s">
        <v>5</v>
      </c>
      <c r="BC3" s="21" t="s">
        <v>2</v>
      </c>
      <c r="BD3" s="22" t="s">
        <v>3</v>
      </c>
      <c r="BE3" s="23"/>
      <c r="BF3" s="23"/>
      <c r="BG3" s="20">
        <v>2021</v>
      </c>
      <c r="BH3" s="20" t="s">
        <v>21</v>
      </c>
      <c r="BI3" s="21" t="s">
        <v>5</v>
      </c>
      <c r="BJ3" s="21" t="s">
        <v>2</v>
      </c>
      <c r="BK3" s="22" t="s">
        <v>3</v>
      </c>
      <c r="BL3" s="23"/>
      <c r="BM3" s="23"/>
      <c r="BN3" s="20">
        <v>2021</v>
      </c>
      <c r="BO3" s="20" t="s">
        <v>21</v>
      </c>
      <c r="BP3" s="21" t="s">
        <v>5</v>
      </c>
      <c r="BQ3" s="21" t="s">
        <v>2</v>
      </c>
      <c r="BR3" s="22" t="s">
        <v>3</v>
      </c>
      <c r="BS3" s="23"/>
      <c r="BT3" s="23"/>
      <c r="BU3" s="20">
        <v>2021</v>
      </c>
      <c r="BV3" s="20" t="s">
        <v>21</v>
      </c>
      <c r="BW3" s="21" t="s">
        <v>5</v>
      </c>
      <c r="BX3" s="21" t="s">
        <v>2</v>
      </c>
      <c r="BY3" s="22" t="s">
        <v>3</v>
      </c>
      <c r="BZ3" s="23"/>
      <c r="CA3" s="23"/>
      <c r="CB3" s="20">
        <v>2021</v>
      </c>
      <c r="CC3" s="20" t="s">
        <v>21</v>
      </c>
      <c r="CD3" s="21" t="s">
        <v>5</v>
      </c>
      <c r="CE3" s="21" t="s">
        <v>2</v>
      </c>
      <c r="CF3" s="22" t="s">
        <v>3</v>
      </c>
      <c r="CG3" s="23"/>
      <c r="CH3" s="23"/>
      <c r="CI3" s="20">
        <v>2021</v>
      </c>
      <c r="CJ3" s="20" t="s">
        <v>21</v>
      </c>
      <c r="CK3" s="21" t="s">
        <v>5</v>
      </c>
      <c r="CL3" s="21" t="s">
        <v>2</v>
      </c>
      <c r="CM3" s="22" t="s">
        <v>3</v>
      </c>
      <c r="CN3" s="23"/>
      <c r="CO3" s="23"/>
      <c r="CP3" s="20">
        <v>2021</v>
      </c>
      <c r="CQ3" s="20" t="s">
        <v>21</v>
      </c>
      <c r="CR3" s="21" t="s">
        <v>5</v>
      </c>
      <c r="CS3" s="21" t="s">
        <v>2</v>
      </c>
      <c r="CT3" s="22" t="s">
        <v>3</v>
      </c>
      <c r="CU3" s="23"/>
      <c r="CV3" s="23"/>
      <c r="CW3" s="20">
        <v>2021</v>
      </c>
      <c r="CX3" s="20" t="s">
        <v>21</v>
      </c>
      <c r="CY3" s="21" t="s">
        <v>5</v>
      </c>
      <c r="CZ3" s="21" t="s">
        <v>2</v>
      </c>
      <c r="DA3" s="22" t="s">
        <v>3</v>
      </c>
      <c r="DB3" s="23"/>
      <c r="DC3" s="23"/>
      <c r="DD3" s="20">
        <v>2021</v>
      </c>
      <c r="DE3" s="20" t="s">
        <v>21</v>
      </c>
      <c r="DF3" s="21" t="s">
        <v>5</v>
      </c>
      <c r="DG3" s="21" t="s">
        <v>2</v>
      </c>
      <c r="DH3" s="22" t="s">
        <v>3</v>
      </c>
      <c r="DI3" s="23"/>
      <c r="DJ3" s="23"/>
      <c r="DK3" s="20">
        <v>2021</v>
      </c>
      <c r="DL3" s="20" t="s">
        <v>21</v>
      </c>
      <c r="DM3" s="21" t="s">
        <v>5</v>
      </c>
      <c r="DN3" s="21" t="s">
        <v>2</v>
      </c>
      <c r="DO3" s="22" t="s">
        <v>3</v>
      </c>
      <c r="DP3" s="23"/>
      <c r="DQ3" s="87">
        <v>2021</v>
      </c>
      <c r="DR3" s="87" t="s">
        <v>21</v>
      </c>
      <c r="DS3" s="88" t="s">
        <v>5</v>
      </c>
      <c r="DT3" s="88" t="s">
        <v>2</v>
      </c>
      <c r="DU3" s="22" t="s">
        <v>3</v>
      </c>
      <c r="DV3" s="23"/>
      <c r="DW3" s="87">
        <v>2021</v>
      </c>
      <c r="DX3" s="87" t="s">
        <v>21</v>
      </c>
      <c r="DY3" s="88" t="s">
        <v>5</v>
      </c>
      <c r="DZ3" s="88" t="s">
        <v>2</v>
      </c>
      <c r="EA3" s="22" t="s">
        <v>3</v>
      </c>
      <c r="EB3" s="23"/>
      <c r="EC3" s="87">
        <v>2021</v>
      </c>
      <c r="ED3" s="87" t="s">
        <v>21</v>
      </c>
      <c r="EE3" s="88" t="s">
        <v>5</v>
      </c>
      <c r="EF3" s="88" t="s">
        <v>2</v>
      </c>
      <c r="EG3" s="22" t="s">
        <v>3</v>
      </c>
      <c r="EH3" s="23"/>
      <c r="EI3" s="87">
        <v>2021</v>
      </c>
      <c r="EJ3" s="87" t="s">
        <v>21</v>
      </c>
      <c r="EK3" s="88" t="s">
        <v>5</v>
      </c>
      <c r="EL3" s="88" t="s">
        <v>2</v>
      </c>
      <c r="EM3" s="22" t="s">
        <v>3</v>
      </c>
      <c r="EN3" s="23"/>
      <c r="EO3" s="87">
        <v>2021</v>
      </c>
      <c r="EP3" s="87" t="s">
        <v>21</v>
      </c>
      <c r="EQ3" s="88" t="s">
        <v>5</v>
      </c>
      <c r="ER3" s="88" t="s">
        <v>2</v>
      </c>
      <c r="ES3" s="22" t="s">
        <v>3</v>
      </c>
      <c r="ET3" s="23"/>
      <c r="EU3" s="87">
        <v>2021</v>
      </c>
      <c r="EV3" s="87" t="s">
        <v>21</v>
      </c>
      <c r="EW3" s="88" t="s">
        <v>5</v>
      </c>
      <c r="EX3" s="88" t="s">
        <v>2</v>
      </c>
      <c r="EY3" s="22" t="s">
        <v>3</v>
      </c>
      <c r="EZ3" s="23"/>
      <c r="FA3" s="87">
        <v>2021</v>
      </c>
      <c r="FB3" s="87" t="s">
        <v>21</v>
      </c>
      <c r="FC3" s="88" t="s">
        <v>5</v>
      </c>
      <c r="FD3" s="88" t="s">
        <v>2</v>
      </c>
      <c r="FE3" s="22" t="s">
        <v>3</v>
      </c>
      <c r="FF3" s="23"/>
      <c r="FG3" s="87">
        <v>2021</v>
      </c>
      <c r="FH3" s="87" t="s">
        <v>21</v>
      </c>
      <c r="FI3" s="88" t="s">
        <v>5</v>
      </c>
      <c r="FJ3" s="88" t="s">
        <v>2</v>
      </c>
      <c r="FK3" s="22" t="s">
        <v>3</v>
      </c>
      <c r="FL3" s="23"/>
      <c r="FM3" s="87">
        <v>2021</v>
      </c>
      <c r="FN3" s="87" t="s">
        <v>21</v>
      </c>
      <c r="FO3" s="88" t="s">
        <v>5</v>
      </c>
      <c r="FP3" s="88" t="s">
        <v>2</v>
      </c>
      <c r="FQ3" s="22" t="s">
        <v>3</v>
      </c>
      <c r="FR3" s="23"/>
      <c r="FS3" s="87">
        <v>2021</v>
      </c>
      <c r="FT3" s="87" t="s">
        <v>21</v>
      </c>
      <c r="FU3" s="88" t="s">
        <v>5</v>
      </c>
      <c r="FV3" s="88" t="s">
        <v>2</v>
      </c>
      <c r="FW3" s="22" t="s">
        <v>3</v>
      </c>
      <c r="FX3" s="23"/>
      <c r="FY3" s="87">
        <v>2021</v>
      </c>
      <c r="FZ3" s="87" t="s">
        <v>21</v>
      </c>
      <c r="GA3" s="88" t="s">
        <v>5</v>
      </c>
      <c r="GB3" s="88" t="s">
        <v>2</v>
      </c>
      <c r="GC3" s="22" t="s">
        <v>3</v>
      </c>
      <c r="GD3" s="23"/>
      <c r="GE3" s="87">
        <v>2021</v>
      </c>
      <c r="GF3" s="87" t="s">
        <v>21</v>
      </c>
      <c r="GG3" s="88" t="s">
        <v>5</v>
      </c>
      <c r="GH3" s="88" t="s">
        <v>2</v>
      </c>
      <c r="GI3" s="22" t="s">
        <v>3</v>
      </c>
      <c r="GJ3" s="23"/>
      <c r="GK3" s="87">
        <v>2021</v>
      </c>
      <c r="GL3" s="87" t="s">
        <v>21</v>
      </c>
      <c r="GM3" s="88" t="s">
        <v>5</v>
      </c>
      <c r="GN3" s="88" t="s">
        <v>2</v>
      </c>
      <c r="GO3" s="22" t="s">
        <v>3</v>
      </c>
      <c r="GP3" s="23"/>
      <c r="GQ3" s="87">
        <v>2021</v>
      </c>
      <c r="GR3" s="87" t="s">
        <v>21</v>
      </c>
      <c r="GS3" s="88" t="s">
        <v>5</v>
      </c>
      <c r="GT3" s="88" t="s">
        <v>2</v>
      </c>
      <c r="GU3" s="22" t="s">
        <v>3</v>
      </c>
      <c r="GV3" s="23"/>
      <c r="GW3" s="87">
        <v>2021</v>
      </c>
      <c r="GX3" s="87" t="s">
        <v>21</v>
      </c>
      <c r="GY3" s="88" t="s">
        <v>5</v>
      </c>
      <c r="GZ3" s="88" t="s">
        <v>2</v>
      </c>
      <c r="HA3" s="22" t="s">
        <v>3</v>
      </c>
      <c r="HB3" s="23"/>
      <c r="HC3" s="87">
        <v>2021</v>
      </c>
      <c r="HD3" s="87" t="s">
        <v>21</v>
      </c>
      <c r="HE3" s="88" t="s">
        <v>5</v>
      </c>
      <c r="HF3" s="88" t="s">
        <v>2</v>
      </c>
      <c r="HG3" s="22" t="s">
        <v>3</v>
      </c>
      <c r="HH3" s="23"/>
      <c r="HI3" s="87">
        <v>2021</v>
      </c>
      <c r="HJ3" s="87" t="s">
        <v>21</v>
      </c>
      <c r="HK3" s="88" t="s">
        <v>5</v>
      </c>
      <c r="HL3" s="88" t="s">
        <v>2</v>
      </c>
      <c r="HM3" s="22" t="s">
        <v>3</v>
      </c>
      <c r="HN3" s="23"/>
      <c r="HO3" s="87">
        <v>2021</v>
      </c>
      <c r="HP3" s="87" t="s">
        <v>21</v>
      </c>
      <c r="HQ3" s="88" t="s">
        <v>5</v>
      </c>
      <c r="HR3" s="88" t="s">
        <v>2</v>
      </c>
      <c r="HS3" s="22" t="s">
        <v>3</v>
      </c>
      <c r="HT3" s="23"/>
      <c r="HU3" s="87">
        <v>2021</v>
      </c>
      <c r="HV3" s="87" t="s">
        <v>21</v>
      </c>
      <c r="HW3" s="88" t="s">
        <v>5</v>
      </c>
      <c r="HX3" s="88" t="s">
        <v>2</v>
      </c>
      <c r="HY3" s="22" t="s">
        <v>3</v>
      </c>
      <c r="HZ3" s="23"/>
      <c r="IA3" s="87">
        <v>2021</v>
      </c>
      <c r="IB3" s="87" t="s">
        <v>21</v>
      </c>
      <c r="IC3" s="88" t="s">
        <v>5</v>
      </c>
      <c r="ID3" s="88" t="s">
        <v>2</v>
      </c>
      <c r="IE3" s="22" t="s">
        <v>3</v>
      </c>
      <c r="IF3" s="23"/>
      <c r="IG3" s="87">
        <v>2021</v>
      </c>
      <c r="IH3" s="87" t="s">
        <v>21</v>
      </c>
      <c r="II3" s="88" t="s">
        <v>5</v>
      </c>
      <c r="IJ3" s="88" t="s">
        <v>2</v>
      </c>
      <c r="IK3" s="22" t="s">
        <v>3</v>
      </c>
      <c r="IL3" s="23"/>
      <c r="IM3" s="87">
        <v>2021</v>
      </c>
      <c r="IN3" s="87" t="s">
        <v>21</v>
      </c>
      <c r="IO3" s="88" t="s">
        <v>5</v>
      </c>
      <c r="IP3" s="88" t="s">
        <v>2</v>
      </c>
      <c r="IQ3" s="22" t="s">
        <v>3</v>
      </c>
      <c r="IR3" s="23"/>
      <c r="IS3" s="87">
        <v>2021</v>
      </c>
      <c r="IT3" s="87" t="s">
        <v>21</v>
      </c>
      <c r="IU3" s="88" t="s">
        <v>5</v>
      </c>
      <c r="IV3" s="88" t="s">
        <v>2</v>
      </c>
      <c r="IW3" s="22" t="s">
        <v>3</v>
      </c>
      <c r="IX3" s="23"/>
      <c r="IY3" s="87">
        <v>2021</v>
      </c>
      <c r="IZ3" s="87" t="s">
        <v>21</v>
      </c>
      <c r="JA3" s="88" t="s">
        <v>5</v>
      </c>
      <c r="JB3" s="88" t="s">
        <v>2</v>
      </c>
      <c r="JC3" s="22" t="s">
        <v>3</v>
      </c>
    </row>
    <row r="4" spans="1:263" ht="15.75" thickBot="1" x14ac:dyDescent="0.3">
      <c r="A4" s="3">
        <v>2021</v>
      </c>
      <c r="B4" s="63" t="s">
        <v>6</v>
      </c>
      <c r="C4" s="62">
        <v>0</v>
      </c>
      <c r="D4" s="57">
        <v>0</v>
      </c>
      <c r="E4" s="57">
        <v>0</v>
      </c>
      <c r="F4" s="23"/>
      <c r="G4" s="3"/>
      <c r="H4" s="3" t="s">
        <v>6</v>
      </c>
      <c r="I4" s="13">
        <v>31.2</v>
      </c>
      <c r="J4" s="13">
        <v>28.95</v>
      </c>
      <c r="K4" s="19">
        <f>((I4*400)+(J4*344))/744</f>
        <v>30.159677419354839</v>
      </c>
      <c r="L4" s="23"/>
      <c r="M4" s="3"/>
      <c r="N4" s="3" t="s">
        <v>6</v>
      </c>
      <c r="O4" s="13">
        <v>30.75</v>
      </c>
      <c r="P4" s="13">
        <v>30.55</v>
      </c>
      <c r="Q4" s="19">
        <f>((O4*400)+(P4*344))/744</f>
        <v>30.657526881720432</v>
      </c>
      <c r="R4" s="23"/>
      <c r="S4" s="3"/>
      <c r="T4" s="3" t="s">
        <v>6</v>
      </c>
      <c r="U4" s="13">
        <v>30.7</v>
      </c>
      <c r="V4" s="13">
        <v>30.45</v>
      </c>
      <c r="W4" s="19">
        <f>((U4*400)+(V4*344))/744</f>
        <v>30.584408602150535</v>
      </c>
      <c r="X4" s="23"/>
      <c r="Y4" s="3"/>
      <c r="Z4" s="3" t="s">
        <v>6</v>
      </c>
      <c r="AA4" s="13">
        <v>28.25</v>
      </c>
      <c r="AB4" s="13">
        <v>28.75</v>
      </c>
      <c r="AC4" s="19">
        <f>((AA4*400)+(AB4*344))/744</f>
        <v>28.481182795698924</v>
      </c>
      <c r="AD4" s="23"/>
      <c r="AE4" s="3"/>
      <c r="AF4" s="3" t="s">
        <v>6</v>
      </c>
      <c r="AG4" s="13">
        <v>26.5</v>
      </c>
      <c r="AH4" s="13">
        <v>27.3</v>
      </c>
      <c r="AI4" s="19">
        <f>((AG4*400)+(AH4*344))/744</f>
        <v>26.869892473118281</v>
      </c>
      <c r="AJ4" s="23"/>
      <c r="AK4" s="23"/>
      <c r="AL4" s="3"/>
      <c r="AM4" s="3" t="s">
        <v>6</v>
      </c>
      <c r="AN4" s="13">
        <v>25.15</v>
      </c>
      <c r="AO4" s="13">
        <v>25.15</v>
      </c>
      <c r="AP4" s="19">
        <f>((AN4*400)+(AO4*344))/744</f>
        <v>25.15</v>
      </c>
      <c r="AQ4" s="23"/>
      <c r="AR4" s="23"/>
      <c r="AS4" s="3"/>
      <c r="AT4" s="3" t="s">
        <v>6</v>
      </c>
      <c r="AU4" s="13">
        <v>28.55</v>
      </c>
      <c r="AV4" s="13">
        <v>27.25</v>
      </c>
      <c r="AW4" s="19">
        <f>((AU4*400)+(AV4*344))/744</f>
        <v>27.948924731182796</v>
      </c>
      <c r="AX4" s="23"/>
      <c r="AY4" s="23"/>
      <c r="AZ4" s="3"/>
      <c r="BA4" s="3" t="s">
        <v>6</v>
      </c>
      <c r="BB4" s="13">
        <v>26.75</v>
      </c>
      <c r="BC4" s="13">
        <v>25.5</v>
      </c>
      <c r="BD4" s="19">
        <f>((BB4*400)+(BC4*344))/744</f>
        <v>26.172043010752688</v>
      </c>
      <c r="BE4" s="23"/>
      <c r="BF4" s="23"/>
      <c r="BG4" s="54"/>
      <c r="BH4" s="54" t="s">
        <v>6</v>
      </c>
      <c r="BI4" s="55">
        <v>0</v>
      </c>
      <c r="BJ4" s="55">
        <v>0</v>
      </c>
      <c r="BK4" s="56">
        <f>((BI4*400)+(BJ4*344))/744</f>
        <v>0</v>
      </c>
      <c r="BL4" s="23"/>
      <c r="BM4" s="23"/>
      <c r="BN4" s="54"/>
      <c r="BO4" s="54" t="s">
        <v>6</v>
      </c>
      <c r="BP4" s="55">
        <v>0</v>
      </c>
      <c r="BQ4" s="55">
        <v>0</v>
      </c>
      <c r="BR4" s="56">
        <f>((BP4*400)+(BQ4*344))/744</f>
        <v>0</v>
      </c>
      <c r="BS4" s="23"/>
      <c r="BT4" s="23"/>
      <c r="BU4" s="54"/>
      <c r="BV4" s="54" t="s">
        <v>6</v>
      </c>
      <c r="BW4" s="55">
        <v>0</v>
      </c>
      <c r="BX4" s="55">
        <v>0</v>
      </c>
      <c r="BY4" s="56">
        <f>((BW4*400)+(BX4*344))/744</f>
        <v>0</v>
      </c>
      <c r="BZ4" s="23"/>
      <c r="CA4" s="23"/>
      <c r="CB4" s="73"/>
      <c r="CC4" s="73" t="s">
        <v>6</v>
      </c>
      <c r="CD4" s="74">
        <v>0</v>
      </c>
      <c r="CE4" s="75">
        <v>0</v>
      </c>
      <c r="CF4" s="56">
        <f>((CD4*400)+(CE4*344))/744</f>
        <v>0</v>
      </c>
      <c r="CG4" s="23"/>
      <c r="CH4" s="23"/>
      <c r="CI4" s="54"/>
      <c r="CJ4" s="54" t="s">
        <v>6</v>
      </c>
      <c r="CK4" s="55">
        <v>0</v>
      </c>
      <c r="CL4" s="55">
        <v>0</v>
      </c>
      <c r="CM4" s="56">
        <f>((CK4*400)+(CL4*344))/744</f>
        <v>0</v>
      </c>
      <c r="CN4" s="23"/>
      <c r="CO4" s="23"/>
      <c r="CP4" s="54"/>
      <c r="CQ4" s="54" t="s">
        <v>6</v>
      </c>
      <c r="CR4" s="55">
        <v>0</v>
      </c>
      <c r="CS4" s="55">
        <v>0</v>
      </c>
      <c r="CT4" s="56">
        <f>((CR4*400)+(CS4*344))/744</f>
        <v>0</v>
      </c>
      <c r="CU4" s="23"/>
      <c r="CV4" s="23"/>
      <c r="CW4" s="54"/>
      <c r="CX4" s="54" t="s">
        <v>6</v>
      </c>
      <c r="CY4" s="55">
        <v>0</v>
      </c>
      <c r="CZ4" s="55">
        <v>0</v>
      </c>
      <c r="DA4" s="56">
        <f>((CY4*400)+(CZ4*344))/744</f>
        <v>0</v>
      </c>
      <c r="DB4" s="23"/>
      <c r="DC4" s="23"/>
      <c r="DD4" s="54"/>
      <c r="DE4" s="54" t="s">
        <v>6</v>
      </c>
      <c r="DF4" s="55">
        <v>0</v>
      </c>
      <c r="DG4" s="55">
        <v>0</v>
      </c>
      <c r="DH4" s="56">
        <f>((DF4*400)+(DG4*344))/744</f>
        <v>0</v>
      </c>
      <c r="DI4" s="23"/>
      <c r="DJ4" s="23"/>
      <c r="DK4" s="54"/>
      <c r="DL4" s="54" t="s">
        <v>6</v>
      </c>
      <c r="DM4" s="55">
        <v>0</v>
      </c>
      <c r="DN4" s="55">
        <v>0</v>
      </c>
      <c r="DO4" s="56">
        <f>((DM4*400)+(DN4*344))/744</f>
        <v>0</v>
      </c>
      <c r="DP4" s="23"/>
      <c r="DQ4" s="77"/>
      <c r="DR4" s="78" t="s">
        <v>6</v>
      </c>
      <c r="DS4" s="79">
        <v>0</v>
      </c>
      <c r="DT4" s="80">
        <v>0</v>
      </c>
      <c r="DU4" s="85">
        <f>((DS4*400)+(DT4*344))/744</f>
        <v>0</v>
      </c>
      <c r="DV4" s="23"/>
      <c r="DW4" s="77"/>
      <c r="DX4" s="78" t="s">
        <v>6</v>
      </c>
      <c r="DY4" s="79">
        <v>0</v>
      </c>
      <c r="DZ4" s="80">
        <v>0</v>
      </c>
      <c r="EA4" s="85">
        <f>((DY4*400)+(DZ4*344))/744</f>
        <v>0</v>
      </c>
      <c r="EB4" s="23"/>
      <c r="EC4" s="77"/>
      <c r="ED4" s="78" t="s">
        <v>6</v>
      </c>
      <c r="EE4" s="79">
        <v>0</v>
      </c>
      <c r="EF4" s="80">
        <v>0</v>
      </c>
      <c r="EG4" s="85">
        <f>((EE4*400)+(EF4*344))/744</f>
        <v>0</v>
      </c>
      <c r="EH4" s="23"/>
      <c r="EI4" s="77"/>
      <c r="EJ4" s="78" t="s">
        <v>6</v>
      </c>
      <c r="EK4" s="79">
        <v>0</v>
      </c>
      <c r="EL4" s="80">
        <v>0</v>
      </c>
      <c r="EM4" s="97">
        <f>((EK4*400)+(EL4*344))/744</f>
        <v>0</v>
      </c>
      <c r="EN4" s="23"/>
      <c r="EO4" s="77"/>
      <c r="EP4" s="78" t="s">
        <v>6</v>
      </c>
      <c r="EQ4" s="79">
        <v>0</v>
      </c>
      <c r="ER4" s="80">
        <v>0</v>
      </c>
      <c r="ES4" s="85">
        <f>((EQ4*400)+(ER4*344))/744</f>
        <v>0</v>
      </c>
      <c r="ET4" s="23"/>
      <c r="EU4" s="77"/>
      <c r="EV4" s="78" t="s">
        <v>6</v>
      </c>
      <c r="EW4" s="79">
        <v>0</v>
      </c>
      <c r="EX4" s="80">
        <v>0</v>
      </c>
      <c r="EY4" s="85">
        <f>((EW4*400)+(EX4*344))/744</f>
        <v>0</v>
      </c>
      <c r="EZ4" s="23"/>
      <c r="FA4" s="77"/>
      <c r="FB4" s="78" t="s">
        <v>6</v>
      </c>
      <c r="FC4" s="79">
        <v>0</v>
      </c>
      <c r="FD4" s="80">
        <v>0</v>
      </c>
      <c r="FE4" s="85">
        <f>((FC4*400)+(FD4*344))/744</f>
        <v>0</v>
      </c>
      <c r="FF4" s="23"/>
      <c r="FG4" s="77"/>
      <c r="FH4" s="78" t="s">
        <v>6</v>
      </c>
      <c r="FI4" s="79">
        <v>0</v>
      </c>
      <c r="FJ4" s="80">
        <v>0</v>
      </c>
      <c r="FK4" s="85">
        <f>((FI4*400)+(FJ4*344))/744</f>
        <v>0</v>
      </c>
      <c r="FL4" s="23"/>
      <c r="FM4" s="77"/>
      <c r="FN4" s="78" t="s">
        <v>6</v>
      </c>
      <c r="FO4" s="79">
        <v>0</v>
      </c>
      <c r="FP4" s="80">
        <v>0</v>
      </c>
      <c r="FQ4" s="85">
        <f>((FO4*400)+(FP4*344))/744</f>
        <v>0</v>
      </c>
      <c r="FR4" s="23"/>
      <c r="FS4" s="77"/>
      <c r="FT4" s="78" t="s">
        <v>6</v>
      </c>
      <c r="FU4" s="79">
        <v>0</v>
      </c>
      <c r="FV4" s="80">
        <v>0</v>
      </c>
      <c r="FW4" s="85">
        <f>((FU4*400)+(FV4*344))/744</f>
        <v>0</v>
      </c>
      <c r="FX4" s="23"/>
      <c r="FY4" s="77"/>
      <c r="FZ4" s="78" t="s">
        <v>6</v>
      </c>
      <c r="GA4" s="79">
        <v>0</v>
      </c>
      <c r="GB4" s="80">
        <v>0</v>
      </c>
      <c r="GC4" s="85">
        <f>((GA4*400)+(GB4*344))/744</f>
        <v>0</v>
      </c>
      <c r="GD4" s="23"/>
      <c r="GE4" s="77"/>
      <c r="GF4" s="78" t="s">
        <v>6</v>
      </c>
      <c r="GG4" s="79">
        <v>0</v>
      </c>
      <c r="GH4" s="80">
        <v>0</v>
      </c>
      <c r="GI4" s="85">
        <f>((GG4*400)+(GH4*344))/744</f>
        <v>0</v>
      </c>
      <c r="GJ4" s="23"/>
      <c r="GK4" s="77"/>
      <c r="GL4" s="78" t="s">
        <v>6</v>
      </c>
      <c r="GM4" s="79">
        <v>0</v>
      </c>
      <c r="GN4" s="80">
        <v>0</v>
      </c>
      <c r="GO4" s="85">
        <f>((GM4*400)+(GN4*344))/744</f>
        <v>0</v>
      </c>
      <c r="GP4" s="23"/>
      <c r="GQ4" s="77"/>
      <c r="GR4" s="78" t="s">
        <v>6</v>
      </c>
      <c r="GS4" s="79">
        <v>0</v>
      </c>
      <c r="GT4" s="80">
        <v>0</v>
      </c>
      <c r="GU4" s="85">
        <f>((GS4*400)+(GT4*344))/744</f>
        <v>0</v>
      </c>
      <c r="GV4" s="23"/>
      <c r="GW4" s="77"/>
      <c r="GX4" s="78" t="s">
        <v>6</v>
      </c>
      <c r="GY4" s="79">
        <v>0</v>
      </c>
      <c r="GZ4" s="80">
        <v>0</v>
      </c>
      <c r="HA4" s="85">
        <f>((GY4*400)+(GZ4*344))/744</f>
        <v>0</v>
      </c>
      <c r="HB4" s="23"/>
      <c r="HC4" s="77"/>
      <c r="HD4" s="78" t="s">
        <v>6</v>
      </c>
      <c r="HE4" s="79">
        <v>0</v>
      </c>
      <c r="HF4" s="80">
        <v>0</v>
      </c>
      <c r="HG4" s="85">
        <f>((HE4*400)+(HF4*344))/744</f>
        <v>0</v>
      </c>
      <c r="HH4" s="23"/>
      <c r="HI4" s="77"/>
      <c r="HJ4" s="78" t="s">
        <v>6</v>
      </c>
      <c r="HK4" s="79">
        <v>0</v>
      </c>
      <c r="HL4" s="80">
        <v>0</v>
      </c>
      <c r="HM4" s="85">
        <f>((HK4*400)+(HL4*344))/744</f>
        <v>0</v>
      </c>
      <c r="HN4" s="23"/>
      <c r="HO4" s="77"/>
      <c r="HP4" s="78" t="s">
        <v>6</v>
      </c>
      <c r="HQ4" s="79">
        <v>0</v>
      </c>
      <c r="HR4" s="80">
        <v>0</v>
      </c>
      <c r="HS4" s="85">
        <f>((HQ4*400)+(HR4*344))/744</f>
        <v>0</v>
      </c>
      <c r="HT4" s="23"/>
      <c r="HU4" s="77"/>
      <c r="HV4" s="78" t="s">
        <v>6</v>
      </c>
      <c r="HW4" s="79">
        <v>0</v>
      </c>
      <c r="HX4" s="80">
        <v>0</v>
      </c>
      <c r="HY4" s="85">
        <f>((HW4*400)+(HX4*344))/744</f>
        <v>0</v>
      </c>
      <c r="HZ4" s="23"/>
      <c r="IA4" s="77"/>
      <c r="IB4" s="78" t="s">
        <v>6</v>
      </c>
      <c r="IC4" s="79">
        <v>0</v>
      </c>
      <c r="ID4" s="80">
        <v>0</v>
      </c>
      <c r="IE4" s="85">
        <f>((IC4*400)+(ID4*344))/744</f>
        <v>0</v>
      </c>
      <c r="IF4" s="23"/>
      <c r="IG4" s="77"/>
      <c r="IH4" s="78" t="s">
        <v>6</v>
      </c>
      <c r="II4" s="79">
        <v>0</v>
      </c>
      <c r="IJ4" s="80">
        <v>0</v>
      </c>
      <c r="IK4" s="85">
        <f>((II4*400)+(IJ4*344))/744</f>
        <v>0</v>
      </c>
      <c r="IL4" s="23"/>
      <c r="IM4" s="77"/>
      <c r="IN4" s="78" t="s">
        <v>6</v>
      </c>
      <c r="IO4" s="79">
        <v>0</v>
      </c>
      <c r="IP4" s="80">
        <v>0</v>
      </c>
      <c r="IQ4" s="85">
        <f>((IO4*400)+(IP4*344))/744</f>
        <v>0</v>
      </c>
      <c r="IR4" s="23"/>
      <c r="IS4" s="77"/>
      <c r="IT4" s="78" t="s">
        <v>6</v>
      </c>
      <c r="IU4" s="79">
        <v>0</v>
      </c>
      <c r="IV4" s="80">
        <v>0</v>
      </c>
      <c r="IW4" s="85">
        <f>((IU4*400)+(IV4*344))/744</f>
        <v>0</v>
      </c>
      <c r="IX4" s="23"/>
      <c r="IY4" s="77"/>
      <c r="IZ4" s="78" t="s">
        <v>6</v>
      </c>
      <c r="JA4" s="79">
        <v>0</v>
      </c>
      <c r="JB4" s="80">
        <v>0</v>
      </c>
      <c r="JC4" s="85">
        <f>((JA4*400)+(JB4*344))/744</f>
        <v>0</v>
      </c>
    </row>
    <row r="5" spans="1:263" ht="15.75" thickBot="1" x14ac:dyDescent="0.3">
      <c r="B5" s="63" t="s">
        <v>7</v>
      </c>
      <c r="C5" s="62">
        <v>0</v>
      </c>
      <c r="D5" s="57">
        <v>0</v>
      </c>
      <c r="E5" s="57">
        <v>0</v>
      </c>
      <c r="F5" s="23"/>
      <c r="G5" s="3"/>
      <c r="H5" s="3" t="s">
        <v>7</v>
      </c>
      <c r="I5" s="13">
        <v>32</v>
      </c>
      <c r="J5" s="13">
        <v>29.9</v>
      </c>
      <c r="K5" s="8">
        <f>((I5*384)+(J5*288))/672</f>
        <v>31.099999999999994</v>
      </c>
      <c r="L5" s="23"/>
      <c r="M5" s="3"/>
      <c r="N5" s="3" t="s">
        <v>7</v>
      </c>
      <c r="O5" s="13">
        <v>30.5</v>
      </c>
      <c r="P5" s="13">
        <v>30.2</v>
      </c>
      <c r="Q5" s="8">
        <f>((O5*384)+(P5*288))/672</f>
        <v>30.37142857142857</v>
      </c>
      <c r="R5" s="23"/>
      <c r="S5" s="3"/>
      <c r="T5" s="3" t="s">
        <v>7</v>
      </c>
      <c r="U5" s="13">
        <v>31.15</v>
      </c>
      <c r="V5" s="13">
        <v>30.8</v>
      </c>
      <c r="W5" s="19">
        <f>((U5*384)+(V5*288))/672</f>
        <v>31</v>
      </c>
      <c r="X5" s="23"/>
      <c r="Y5" s="3"/>
      <c r="Z5" s="3" t="s">
        <v>7</v>
      </c>
      <c r="AA5" s="13">
        <v>29.55</v>
      </c>
      <c r="AB5" s="13">
        <v>28.75</v>
      </c>
      <c r="AC5" s="19">
        <f>((AA5*384)+(AB5*288))/672</f>
        <v>29.207142857142859</v>
      </c>
      <c r="AD5" s="23"/>
      <c r="AE5" s="3"/>
      <c r="AF5" s="3" t="s">
        <v>7</v>
      </c>
      <c r="AG5" s="13">
        <v>28.45</v>
      </c>
      <c r="AH5" s="13">
        <v>28.2</v>
      </c>
      <c r="AI5" s="8">
        <f>((AG5*384)+(AH5*288))/672</f>
        <v>28.342857142857138</v>
      </c>
      <c r="AJ5" s="23"/>
      <c r="AK5" s="23"/>
      <c r="AL5" s="3"/>
      <c r="AM5" s="3" t="s">
        <v>7</v>
      </c>
      <c r="AN5" s="13">
        <v>28.1</v>
      </c>
      <c r="AO5" s="13">
        <v>27.65</v>
      </c>
      <c r="AP5" s="8">
        <f>((AN5*384)+(AO5*288))/672</f>
        <v>27.907142857142862</v>
      </c>
      <c r="AQ5" s="23"/>
      <c r="AR5" s="23"/>
      <c r="AS5" s="3"/>
      <c r="AT5" s="3" t="s">
        <v>7</v>
      </c>
      <c r="AU5" s="13">
        <v>28.55</v>
      </c>
      <c r="AV5" s="13">
        <v>27.25</v>
      </c>
      <c r="AW5" s="8">
        <f>((AU5*384)+(AV5*288))/672</f>
        <v>27.992857142857144</v>
      </c>
      <c r="AX5" s="23"/>
      <c r="AY5" s="23"/>
      <c r="AZ5" s="3"/>
      <c r="BA5" s="3" t="s">
        <v>7</v>
      </c>
      <c r="BB5" s="13">
        <v>26.55</v>
      </c>
      <c r="BC5" s="13">
        <v>25.25</v>
      </c>
      <c r="BD5" s="8">
        <f>((BB5*384)+(BC5*288))/672</f>
        <v>25.992857142857144</v>
      </c>
      <c r="BE5" s="23"/>
      <c r="BF5" s="23"/>
      <c r="BG5" s="3"/>
      <c r="BH5" s="3" t="s">
        <v>7</v>
      </c>
      <c r="BI5" s="13">
        <v>27.75</v>
      </c>
      <c r="BJ5" s="13">
        <v>26.7</v>
      </c>
      <c r="BK5" s="8">
        <f>((BI5*384)+(BJ5*288))/672</f>
        <v>27.299999999999997</v>
      </c>
      <c r="BL5" s="23"/>
      <c r="BM5" s="23"/>
      <c r="BN5" s="3"/>
      <c r="BO5" s="3" t="s">
        <v>7</v>
      </c>
      <c r="BP5" s="13">
        <v>82.15</v>
      </c>
      <c r="BQ5" s="13">
        <v>64.099999999999994</v>
      </c>
      <c r="BR5" s="8">
        <f>((BP5*384)+(BQ5*288))/672</f>
        <v>74.414285714285711</v>
      </c>
      <c r="BS5" s="23"/>
      <c r="BT5" s="23"/>
      <c r="BU5" s="3"/>
      <c r="BV5" s="3" t="s">
        <v>7</v>
      </c>
      <c r="BW5" s="13">
        <v>79.150000000000006</v>
      </c>
      <c r="BX5" s="13">
        <v>64.099999999999994</v>
      </c>
      <c r="BY5" s="8">
        <f>((BW5*384)+(BX5*288))/672</f>
        <v>72.7</v>
      </c>
      <c r="BZ5" s="23"/>
      <c r="CA5" s="23"/>
      <c r="CB5" s="3"/>
      <c r="CC5" s="3" t="s">
        <v>7</v>
      </c>
      <c r="CD5" s="13">
        <v>34.9</v>
      </c>
      <c r="CE5" s="13">
        <v>29.75</v>
      </c>
      <c r="CF5" s="8">
        <f>((CD5*384)+(CE5*288))/672</f>
        <v>32.692857142857143</v>
      </c>
      <c r="CG5" s="23"/>
      <c r="CH5" s="23"/>
      <c r="CI5" s="70"/>
      <c r="CJ5" s="70" t="s">
        <v>7</v>
      </c>
      <c r="CK5" s="71">
        <v>0</v>
      </c>
      <c r="CL5" s="72">
        <v>0</v>
      </c>
      <c r="CM5" s="61">
        <f>((CK5*384)+(CL5*288))/672</f>
        <v>0</v>
      </c>
      <c r="CN5" s="23"/>
      <c r="CO5" s="23"/>
      <c r="CP5" s="70"/>
      <c r="CQ5" s="70" t="s">
        <v>7</v>
      </c>
      <c r="CR5" s="71">
        <v>0</v>
      </c>
      <c r="CS5" s="72">
        <v>0</v>
      </c>
      <c r="CT5" s="61">
        <f>((CR5*384)+(CS5*288))/672</f>
        <v>0</v>
      </c>
      <c r="CU5" s="23"/>
      <c r="CV5" s="23"/>
      <c r="CW5" s="54"/>
      <c r="CX5" s="54" t="s">
        <v>7</v>
      </c>
      <c r="CY5" s="55">
        <v>0</v>
      </c>
      <c r="CZ5" s="55">
        <v>0</v>
      </c>
      <c r="DA5" s="61">
        <f>((CY5*384)+(CZ5*288))/672</f>
        <v>0</v>
      </c>
      <c r="DB5" s="23"/>
      <c r="DC5" s="23"/>
      <c r="DD5" s="54"/>
      <c r="DE5" s="54" t="s">
        <v>7</v>
      </c>
      <c r="DF5" s="55">
        <v>0</v>
      </c>
      <c r="DG5" s="55">
        <v>0</v>
      </c>
      <c r="DH5" s="61">
        <f>((DF5*384)+(DG5*288))/672</f>
        <v>0</v>
      </c>
      <c r="DI5" s="23"/>
      <c r="DJ5" s="23"/>
      <c r="DK5" s="54"/>
      <c r="DL5" s="54" t="s">
        <v>7</v>
      </c>
      <c r="DM5" s="55">
        <v>0</v>
      </c>
      <c r="DN5" s="55">
        <v>0</v>
      </c>
      <c r="DO5" s="61">
        <f>((DM5*384)+(DN5*288))/672</f>
        <v>0</v>
      </c>
      <c r="DP5" s="23"/>
      <c r="DQ5" s="81"/>
      <c r="DR5" s="82" t="s">
        <v>7</v>
      </c>
      <c r="DS5" s="58">
        <v>0</v>
      </c>
      <c r="DT5" s="83">
        <v>0</v>
      </c>
      <c r="DU5" s="86">
        <f>((DS5*384)+(DT5*288))/672</f>
        <v>0</v>
      </c>
      <c r="DV5" s="23"/>
      <c r="DW5" s="81"/>
      <c r="DX5" s="82" t="s">
        <v>7</v>
      </c>
      <c r="DY5" s="58">
        <v>0</v>
      </c>
      <c r="DZ5" s="83">
        <v>0</v>
      </c>
      <c r="EA5" s="86">
        <f>((DY5*384)+(DZ5*288))/672</f>
        <v>0</v>
      </c>
      <c r="EB5" s="23"/>
      <c r="EC5" s="81"/>
      <c r="ED5" s="82" t="s">
        <v>7</v>
      </c>
      <c r="EE5" s="58">
        <v>0</v>
      </c>
      <c r="EF5" s="83">
        <v>0</v>
      </c>
      <c r="EG5" s="86">
        <f>((EE5*384)+(EF5*288))/672</f>
        <v>0</v>
      </c>
      <c r="EH5" s="23"/>
      <c r="EI5" s="81"/>
      <c r="EJ5" s="82" t="s">
        <v>7</v>
      </c>
      <c r="EK5" s="58">
        <v>0</v>
      </c>
      <c r="EL5" s="83">
        <v>0</v>
      </c>
      <c r="EM5" s="98">
        <f>((EK5*384)+(EL5*288))/672</f>
        <v>0</v>
      </c>
      <c r="EN5" s="23"/>
      <c r="EO5" s="81"/>
      <c r="EP5" s="82" t="s">
        <v>7</v>
      </c>
      <c r="EQ5" s="58">
        <v>0</v>
      </c>
      <c r="ER5" s="83">
        <v>0</v>
      </c>
      <c r="ES5" s="86">
        <f>((EQ5*384)+(ER5*288))/672</f>
        <v>0</v>
      </c>
      <c r="ET5" s="23"/>
      <c r="EU5" s="81"/>
      <c r="EV5" s="82" t="s">
        <v>7</v>
      </c>
      <c r="EW5" s="58">
        <v>0</v>
      </c>
      <c r="EX5" s="83">
        <v>0</v>
      </c>
      <c r="EY5" s="86">
        <f>((EW5*384)+(EX5*288))/672</f>
        <v>0</v>
      </c>
      <c r="EZ5" s="23"/>
      <c r="FA5" s="81"/>
      <c r="FB5" s="82" t="s">
        <v>7</v>
      </c>
      <c r="FC5" s="58">
        <v>0</v>
      </c>
      <c r="FD5" s="83">
        <v>0</v>
      </c>
      <c r="FE5" s="86">
        <f>((FC5*384)+(FD5*288))/672</f>
        <v>0</v>
      </c>
      <c r="FF5" s="23"/>
      <c r="FG5" s="81"/>
      <c r="FH5" s="82" t="s">
        <v>7</v>
      </c>
      <c r="FI5" s="58">
        <v>0</v>
      </c>
      <c r="FJ5" s="83">
        <v>0</v>
      </c>
      <c r="FK5" s="86">
        <f>((FI5*384)+(FJ5*288))/672</f>
        <v>0</v>
      </c>
      <c r="FL5" s="23"/>
      <c r="FM5" s="81"/>
      <c r="FN5" s="82" t="s">
        <v>7</v>
      </c>
      <c r="FO5" s="58">
        <v>0</v>
      </c>
      <c r="FP5" s="83">
        <v>0</v>
      </c>
      <c r="FQ5" s="86">
        <f>((FO5*384)+(FP5*288))/672</f>
        <v>0</v>
      </c>
      <c r="FR5" s="23"/>
      <c r="FS5" s="81"/>
      <c r="FT5" s="82" t="s">
        <v>7</v>
      </c>
      <c r="FU5" s="58">
        <v>0</v>
      </c>
      <c r="FV5" s="83">
        <v>0</v>
      </c>
      <c r="FW5" s="86">
        <f>((FU5*384)+(FV5*288))/672</f>
        <v>0</v>
      </c>
      <c r="FX5" s="23"/>
      <c r="FY5" s="81"/>
      <c r="FZ5" s="82" t="s">
        <v>7</v>
      </c>
      <c r="GA5" s="58">
        <v>0</v>
      </c>
      <c r="GB5" s="83">
        <v>0</v>
      </c>
      <c r="GC5" s="86">
        <f>((GA5*384)+(GB5*288))/672</f>
        <v>0</v>
      </c>
      <c r="GD5" s="23"/>
      <c r="GE5" s="81"/>
      <c r="GF5" s="82" t="s">
        <v>7</v>
      </c>
      <c r="GG5" s="58">
        <v>0</v>
      </c>
      <c r="GH5" s="83">
        <v>0</v>
      </c>
      <c r="GI5" s="86">
        <f>((GG5*384)+(GH5*288))/672</f>
        <v>0</v>
      </c>
      <c r="GJ5" s="23"/>
      <c r="GK5" s="81"/>
      <c r="GL5" s="82" t="s">
        <v>7</v>
      </c>
      <c r="GM5" s="58">
        <v>0</v>
      </c>
      <c r="GN5" s="83">
        <v>0</v>
      </c>
      <c r="GO5" s="86">
        <f>((GM5*384)+(GN5*288))/672</f>
        <v>0</v>
      </c>
      <c r="GP5" s="23"/>
      <c r="GQ5" s="81"/>
      <c r="GR5" s="82" t="s">
        <v>7</v>
      </c>
      <c r="GS5" s="58">
        <v>0</v>
      </c>
      <c r="GT5" s="83">
        <v>0</v>
      </c>
      <c r="GU5" s="86">
        <f>((GS5*384)+(GT5*288))/672</f>
        <v>0</v>
      </c>
      <c r="GV5" s="23"/>
      <c r="GW5" s="81"/>
      <c r="GX5" s="82" t="s">
        <v>7</v>
      </c>
      <c r="GY5" s="58">
        <v>0</v>
      </c>
      <c r="GZ5" s="83">
        <v>0</v>
      </c>
      <c r="HA5" s="86">
        <f>((GY5*384)+(GZ5*288))/672</f>
        <v>0</v>
      </c>
      <c r="HB5" s="23"/>
      <c r="HC5" s="81"/>
      <c r="HD5" s="82" t="s">
        <v>7</v>
      </c>
      <c r="HE5" s="58">
        <v>0</v>
      </c>
      <c r="HF5" s="83">
        <v>0</v>
      </c>
      <c r="HG5" s="86">
        <f>((HE5*384)+(HF5*288))/672</f>
        <v>0</v>
      </c>
      <c r="HH5" s="23"/>
      <c r="HI5" s="81"/>
      <c r="HJ5" s="82" t="s">
        <v>7</v>
      </c>
      <c r="HK5" s="58">
        <v>0</v>
      </c>
      <c r="HL5" s="83">
        <v>0</v>
      </c>
      <c r="HM5" s="86">
        <f>((HK5*384)+(HL5*288))/672</f>
        <v>0</v>
      </c>
      <c r="HN5" s="23"/>
      <c r="HO5" s="81"/>
      <c r="HP5" s="82" t="s">
        <v>7</v>
      </c>
      <c r="HQ5" s="58">
        <v>0</v>
      </c>
      <c r="HR5" s="83">
        <v>0</v>
      </c>
      <c r="HS5" s="86">
        <f>((HQ5*384)+(HR5*288))/672</f>
        <v>0</v>
      </c>
      <c r="HT5" s="23"/>
      <c r="HU5" s="81"/>
      <c r="HV5" s="82" t="s">
        <v>7</v>
      </c>
      <c r="HW5" s="58">
        <v>0</v>
      </c>
      <c r="HX5" s="83">
        <v>0</v>
      </c>
      <c r="HY5" s="86">
        <f>((HW5*384)+(HX5*288))/672</f>
        <v>0</v>
      </c>
      <c r="HZ5" s="23"/>
      <c r="IA5" s="81"/>
      <c r="IB5" s="82" t="s">
        <v>7</v>
      </c>
      <c r="IC5" s="58">
        <v>0</v>
      </c>
      <c r="ID5" s="83">
        <v>0</v>
      </c>
      <c r="IE5" s="86">
        <f>((IC5*384)+(ID5*288))/672</f>
        <v>0</v>
      </c>
      <c r="IF5" s="23"/>
      <c r="IG5" s="81"/>
      <c r="IH5" s="82" t="s">
        <v>7</v>
      </c>
      <c r="II5" s="58">
        <v>0</v>
      </c>
      <c r="IJ5" s="83">
        <v>0</v>
      </c>
      <c r="IK5" s="86">
        <f>((II5*384)+(IJ5*288))/672</f>
        <v>0</v>
      </c>
      <c r="IL5" s="23"/>
      <c r="IM5" s="81"/>
      <c r="IN5" s="82" t="s">
        <v>7</v>
      </c>
      <c r="IO5" s="58">
        <v>0</v>
      </c>
      <c r="IP5" s="83">
        <v>0</v>
      </c>
      <c r="IQ5" s="86">
        <f>((IO5*384)+(IP5*288))/672</f>
        <v>0</v>
      </c>
      <c r="IR5" s="23"/>
      <c r="IS5" s="81"/>
      <c r="IT5" s="82" t="s">
        <v>7</v>
      </c>
      <c r="IU5" s="58">
        <v>0</v>
      </c>
      <c r="IV5" s="83">
        <v>0</v>
      </c>
      <c r="IW5" s="86">
        <f>((IU5*384)+(IV5*288))/672</f>
        <v>0</v>
      </c>
      <c r="IX5" s="23"/>
      <c r="IY5" s="81"/>
      <c r="IZ5" s="82" t="s">
        <v>7</v>
      </c>
      <c r="JA5" s="58">
        <v>0</v>
      </c>
      <c r="JB5" s="83">
        <v>0</v>
      </c>
      <c r="JC5" s="86">
        <f>((JA5*384)+(JB5*288))/672</f>
        <v>0</v>
      </c>
    </row>
    <row r="6" spans="1:263" ht="15.75" thickBot="1" x14ac:dyDescent="0.3">
      <c r="B6" s="68" t="s">
        <v>8</v>
      </c>
      <c r="C6" s="57">
        <v>0</v>
      </c>
      <c r="D6" s="57">
        <v>0</v>
      </c>
      <c r="E6" s="57">
        <v>0</v>
      </c>
      <c r="F6" s="23"/>
      <c r="G6" s="3"/>
      <c r="H6" s="3" t="s">
        <v>8</v>
      </c>
      <c r="I6" s="13">
        <v>27.7</v>
      </c>
      <c r="J6" s="13">
        <v>25.8</v>
      </c>
      <c r="K6" s="8">
        <f>((I6*432)+(J6*311))/743</f>
        <v>26.904710632570662</v>
      </c>
      <c r="L6" s="23"/>
      <c r="M6" s="3"/>
      <c r="N6" s="3" t="s">
        <v>8</v>
      </c>
      <c r="O6" s="13">
        <v>26.65</v>
      </c>
      <c r="P6" s="13">
        <v>26.2</v>
      </c>
      <c r="Q6" s="8">
        <f>((O6*432)+(P6*311))/743</f>
        <v>26.46164199192463</v>
      </c>
      <c r="R6" s="23"/>
      <c r="S6" s="3"/>
      <c r="T6" s="3" t="s">
        <v>8</v>
      </c>
      <c r="U6" s="13">
        <v>26.4</v>
      </c>
      <c r="V6" s="13">
        <v>25.9</v>
      </c>
      <c r="W6" s="19">
        <f>((U6*432)+(V6*311))/743</f>
        <v>26.190713324360697</v>
      </c>
      <c r="X6" s="23"/>
      <c r="Y6" s="3"/>
      <c r="Z6" s="3" t="s">
        <v>8</v>
      </c>
      <c r="AA6" s="13">
        <v>27.1</v>
      </c>
      <c r="AB6" s="13">
        <v>26</v>
      </c>
      <c r="AC6" s="19">
        <f>((AA6*432)+(AB6*311))/743</f>
        <v>26.63956931359354</v>
      </c>
      <c r="AD6" s="23"/>
      <c r="AE6" s="3"/>
      <c r="AF6" s="3" t="s">
        <v>8</v>
      </c>
      <c r="AG6" s="13">
        <v>26.25</v>
      </c>
      <c r="AH6" s="13">
        <v>25.65</v>
      </c>
      <c r="AI6" s="8">
        <f>((AG6*432)+(AH6*311))/743</f>
        <v>25.99885598923284</v>
      </c>
      <c r="AJ6" s="23"/>
      <c r="AK6" s="23"/>
      <c r="AL6" s="3"/>
      <c r="AM6" s="3" t="s">
        <v>8</v>
      </c>
      <c r="AN6" s="13">
        <v>25.7</v>
      </c>
      <c r="AO6" s="13">
        <v>25.2</v>
      </c>
      <c r="AP6" s="8">
        <f>((AN6*432)+(AO6*311))/743</f>
        <v>25.490713324360698</v>
      </c>
      <c r="AQ6" s="23"/>
      <c r="AR6" s="23"/>
      <c r="AS6" s="3"/>
      <c r="AT6" s="3" t="s">
        <v>8</v>
      </c>
      <c r="AU6" s="13">
        <v>24.7</v>
      </c>
      <c r="AV6" s="13">
        <v>24.35</v>
      </c>
      <c r="AW6" s="8">
        <f>((AU6*432)+(AV6*311))/743</f>
        <v>24.553499327052489</v>
      </c>
      <c r="AX6" s="23"/>
      <c r="AY6" s="23"/>
      <c r="AZ6" s="3"/>
      <c r="BA6" s="3" t="s">
        <v>8</v>
      </c>
      <c r="BB6" s="13">
        <v>23.45</v>
      </c>
      <c r="BC6" s="13">
        <v>22.85</v>
      </c>
      <c r="BD6" s="8">
        <f>((BB6*432)+(BC6*311))/743</f>
        <v>23.19885598923284</v>
      </c>
      <c r="BE6" s="23"/>
      <c r="BF6" s="23"/>
      <c r="BG6" s="3"/>
      <c r="BH6" s="3" t="s">
        <v>8</v>
      </c>
      <c r="BI6" s="13">
        <v>25.1</v>
      </c>
      <c r="BJ6" s="13">
        <v>24.9</v>
      </c>
      <c r="BK6" s="8">
        <f>((BI6*432)+(BJ6*311))/743</f>
        <v>25.016285329744278</v>
      </c>
      <c r="BL6" s="23"/>
      <c r="BM6" s="23"/>
      <c r="BN6" s="3"/>
      <c r="BO6" s="3" t="s">
        <v>8</v>
      </c>
      <c r="BP6" s="13">
        <v>29.85</v>
      </c>
      <c r="BQ6" s="13">
        <v>31.85</v>
      </c>
      <c r="BR6" s="8">
        <f>((BP6*432)+(BQ6*311))/743</f>
        <v>30.687146702557204</v>
      </c>
      <c r="BS6" s="23"/>
      <c r="BT6" s="23"/>
      <c r="BU6" s="3"/>
      <c r="BV6" s="3" t="s">
        <v>8</v>
      </c>
      <c r="BW6" s="13">
        <v>34.200000000000003</v>
      </c>
      <c r="BX6" s="13">
        <v>33.75</v>
      </c>
      <c r="BY6" s="8">
        <f>((BW6*432)+(BX6*311))/743</f>
        <v>34.011641991924634</v>
      </c>
      <c r="BZ6" s="23"/>
      <c r="CA6" s="23"/>
      <c r="CB6" s="3"/>
      <c r="CC6" s="3" t="s">
        <v>8</v>
      </c>
      <c r="CD6" s="13">
        <v>31.1</v>
      </c>
      <c r="CE6" s="13">
        <v>32.25</v>
      </c>
      <c r="CF6" s="8">
        <f>((CD6*432)+(CE6*311))/743</f>
        <v>31.581359353970392</v>
      </c>
      <c r="CG6" s="23"/>
      <c r="CH6" s="23"/>
      <c r="CI6" s="3"/>
      <c r="CJ6" s="3" t="s">
        <v>8</v>
      </c>
      <c r="CK6" s="13">
        <v>29.75</v>
      </c>
      <c r="CL6" s="13">
        <v>32.75</v>
      </c>
      <c r="CM6" s="8">
        <f>((CK6*432)+(CL6*311))/743</f>
        <v>31.005720053835802</v>
      </c>
      <c r="CN6" s="23"/>
      <c r="CO6" s="23"/>
      <c r="CP6" s="3"/>
      <c r="CQ6" s="3" t="s">
        <v>8</v>
      </c>
      <c r="CR6" s="13">
        <v>27</v>
      </c>
      <c r="CS6" s="13">
        <v>29.25</v>
      </c>
      <c r="CT6" s="8">
        <f>((CR6*432)+(CS6*311))/743</f>
        <v>27.941790040376851</v>
      </c>
      <c r="CU6" s="23"/>
      <c r="CV6" s="23"/>
      <c r="CW6" s="70"/>
      <c r="CX6" s="70" t="s">
        <v>8</v>
      </c>
      <c r="CY6" s="71">
        <v>0</v>
      </c>
      <c r="CZ6" s="71">
        <v>0</v>
      </c>
      <c r="DA6" s="61">
        <f>((CY6*432)+(CZ6*311))/743</f>
        <v>0</v>
      </c>
      <c r="DB6" s="23"/>
      <c r="DC6" s="23"/>
      <c r="DD6" s="70"/>
      <c r="DE6" s="70" t="s">
        <v>8</v>
      </c>
      <c r="DF6" s="71">
        <v>0</v>
      </c>
      <c r="DG6" s="71">
        <v>0</v>
      </c>
      <c r="DH6" s="61">
        <f>((DF6*432)+(DG6*311))/743</f>
        <v>0</v>
      </c>
      <c r="DI6" s="23"/>
      <c r="DJ6" s="23"/>
      <c r="DK6" s="70"/>
      <c r="DL6" s="70" t="s">
        <v>8</v>
      </c>
      <c r="DM6" s="71">
        <v>0</v>
      </c>
      <c r="DN6" s="71">
        <v>0</v>
      </c>
      <c r="DO6" s="61">
        <f>((DM6*432)+(DN6*311))/743</f>
        <v>0</v>
      </c>
      <c r="DP6" s="23"/>
      <c r="DQ6" s="81"/>
      <c r="DR6" s="82" t="s">
        <v>8</v>
      </c>
      <c r="DS6" s="58">
        <v>0</v>
      </c>
      <c r="DT6" s="83">
        <v>0</v>
      </c>
      <c r="DU6" s="86">
        <f>((DS6*432)+(DT6*311))/743</f>
        <v>0</v>
      </c>
      <c r="DV6" s="23"/>
      <c r="DW6" s="81"/>
      <c r="DX6" s="82" t="s">
        <v>8</v>
      </c>
      <c r="DY6" s="58">
        <v>0</v>
      </c>
      <c r="DZ6" s="83">
        <v>0</v>
      </c>
      <c r="EA6" s="86">
        <f>((DY6*432)+(DZ6*311))/743</f>
        <v>0</v>
      </c>
      <c r="EB6" s="23"/>
      <c r="EC6" s="81"/>
      <c r="ED6" s="82" t="s">
        <v>8</v>
      </c>
      <c r="EE6" s="58">
        <v>0</v>
      </c>
      <c r="EF6" s="83">
        <v>0</v>
      </c>
      <c r="EG6" s="86">
        <f>((EE6*432)+(EF6*311))/743</f>
        <v>0</v>
      </c>
      <c r="EH6" s="23"/>
      <c r="EI6" s="81"/>
      <c r="EJ6" s="82" t="s">
        <v>8</v>
      </c>
      <c r="EK6" s="58">
        <v>0</v>
      </c>
      <c r="EL6" s="83">
        <v>0</v>
      </c>
      <c r="EM6" s="98">
        <f>((EK6*432)+(EL6*311))/743</f>
        <v>0</v>
      </c>
      <c r="EN6" s="23"/>
      <c r="EO6" s="81"/>
      <c r="EP6" s="82" t="s">
        <v>8</v>
      </c>
      <c r="EQ6" s="58">
        <v>0</v>
      </c>
      <c r="ER6" s="83">
        <v>0</v>
      </c>
      <c r="ES6" s="86">
        <f>((EQ6*432)+(ER6*311))/743</f>
        <v>0</v>
      </c>
      <c r="ET6" s="23"/>
      <c r="EU6" s="81"/>
      <c r="EV6" s="82" t="s">
        <v>8</v>
      </c>
      <c r="EW6" s="58">
        <v>0</v>
      </c>
      <c r="EX6" s="83">
        <v>0</v>
      </c>
      <c r="EY6" s="86">
        <f>((EW6*432)+(EX6*311))/743</f>
        <v>0</v>
      </c>
      <c r="EZ6" s="23"/>
      <c r="FA6" s="81"/>
      <c r="FB6" s="82" t="s">
        <v>8</v>
      </c>
      <c r="FC6" s="58">
        <v>0</v>
      </c>
      <c r="FD6" s="83">
        <v>0</v>
      </c>
      <c r="FE6" s="86">
        <f>((FC6*432)+(FD6*311))/743</f>
        <v>0</v>
      </c>
      <c r="FF6" s="23"/>
      <c r="FG6" s="81"/>
      <c r="FH6" s="82" t="s">
        <v>8</v>
      </c>
      <c r="FI6" s="58">
        <v>0</v>
      </c>
      <c r="FJ6" s="83">
        <v>0</v>
      </c>
      <c r="FK6" s="86">
        <f>((FI6*432)+(FJ6*311))/743</f>
        <v>0</v>
      </c>
      <c r="FL6" s="23"/>
      <c r="FM6" s="81"/>
      <c r="FN6" s="82" t="s">
        <v>8</v>
      </c>
      <c r="FO6" s="58">
        <v>0</v>
      </c>
      <c r="FP6" s="83">
        <v>0</v>
      </c>
      <c r="FQ6" s="86">
        <f>((FO6*432)+(FP6*311))/743</f>
        <v>0</v>
      </c>
      <c r="FR6" s="23"/>
      <c r="FS6" s="81"/>
      <c r="FT6" s="82" t="s">
        <v>8</v>
      </c>
      <c r="FU6" s="58">
        <v>0</v>
      </c>
      <c r="FV6" s="83">
        <v>0</v>
      </c>
      <c r="FW6" s="86">
        <f>((FU6*432)+(FV6*311))/743</f>
        <v>0</v>
      </c>
      <c r="FX6" s="23"/>
      <c r="FY6" s="81"/>
      <c r="FZ6" s="82" t="s">
        <v>8</v>
      </c>
      <c r="GA6" s="58">
        <v>0</v>
      </c>
      <c r="GB6" s="83">
        <v>0</v>
      </c>
      <c r="GC6" s="86">
        <f>((GA6*432)+(GB6*311))/743</f>
        <v>0</v>
      </c>
      <c r="GD6" s="23"/>
      <c r="GE6" s="81"/>
      <c r="GF6" s="82" t="s">
        <v>8</v>
      </c>
      <c r="GG6" s="58">
        <v>0</v>
      </c>
      <c r="GH6" s="83">
        <v>0</v>
      </c>
      <c r="GI6" s="86">
        <f>((GG6*432)+(GH6*311))/743</f>
        <v>0</v>
      </c>
      <c r="GJ6" s="23"/>
      <c r="GK6" s="81"/>
      <c r="GL6" s="82" t="s">
        <v>8</v>
      </c>
      <c r="GM6" s="58">
        <v>0</v>
      </c>
      <c r="GN6" s="83">
        <v>0</v>
      </c>
      <c r="GO6" s="86">
        <f>((GM6*432)+(GN6*311))/743</f>
        <v>0</v>
      </c>
      <c r="GP6" s="23"/>
      <c r="GQ6" s="81"/>
      <c r="GR6" s="82" t="s">
        <v>8</v>
      </c>
      <c r="GS6" s="58">
        <v>0</v>
      </c>
      <c r="GT6" s="83">
        <v>0</v>
      </c>
      <c r="GU6" s="86">
        <f>((GS6*432)+(GT6*311))/743</f>
        <v>0</v>
      </c>
      <c r="GV6" s="23"/>
      <c r="GW6" s="81"/>
      <c r="GX6" s="82" t="s">
        <v>8</v>
      </c>
      <c r="GY6" s="58">
        <v>0</v>
      </c>
      <c r="GZ6" s="83">
        <v>0</v>
      </c>
      <c r="HA6" s="86">
        <f>((GY6*432)+(GZ6*311))/743</f>
        <v>0</v>
      </c>
      <c r="HB6" s="23"/>
      <c r="HC6" s="81"/>
      <c r="HD6" s="82" t="s">
        <v>8</v>
      </c>
      <c r="HE6" s="58">
        <v>0</v>
      </c>
      <c r="HF6" s="83">
        <v>0</v>
      </c>
      <c r="HG6" s="86">
        <f>((HE6*432)+(HF6*311))/743</f>
        <v>0</v>
      </c>
      <c r="HH6" s="23"/>
      <c r="HI6" s="81"/>
      <c r="HJ6" s="82" t="s">
        <v>8</v>
      </c>
      <c r="HK6" s="58">
        <v>0</v>
      </c>
      <c r="HL6" s="83">
        <v>0</v>
      </c>
      <c r="HM6" s="86">
        <f>((HK6*432)+(HL6*311))/743</f>
        <v>0</v>
      </c>
      <c r="HN6" s="23"/>
      <c r="HO6" s="81"/>
      <c r="HP6" s="82" t="s">
        <v>8</v>
      </c>
      <c r="HQ6" s="58">
        <v>0</v>
      </c>
      <c r="HR6" s="83">
        <v>0</v>
      </c>
      <c r="HS6" s="86">
        <f>((HQ6*432)+(HR6*311))/743</f>
        <v>0</v>
      </c>
      <c r="HT6" s="23"/>
      <c r="HU6" s="81"/>
      <c r="HV6" s="82" t="s">
        <v>8</v>
      </c>
      <c r="HW6" s="58">
        <v>0</v>
      </c>
      <c r="HX6" s="83">
        <v>0</v>
      </c>
      <c r="HY6" s="86">
        <f>((HW6*432)+(HX6*311))/743</f>
        <v>0</v>
      </c>
      <c r="HZ6" s="23"/>
      <c r="IA6" s="81"/>
      <c r="IB6" s="82" t="s">
        <v>8</v>
      </c>
      <c r="IC6" s="58">
        <v>0</v>
      </c>
      <c r="ID6" s="83">
        <v>0</v>
      </c>
      <c r="IE6" s="86">
        <f>((IC6*432)+(ID6*311))/743</f>
        <v>0</v>
      </c>
      <c r="IF6" s="23"/>
      <c r="IG6" s="81"/>
      <c r="IH6" s="82" t="s">
        <v>8</v>
      </c>
      <c r="II6" s="58">
        <v>0</v>
      </c>
      <c r="IJ6" s="83">
        <v>0</v>
      </c>
      <c r="IK6" s="86">
        <f>((II6*432)+(IJ6*311))/743</f>
        <v>0</v>
      </c>
      <c r="IL6" s="23"/>
      <c r="IM6" s="81"/>
      <c r="IN6" s="82" t="s">
        <v>8</v>
      </c>
      <c r="IO6" s="58">
        <v>0</v>
      </c>
      <c r="IP6" s="83">
        <v>0</v>
      </c>
      <c r="IQ6" s="86">
        <f>((IO6*432)+(IP6*311))/743</f>
        <v>0</v>
      </c>
      <c r="IR6" s="23"/>
      <c r="IS6" s="81"/>
      <c r="IT6" s="82" t="s">
        <v>8</v>
      </c>
      <c r="IU6" s="58">
        <v>0</v>
      </c>
      <c r="IV6" s="83">
        <v>0</v>
      </c>
      <c r="IW6" s="86">
        <f>((IU6*432)+(IV6*311))/743</f>
        <v>0</v>
      </c>
      <c r="IX6" s="23"/>
      <c r="IY6" s="81"/>
      <c r="IZ6" s="82" t="s">
        <v>8</v>
      </c>
      <c r="JA6" s="58">
        <v>0</v>
      </c>
      <c r="JB6" s="83">
        <v>0</v>
      </c>
      <c r="JC6" s="86">
        <f>((JA6*432)+(JB6*311))/743</f>
        <v>0</v>
      </c>
    </row>
    <row r="7" spans="1:263" ht="15.75" thickBot="1" x14ac:dyDescent="0.3">
      <c r="B7" s="68" t="s">
        <v>9</v>
      </c>
      <c r="C7" s="57">
        <v>0</v>
      </c>
      <c r="D7" s="57">
        <v>0</v>
      </c>
      <c r="E7" s="57">
        <v>0</v>
      </c>
      <c r="F7" s="23"/>
      <c r="G7" s="3"/>
      <c r="H7" s="3" t="s">
        <v>9</v>
      </c>
      <c r="I7" s="13">
        <v>25.5</v>
      </c>
      <c r="J7" s="13">
        <v>22.4</v>
      </c>
      <c r="K7" s="8">
        <f>((I7*416)+(J7*304))/720</f>
        <v>24.191111111111109</v>
      </c>
      <c r="L7" s="23"/>
      <c r="M7" s="3"/>
      <c r="N7" s="3" t="s">
        <v>9</v>
      </c>
      <c r="O7" s="13">
        <v>25.75</v>
      </c>
      <c r="P7" s="13">
        <v>23.7</v>
      </c>
      <c r="Q7" s="8">
        <f>((O7*416)+(P7*304))/720</f>
        <v>24.884444444444444</v>
      </c>
      <c r="R7" s="23"/>
      <c r="S7" s="3"/>
      <c r="T7" s="3" t="s">
        <v>9</v>
      </c>
      <c r="U7" s="13">
        <v>25.6</v>
      </c>
      <c r="V7" s="13">
        <v>24.1</v>
      </c>
      <c r="W7" s="19">
        <f>((U7*416)+(V7*304))/720</f>
        <v>24.966666666666665</v>
      </c>
      <c r="X7" s="23"/>
      <c r="Y7" s="3"/>
      <c r="Z7" s="3" t="s">
        <v>9</v>
      </c>
      <c r="AA7" s="13">
        <v>24</v>
      </c>
      <c r="AB7" s="13">
        <v>23.9</v>
      </c>
      <c r="AC7" s="19">
        <f>((AA7*416)+(AB7*304))/720</f>
        <v>23.957777777777775</v>
      </c>
      <c r="AD7" s="23"/>
      <c r="AE7" s="3"/>
      <c r="AF7" s="3" t="s">
        <v>9</v>
      </c>
      <c r="AG7" s="13">
        <v>23.5</v>
      </c>
      <c r="AH7" s="13">
        <v>23.4</v>
      </c>
      <c r="AI7" s="8">
        <f>((AG7*416)+(AH7*304))/720</f>
        <v>23.457777777777775</v>
      </c>
      <c r="AJ7" s="23"/>
      <c r="AK7" s="23"/>
      <c r="AL7" s="3"/>
      <c r="AM7" s="3" t="s">
        <v>9</v>
      </c>
      <c r="AN7" s="13">
        <v>23.45</v>
      </c>
      <c r="AO7" s="13">
        <v>23.25</v>
      </c>
      <c r="AP7" s="8">
        <f>((AN7*416)+(AO7*304))/720</f>
        <v>23.365555555555552</v>
      </c>
      <c r="AQ7" s="23"/>
      <c r="AR7" s="23"/>
      <c r="AS7" s="3"/>
      <c r="AT7" s="3" t="s">
        <v>9</v>
      </c>
      <c r="AU7" s="13">
        <v>24.65</v>
      </c>
      <c r="AV7" s="13">
        <v>25.55</v>
      </c>
      <c r="AW7" s="8">
        <f>((AU7*416)+(AV7*304))/720</f>
        <v>25.029999999999998</v>
      </c>
      <c r="AX7" s="23"/>
      <c r="AY7" s="23"/>
      <c r="AZ7" s="3"/>
      <c r="BA7" s="3" t="s">
        <v>9</v>
      </c>
      <c r="BB7" s="13">
        <v>23.85</v>
      </c>
      <c r="BC7" s="13">
        <v>24.85</v>
      </c>
      <c r="BD7" s="8">
        <f>((BB7*416)+(BC7*304))/720</f>
        <v>24.272222222222222</v>
      </c>
      <c r="BE7" s="23"/>
      <c r="BF7" s="23"/>
      <c r="BG7" s="3"/>
      <c r="BH7" s="3" t="s">
        <v>9</v>
      </c>
      <c r="BI7" s="13">
        <v>24.85</v>
      </c>
      <c r="BJ7" s="13">
        <v>25.05</v>
      </c>
      <c r="BK7" s="8">
        <f>((BI7*416)+(BJ7*304))/720</f>
        <v>24.934444444444445</v>
      </c>
      <c r="BL7" s="23"/>
      <c r="BM7" s="23"/>
      <c r="BN7" s="3"/>
      <c r="BO7" s="3" t="s">
        <v>9</v>
      </c>
      <c r="BP7" s="13">
        <v>26.55</v>
      </c>
      <c r="BQ7" s="13">
        <v>25.5</v>
      </c>
      <c r="BR7" s="8">
        <f>((BP7*416)+(BQ7*304))/720</f>
        <v>26.106666666666669</v>
      </c>
      <c r="BS7" s="23"/>
      <c r="BT7" s="23"/>
      <c r="BU7" s="3"/>
      <c r="BV7" s="3" t="s">
        <v>9</v>
      </c>
      <c r="BW7" s="13">
        <v>26.15</v>
      </c>
      <c r="BX7" s="13">
        <v>25.1</v>
      </c>
      <c r="BY7" s="8">
        <f>((BW7*416)+(BX7*304))/720</f>
        <v>25.706666666666667</v>
      </c>
      <c r="BZ7" s="23"/>
      <c r="CA7" s="23"/>
      <c r="CB7" s="3"/>
      <c r="CC7" s="3" t="s">
        <v>9</v>
      </c>
      <c r="CD7" s="13">
        <v>25.55</v>
      </c>
      <c r="CE7" s="13">
        <v>24.55</v>
      </c>
      <c r="CF7" s="8">
        <f>((CD7*416)+(CE7*304))/720</f>
        <v>25.127777777777776</v>
      </c>
      <c r="CG7" s="23"/>
      <c r="CH7" s="23"/>
      <c r="CI7" s="3"/>
      <c r="CJ7" s="3" t="s">
        <v>9</v>
      </c>
      <c r="CK7" s="13">
        <v>25.8</v>
      </c>
      <c r="CL7" s="13">
        <v>26.2</v>
      </c>
      <c r="CM7" s="8">
        <f>((CK7*416)+(CL7*304))/720</f>
        <v>25.968888888888891</v>
      </c>
      <c r="CN7" s="23"/>
      <c r="CO7" s="23"/>
      <c r="CP7" s="3"/>
      <c r="CQ7" s="3" t="s">
        <v>9</v>
      </c>
      <c r="CR7" s="13">
        <v>24.6</v>
      </c>
      <c r="CS7" s="13">
        <v>25.45</v>
      </c>
      <c r="CT7" s="8">
        <f>((CR7*416)+(CS7*304))/720</f>
        <v>24.95888888888889</v>
      </c>
      <c r="CU7" s="23"/>
      <c r="CV7" s="23"/>
      <c r="CW7" s="3"/>
      <c r="CX7" s="3" t="s">
        <v>9</v>
      </c>
      <c r="CY7" s="13">
        <v>25.8</v>
      </c>
      <c r="CZ7" s="13">
        <v>25.95</v>
      </c>
      <c r="DA7" s="19">
        <f>((CY7*416)+(CZ7*304))/720</f>
        <v>25.863333333333337</v>
      </c>
      <c r="DB7" s="23"/>
      <c r="DC7" s="23"/>
      <c r="DD7" s="3"/>
      <c r="DE7" s="3" t="s">
        <v>9</v>
      </c>
      <c r="DF7" s="13">
        <v>25.45</v>
      </c>
      <c r="DG7" s="13">
        <v>26.35</v>
      </c>
      <c r="DH7" s="19">
        <f>((DF7*416)+(DG7*304))/720</f>
        <v>25.83</v>
      </c>
      <c r="DI7" s="23"/>
      <c r="DJ7" s="23"/>
      <c r="DK7" s="3"/>
      <c r="DL7" s="3" t="s">
        <v>9</v>
      </c>
      <c r="DM7" s="13">
        <v>45</v>
      </c>
      <c r="DN7" s="13">
        <v>34</v>
      </c>
      <c r="DO7" s="19">
        <f>((DM7*416)+(DN7*304))/720</f>
        <v>40.355555555555554</v>
      </c>
      <c r="DP7" s="23"/>
      <c r="DQ7" s="84"/>
      <c r="DR7" s="70" t="s">
        <v>9</v>
      </c>
      <c r="DS7" s="71">
        <v>0</v>
      </c>
      <c r="DT7" s="72">
        <v>0</v>
      </c>
      <c r="DU7" s="86">
        <f>((DS7*416)+(DT7*304))/720</f>
        <v>0</v>
      </c>
      <c r="DV7" s="23"/>
      <c r="DW7" s="84"/>
      <c r="DX7" s="70" t="s">
        <v>9</v>
      </c>
      <c r="DY7" s="71">
        <v>0</v>
      </c>
      <c r="DZ7" s="72">
        <v>0</v>
      </c>
      <c r="EA7" s="86">
        <f>((DY7*416)+(DZ7*304))/720</f>
        <v>0</v>
      </c>
      <c r="EB7" s="23"/>
      <c r="EC7" s="81"/>
      <c r="ED7" s="82" t="s">
        <v>9</v>
      </c>
      <c r="EE7" s="58">
        <v>0</v>
      </c>
      <c r="EF7" s="83">
        <v>0</v>
      </c>
      <c r="EG7" s="86">
        <f>((EE7*416)+(EF7*304))/720</f>
        <v>0</v>
      </c>
      <c r="EH7" s="23"/>
      <c r="EI7" s="81"/>
      <c r="EJ7" s="82" t="s">
        <v>9</v>
      </c>
      <c r="EK7" s="58">
        <v>0</v>
      </c>
      <c r="EL7" s="83">
        <v>0</v>
      </c>
      <c r="EM7" s="98">
        <f>((EK7*416)+(EL7*304))/720</f>
        <v>0</v>
      </c>
      <c r="EN7" s="23"/>
      <c r="EO7" s="81"/>
      <c r="EP7" s="82" t="s">
        <v>9</v>
      </c>
      <c r="EQ7" s="58">
        <v>0</v>
      </c>
      <c r="ER7" s="83">
        <v>0</v>
      </c>
      <c r="ES7" s="86">
        <f>((EQ7*416)+(ER7*304))/720</f>
        <v>0</v>
      </c>
      <c r="ET7" s="23"/>
      <c r="EU7" s="81"/>
      <c r="EV7" s="82" t="s">
        <v>9</v>
      </c>
      <c r="EW7" s="58">
        <v>0</v>
      </c>
      <c r="EX7" s="83">
        <v>0</v>
      </c>
      <c r="EY7" s="86">
        <f>((EW7*416)+(EX7*304))/720</f>
        <v>0</v>
      </c>
      <c r="EZ7" s="23"/>
      <c r="FA7" s="81"/>
      <c r="FB7" s="82" t="s">
        <v>9</v>
      </c>
      <c r="FC7" s="58">
        <v>0</v>
      </c>
      <c r="FD7" s="83">
        <v>0</v>
      </c>
      <c r="FE7" s="86">
        <f>((FC7*416)+(FD7*304))/720</f>
        <v>0</v>
      </c>
      <c r="FF7" s="23"/>
      <c r="FG7" s="81"/>
      <c r="FH7" s="82" t="s">
        <v>9</v>
      </c>
      <c r="FI7" s="58">
        <v>0</v>
      </c>
      <c r="FJ7" s="83">
        <v>0</v>
      </c>
      <c r="FK7" s="86">
        <f>((FI7*416)+(FJ7*304))/720</f>
        <v>0</v>
      </c>
      <c r="FL7" s="23"/>
      <c r="FM7" s="81"/>
      <c r="FN7" s="82" t="s">
        <v>9</v>
      </c>
      <c r="FO7" s="58">
        <v>0</v>
      </c>
      <c r="FP7" s="83">
        <v>0</v>
      </c>
      <c r="FQ7" s="86">
        <f>((FO7*416)+(FP7*304))/720</f>
        <v>0</v>
      </c>
      <c r="FR7" s="23"/>
      <c r="FS7" s="81"/>
      <c r="FT7" s="82" t="s">
        <v>9</v>
      </c>
      <c r="FU7" s="58">
        <v>0</v>
      </c>
      <c r="FV7" s="83">
        <v>0</v>
      </c>
      <c r="FW7" s="86">
        <f>((FU7*416)+(FV7*304))/720</f>
        <v>0</v>
      </c>
      <c r="FX7" s="23"/>
      <c r="FY7" s="81"/>
      <c r="FZ7" s="82" t="s">
        <v>9</v>
      </c>
      <c r="GA7" s="58">
        <v>0</v>
      </c>
      <c r="GB7" s="83">
        <v>0</v>
      </c>
      <c r="GC7" s="86">
        <f>((GA7*416)+(GB7*304))/720</f>
        <v>0</v>
      </c>
      <c r="GD7" s="23"/>
      <c r="GE7" s="81"/>
      <c r="GF7" s="82" t="s">
        <v>9</v>
      </c>
      <c r="GG7" s="58">
        <v>0</v>
      </c>
      <c r="GH7" s="83">
        <v>0</v>
      </c>
      <c r="GI7" s="86">
        <f>((GG7*416)+(GH7*304))/720</f>
        <v>0</v>
      </c>
      <c r="GJ7" s="23"/>
      <c r="GK7" s="81"/>
      <c r="GL7" s="82" t="s">
        <v>9</v>
      </c>
      <c r="GM7" s="58">
        <v>0</v>
      </c>
      <c r="GN7" s="83">
        <v>0</v>
      </c>
      <c r="GO7" s="86">
        <f>((GM7*416)+(GN7*304))/720</f>
        <v>0</v>
      </c>
      <c r="GP7" s="23"/>
      <c r="GQ7" s="81"/>
      <c r="GR7" s="82" t="s">
        <v>9</v>
      </c>
      <c r="GS7" s="58">
        <v>0</v>
      </c>
      <c r="GT7" s="83">
        <v>0</v>
      </c>
      <c r="GU7" s="86">
        <f>((GS7*416)+(GT7*304))/720</f>
        <v>0</v>
      </c>
      <c r="GV7" s="23"/>
      <c r="GW7" s="81"/>
      <c r="GX7" s="82" t="s">
        <v>9</v>
      </c>
      <c r="GY7" s="58">
        <v>0</v>
      </c>
      <c r="GZ7" s="83">
        <v>0</v>
      </c>
      <c r="HA7" s="86">
        <f>((GY7*416)+(GZ7*304))/720</f>
        <v>0</v>
      </c>
      <c r="HB7" s="23"/>
      <c r="HC7" s="81"/>
      <c r="HD7" s="82" t="s">
        <v>9</v>
      </c>
      <c r="HE7" s="58">
        <v>0</v>
      </c>
      <c r="HF7" s="83">
        <v>0</v>
      </c>
      <c r="HG7" s="86">
        <f>((HE7*416)+(HF7*304))/720</f>
        <v>0</v>
      </c>
      <c r="HH7" s="23"/>
      <c r="HI7" s="81"/>
      <c r="HJ7" s="82" t="s">
        <v>9</v>
      </c>
      <c r="HK7" s="58">
        <v>0</v>
      </c>
      <c r="HL7" s="83">
        <v>0</v>
      </c>
      <c r="HM7" s="86">
        <f>((HK7*416)+(HL7*304))/720</f>
        <v>0</v>
      </c>
      <c r="HN7" s="23"/>
      <c r="HO7" s="81"/>
      <c r="HP7" s="82" t="s">
        <v>9</v>
      </c>
      <c r="HQ7" s="58">
        <v>0</v>
      </c>
      <c r="HR7" s="83">
        <v>0</v>
      </c>
      <c r="HS7" s="86">
        <f>((HQ7*416)+(HR7*304))/720</f>
        <v>0</v>
      </c>
      <c r="HT7" s="23"/>
      <c r="HU7" s="81"/>
      <c r="HV7" s="82" t="s">
        <v>9</v>
      </c>
      <c r="HW7" s="58">
        <v>0</v>
      </c>
      <c r="HX7" s="83">
        <v>0</v>
      </c>
      <c r="HY7" s="86">
        <f>((HW7*416)+(HX7*304))/720</f>
        <v>0</v>
      </c>
      <c r="HZ7" s="23"/>
      <c r="IA7" s="81"/>
      <c r="IB7" s="82" t="s">
        <v>9</v>
      </c>
      <c r="IC7" s="58">
        <v>0</v>
      </c>
      <c r="ID7" s="83">
        <v>0</v>
      </c>
      <c r="IE7" s="86">
        <f>((IC7*416)+(ID7*304))/720</f>
        <v>0</v>
      </c>
      <c r="IF7" s="23"/>
      <c r="IG7" s="81"/>
      <c r="IH7" s="82" t="s">
        <v>9</v>
      </c>
      <c r="II7" s="58">
        <v>0</v>
      </c>
      <c r="IJ7" s="83">
        <v>0</v>
      </c>
      <c r="IK7" s="86">
        <f>((II7*416)+(IJ7*304))/720</f>
        <v>0</v>
      </c>
      <c r="IL7" s="23"/>
      <c r="IM7" s="81"/>
      <c r="IN7" s="82" t="s">
        <v>9</v>
      </c>
      <c r="IO7" s="58">
        <v>0</v>
      </c>
      <c r="IP7" s="83">
        <v>0</v>
      </c>
      <c r="IQ7" s="86">
        <f>((IO7*416)+(IP7*304))/720</f>
        <v>0</v>
      </c>
      <c r="IR7" s="23"/>
      <c r="IS7" s="81"/>
      <c r="IT7" s="82" t="s">
        <v>9</v>
      </c>
      <c r="IU7" s="58">
        <v>0</v>
      </c>
      <c r="IV7" s="83">
        <v>0</v>
      </c>
      <c r="IW7" s="86">
        <f>((IU7*416)+(IV7*304))/720</f>
        <v>0</v>
      </c>
      <c r="IX7" s="23"/>
      <c r="IY7" s="81"/>
      <c r="IZ7" s="82" t="s">
        <v>9</v>
      </c>
      <c r="JA7" s="58">
        <v>0</v>
      </c>
      <c r="JB7" s="83">
        <v>0</v>
      </c>
      <c r="JC7" s="86">
        <f>((JA7*416)+(JB7*304))/720</f>
        <v>0</v>
      </c>
    </row>
    <row r="8" spans="1:263" ht="15.75" thickBot="1" x14ac:dyDescent="0.3">
      <c r="B8" s="68" t="s">
        <v>10</v>
      </c>
      <c r="C8" s="57">
        <v>0</v>
      </c>
      <c r="D8" s="57">
        <v>0</v>
      </c>
      <c r="E8" s="57">
        <v>0</v>
      </c>
      <c r="F8" s="23"/>
      <c r="G8" s="3"/>
      <c r="H8" s="3" t="s">
        <v>10</v>
      </c>
      <c r="I8" s="13">
        <v>25.4</v>
      </c>
      <c r="J8" s="13">
        <v>22.65</v>
      </c>
      <c r="K8" s="8">
        <f t="shared" ref="K8" si="0">((I8*400)+(J8*344))/744</f>
        <v>24.128494623655911</v>
      </c>
      <c r="L8" s="23"/>
      <c r="M8" s="3"/>
      <c r="N8" s="3" t="s">
        <v>10</v>
      </c>
      <c r="O8" s="13">
        <v>25.35</v>
      </c>
      <c r="P8" s="13">
        <v>23.2</v>
      </c>
      <c r="Q8" s="8">
        <f t="shared" ref="Q8" si="1">((O8*400)+(P8*344))/744</f>
        <v>24.355913978494623</v>
      </c>
      <c r="R8" s="23"/>
      <c r="S8" s="3"/>
      <c r="T8" s="3" t="s">
        <v>10</v>
      </c>
      <c r="U8" s="13">
        <v>25.1</v>
      </c>
      <c r="V8" s="13">
        <v>22.35</v>
      </c>
      <c r="W8" s="19">
        <f t="shared" ref="W8" si="2">((U8*400)+(V8*344))/744</f>
        <v>23.828494623655917</v>
      </c>
      <c r="X8" s="23"/>
      <c r="Y8" s="3"/>
      <c r="Z8" s="3" t="s">
        <v>10</v>
      </c>
      <c r="AA8" s="13">
        <v>23.75</v>
      </c>
      <c r="AB8" s="13">
        <v>22.8</v>
      </c>
      <c r="AC8" s="19">
        <f t="shared" ref="AC8" si="3">((AA8*400)+(AB8*344))/744</f>
        <v>23.310752688172045</v>
      </c>
      <c r="AD8" s="23"/>
      <c r="AE8" s="3"/>
      <c r="AF8" s="3" t="s">
        <v>10</v>
      </c>
      <c r="AG8" s="13">
        <v>23.5</v>
      </c>
      <c r="AH8" s="13">
        <v>23</v>
      </c>
      <c r="AI8" s="8">
        <f t="shared" ref="AI8" si="4">((AG8*400)+(AH8*344))/744</f>
        <v>23.268817204301076</v>
      </c>
      <c r="AJ8" s="23"/>
      <c r="AK8" s="23"/>
      <c r="AL8" s="3"/>
      <c r="AM8" s="3" t="s">
        <v>10</v>
      </c>
      <c r="AN8" s="13">
        <v>23.25</v>
      </c>
      <c r="AO8" s="13">
        <v>22.75</v>
      </c>
      <c r="AP8" s="8">
        <f t="shared" ref="AP8" si="5">((AN8*400)+(AO8*344))/744</f>
        <v>23.018817204301076</v>
      </c>
      <c r="AQ8" s="23"/>
      <c r="AR8" s="23"/>
      <c r="AS8" s="3"/>
      <c r="AT8" s="3" t="s">
        <v>10</v>
      </c>
      <c r="AU8" s="13">
        <v>24.5</v>
      </c>
      <c r="AV8" s="13">
        <v>24.3</v>
      </c>
      <c r="AW8" s="8">
        <f t="shared" ref="AW8" si="6">((AU8*400)+(AV8*344))/744</f>
        <v>24.407526881720432</v>
      </c>
      <c r="AX8" s="23"/>
      <c r="AY8" s="23"/>
      <c r="AZ8" s="3"/>
      <c r="BA8" s="3" t="s">
        <v>10</v>
      </c>
      <c r="BB8" s="13">
        <v>23.7</v>
      </c>
      <c r="BC8" s="13">
        <v>23.6</v>
      </c>
      <c r="BD8" s="8">
        <f t="shared" ref="BD8" si="7">((BB8*400)+(BC8*344))/744</f>
        <v>23.653763440860217</v>
      </c>
      <c r="BE8" s="23"/>
      <c r="BF8" s="23"/>
      <c r="BG8" s="3"/>
      <c r="BH8" s="3" t="s">
        <v>10</v>
      </c>
      <c r="BI8" s="13">
        <v>24.5</v>
      </c>
      <c r="BJ8" s="13">
        <v>24</v>
      </c>
      <c r="BK8" s="8">
        <f t="shared" ref="BK8" si="8">((BI8*400)+(BJ8*344))/744</f>
        <v>24.268817204301076</v>
      </c>
      <c r="BL8" s="23"/>
      <c r="BM8" s="23"/>
      <c r="BN8" s="3"/>
      <c r="BO8" s="3" t="s">
        <v>10</v>
      </c>
      <c r="BP8" s="13">
        <v>25.2</v>
      </c>
      <c r="BQ8" s="13">
        <v>23.35</v>
      </c>
      <c r="BR8" s="8">
        <f t="shared" ref="BR8" si="9">((BP8*400)+(BQ8*344))/744</f>
        <v>24.344623655913981</v>
      </c>
      <c r="BS8" s="23"/>
      <c r="BT8" s="23"/>
      <c r="BU8" s="3"/>
      <c r="BV8" s="3" t="s">
        <v>10</v>
      </c>
      <c r="BW8" s="13">
        <v>25.2</v>
      </c>
      <c r="BX8" s="13">
        <v>23.35</v>
      </c>
      <c r="BY8" s="8">
        <f t="shared" ref="BY8" si="10">((BW8*400)+(BX8*344))/744</f>
        <v>24.344623655913981</v>
      </c>
      <c r="BZ8" s="23"/>
      <c r="CA8" s="23"/>
      <c r="CB8" s="3"/>
      <c r="CC8" s="3" t="s">
        <v>10</v>
      </c>
      <c r="CD8" s="13">
        <v>25.05</v>
      </c>
      <c r="CE8" s="13">
        <v>23.25</v>
      </c>
      <c r="CF8" s="8">
        <f t="shared" ref="CF8" si="11">((CD8*400)+(CE8*344))/744</f>
        <v>24.217741935483872</v>
      </c>
      <c r="CG8" s="23"/>
      <c r="CH8" s="23"/>
      <c r="CI8" s="3"/>
      <c r="CJ8" s="3" t="s">
        <v>10</v>
      </c>
      <c r="CK8" s="13">
        <v>25.3</v>
      </c>
      <c r="CL8" s="13">
        <v>24.55</v>
      </c>
      <c r="CM8" s="8">
        <f t="shared" ref="CM8" si="12">((CK8*400)+(CL8*344))/744</f>
        <v>24.953225806451613</v>
      </c>
      <c r="CN8" s="23"/>
      <c r="CO8" s="23"/>
      <c r="CP8" s="3"/>
      <c r="CQ8" s="3" t="s">
        <v>10</v>
      </c>
      <c r="CR8" s="13">
        <v>25.5</v>
      </c>
      <c r="CS8" s="13">
        <v>25.1</v>
      </c>
      <c r="CT8" s="8">
        <f t="shared" ref="CT8" si="13">((CR8*400)+(CS8*344))/744</f>
        <v>25.315053763440861</v>
      </c>
      <c r="CU8" s="23"/>
      <c r="CV8" s="23"/>
      <c r="CW8" s="3"/>
      <c r="CX8" s="3" t="s">
        <v>10</v>
      </c>
      <c r="CY8" s="13">
        <v>27.65</v>
      </c>
      <c r="CZ8" s="13">
        <v>26.45</v>
      </c>
      <c r="DA8" s="8">
        <f t="shared" ref="DA8" si="14">((CY8*400)+(CZ8*344))/744</f>
        <v>27.095161290322579</v>
      </c>
      <c r="DB8" s="23"/>
      <c r="DC8" s="23"/>
      <c r="DD8" s="3"/>
      <c r="DE8" s="3" t="s">
        <v>10</v>
      </c>
      <c r="DF8" s="13">
        <v>27.7</v>
      </c>
      <c r="DG8" s="13">
        <v>27.35</v>
      </c>
      <c r="DH8" s="8">
        <f t="shared" ref="DH8" si="15">((DF8*400)+(DG8*344))/744</f>
        <v>27.538172043010753</v>
      </c>
      <c r="DI8" s="23"/>
      <c r="DJ8" s="23"/>
      <c r="DK8" s="3"/>
      <c r="DL8" s="3" t="s">
        <v>10</v>
      </c>
      <c r="DM8" s="13">
        <v>44.5</v>
      </c>
      <c r="DN8" s="13">
        <v>32.299999999999997</v>
      </c>
      <c r="DO8" s="8">
        <f t="shared" ref="DO8" si="16">((DM8*400)+(DN8*344))/744</f>
        <v>38.85913978494623</v>
      </c>
      <c r="DP8" s="23"/>
      <c r="DQ8" s="3"/>
      <c r="DR8" s="3" t="s">
        <v>10</v>
      </c>
      <c r="DS8" s="13">
        <v>40.799999999999997</v>
      </c>
      <c r="DT8" s="13">
        <v>31.1</v>
      </c>
      <c r="DU8" s="8">
        <f t="shared" ref="DU8" si="17">((DS8*400)+(DT8*344))/744</f>
        <v>36.315053763440858</v>
      </c>
      <c r="DV8" s="23"/>
      <c r="DW8" s="94"/>
      <c r="DX8" s="94" t="s">
        <v>10</v>
      </c>
      <c r="DY8" s="95">
        <v>38</v>
      </c>
      <c r="DZ8" s="95">
        <v>30.5</v>
      </c>
      <c r="EA8" s="8">
        <f t="shared" ref="EA8" si="18">((DY8*400)+(DZ8*344))/744</f>
        <v>34.532258064516128</v>
      </c>
      <c r="EB8" s="23"/>
      <c r="EC8" s="84"/>
      <c r="ED8" s="70" t="s">
        <v>10</v>
      </c>
      <c r="EE8" s="71">
        <v>0</v>
      </c>
      <c r="EF8" s="72">
        <v>0</v>
      </c>
      <c r="EG8" s="86">
        <f t="shared" ref="EG8" si="19">((EE8*400)+(EF8*344))/744</f>
        <v>0</v>
      </c>
      <c r="EH8" s="23"/>
      <c r="EI8" s="84"/>
      <c r="EJ8" s="70" t="s">
        <v>10</v>
      </c>
      <c r="EK8" s="71">
        <v>0</v>
      </c>
      <c r="EL8" s="72">
        <v>0</v>
      </c>
      <c r="EM8" s="98">
        <f t="shared" ref="EM8" si="20">((EK8*400)+(EL8*344))/744</f>
        <v>0</v>
      </c>
      <c r="EN8" s="23"/>
      <c r="EO8" s="81"/>
      <c r="EP8" s="82" t="s">
        <v>10</v>
      </c>
      <c r="EQ8" s="58">
        <v>0</v>
      </c>
      <c r="ER8" s="83">
        <v>0</v>
      </c>
      <c r="ES8" s="86">
        <f t="shared" ref="ES8" si="21">((EQ8*400)+(ER8*344))/744</f>
        <v>0</v>
      </c>
      <c r="ET8" s="23"/>
      <c r="EU8" s="81"/>
      <c r="EV8" s="82" t="s">
        <v>10</v>
      </c>
      <c r="EW8" s="58">
        <v>0</v>
      </c>
      <c r="EX8" s="83">
        <v>0</v>
      </c>
      <c r="EY8" s="86">
        <f t="shared" ref="EY8" si="22">((EW8*400)+(EX8*344))/744</f>
        <v>0</v>
      </c>
      <c r="EZ8" s="23"/>
      <c r="FA8" s="81"/>
      <c r="FB8" s="82" t="s">
        <v>10</v>
      </c>
      <c r="FC8" s="58">
        <v>0</v>
      </c>
      <c r="FD8" s="83">
        <v>0</v>
      </c>
      <c r="FE8" s="86">
        <f t="shared" ref="FE8" si="23">((FC8*400)+(FD8*344))/744</f>
        <v>0</v>
      </c>
      <c r="FF8" s="23"/>
      <c r="FG8" s="81"/>
      <c r="FH8" s="82" t="s">
        <v>10</v>
      </c>
      <c r="FI8" s="58">
        <v>0</v>
      </c>
      <c r="FJ8" s="83">
        <v>0</v>
      </c>
      <c r="FK8" s="86">
        <f t="shared" ref="FK8" si="24">((FI8*400)+(FJ8*344))/744</f>
        <v>0</v>
      </c>
      <c r="FL8" s="23"/>
      <c r="FM8" s="81"/>
      <c r="FN8" s="82" t="s">
        <v>10</v>
      </c>
      <c r="FO8" s="58">
        <v>0</v>
      </c>
      <c r="FP8" s="83">
        <v>0</v>
      </c>
      <c r="FQ8" s="86">
        <f t="shared" ref="FQ8" si="25">((FO8*400)+(FP8*344))/744</f>
        <v>0</v>
      </c>
      <c r="FR8" s="23"/>
      <c r="FS8" s="81"/>
      <c r="FT8" s="82" t="s">
        <v>10</v>
      </c>
      <c r="FU8" s="58">
        <v>0</v>
      </c>
      <c r="FV8" s="83">
        <v>0</v>
      </c>
      <c r="FW8" s="86">
        <f t="shared" ref="FW8" si="26">((FU8*400)+(FV8*344))/744</f>
        <v>0</v>
      </c>
      <c r="FX8" s="23"/>
      <c r="FY8" s="81"/>
      <c r="FZ8" s="82" t="s">
        <v>10</v>
      </c>
      <c r="GA8" s="58">
        <v>0</v>
      </c>
      <c r="GB8" s="83">
        <v>0</v>
      </c>
      <c r="GC8" s="86">
        <f t="shared" ref="GC8" si="27">((GA8*400)+(GB8*344))/744</f>
        <v>0</v>
      </c>
      <c r="GD8" s="23"/>
      <c r="GE8" s="81"/>
      <c r="GF8" s="82" t="s">
        <v>10</v>
      </c>
      <c r="GG8" s="58">
        <v>0</v>
      </c>
      <c r="GH8" s="83">
        <v>0</v>
      </c>
      <c r="GI8" s="86">
        <f t="shared" ref="GI8" si="28">((GG8*400)+(GH8*344))/744</f>
        <v>0</v>
      </c>
      <c r="GJ8" s="23"/>
      <c r="GK8" s="81"/>
      <c r="GL8" s="82" t="s">
        <v>10</v>
      </c>
      <c r="GM8" s="58">
        <v>0</v>
      </c>
      <c r="GN8" s="83">
        <v>0</v>
      </c>
      <c r="GO8" s="86">
        <f t="shared" ref="GO8" si="29">((GM8*400)+(GN8*344))/744</f>
        <v>0</v>
      </c>
      <c r="GP8" s="23"/>
      <c r="GQ8" s="81"/>
      <c r="GR8" s="82" t="s">
        <v>10</v>
      </c>
      <c r="GS8" s="58">
        <v>0</v>
      </c>
      <c r="GT8" s="83">
        <v>0</v>
      </c>
      <c r="GU8" s="86">
        <f t="shared" ref="GU8" si="30">((GS8*400)+(GT8*344))/744</f>
        <v>0</v>
      </c>
      <c r="GV8" s="23"/>
      <c r="GW8" s="81"/>
      <c r="GX8" s="82" t="s">
        <v>10</v>
      </c>
      <c r="GY8" s="58">
        <v>0</v>
      </c>
      <c r="GZ8" s="83">
        <v>0</v>
      </c>
      <c r="HA8" s="86">
        <f t="shared" ref="HA8" si="31">((GY8*400)+(GZ8*344))/744</f>
        <v>0</v>
      </c>
      <c r="HB8" s="23"/>
      <c r="HC8" s="81"/>
      <c r="HD8" s="82" t="s">
        <v>10</v>
      </c>
      <c r="HE8" s="58">
        <v>0</v>
      </c>
      <c r="HF8" s="83">
        <v>0</v>
      </c>
      <c r="HG8" s="86">
        <f t="shared" ref="HG8" si="32">((HE8*400)+(HF8*344))/744</f>
        <v>0</v>
      </c>
      <c r="HH8" s="23"/>
      <c r="HI8" s="81"/>
      <c r="HJ8" s="82" t="s">
        <v>10</v>
      </c>
      <c r="HK8" s="58">
        <v>0</v>
      </c>
      <c r="HL8" s="83">
        <v>0</v>
      </c>
      <c r="HM8" s="86">
        <f t="shared" ref="HM8" si="33">((HK8*400)+(HL8*344))/744</f>
        <v>0</v>
      </c>
      <c r="HN8" s="23"/>
      <c r="HO8" s="81"/>
      <c r="HP8" s="82" t="s">
        <v>10</v>
      </c>
      <c r="HQ8" s="58">
        <v>0</v>
      </c>
      <c r="HR8" s="83">
        <v>0</v>
      </c>
      <c r="HS8" s="86">
        <f t="shared" ref="HS8" si="34">((HQ8*400)+(HR8*344))/744</f>
        <v>0</v>
      </c>
      <c r="HT8" s="23"/>
      <c r="HU8" s="81"/>
      <c r="HV8" s="82" t="s">
        <v>10</v>
      </c>
      <c r="HW8" s="58">
        <v>0</v>
      </c>
      <c r="HX8" s="83">
        <v>0</v>
      </c>
      <c r="HY8" s="86">
        <f t="shared" ref="HY8" si="35">((HW8*400)+(HX8*344))/744</f>
        <v>0</v>
      </c>
      <c r="HZ8" s="23"/>
      <c r="IA8" s="81"/>
      <c r="IB8" s="82" t="s">
        <v>10</v>
      </c>
      <c r="IC8" s="58">
        <v>0</v>
      </c>
      <c r="ID8" s="83">
        <v>0</v>
      </c>
      <c r="IE8" s="86">
        <f t="shared" ref="IE8" si="36">((IC8*400)+(ID8*344))/744</f>
        <v>0</v>
      </c>
      <c r="IF8" s="23"/>
      <c r="IG8" s="81"/>
      <c r="IH8" s="82" t="s">
        <v>10</v>
      </c>
      <c r="II8" s="58">
        <v>0</v>
      </c>
      <c r="IJ8" s="83">
        <v>0</v>
      </c>
      <c r="IK8" s="86">
        <f t="shared" ref="IK8" si="37">((II8*400)+(IJ8*344))/744</f>
        <v>0</v>
      </c>
      <c r="IL8" s="23"/>
      <c r="IM8" s="81"/>
      <c r="IN8" s="82" t="s">
        <v>10</v>
      </c>
      <c r="IO8" s="58">
        <v>0</v>
      </c>
      <c r="IP8" s="83">
        <v>0</v>
      </c>
      <c r="IQ8" s="86">
        <f t="shared" ref="IQ8" si="38">((IO8*400)+(IP8*344))/744</f>
        <v>0</v>
      </c>
      <c r="IR8" s="23"/>
      <c r="IS8" s="81"/>
      <c r="IT8" s="82" t="s">
        <v>10</v>
      </c>
      <c r="IU8" s="58">
        <v>0</v>
      </c>
      <c r="IV8" s="83">
        <v>0</v>
      </c>
      <c r="IW8" s="86">
        <f t="shared" ref="IW8" si="39">((IU8*400)+(IV8*344))/744</f>
        <v>0</v>
      </c>
      <c r="IX8" s="23"/>
      <c r="IY8" s="81"/>
      <c r="IZ8" s="82" t="s">
        <v>10</v>
      </c>
      <c r="JA8" s="58">
        <v>0</v>
      </c>
      <c r="JB8" s="83">
        <v>0</v>
      </c>
      <c r="JC8" s="86">
        <f t="shared" ref="JC8" si="40">((JA8*400)+(JB8*344))/744</f>
        <v>0</v>
      </c>
    </row>
    <row r="9" spans="1:263" ht="15.75" thickBot="1" x14ac:dyDescent="0.3">
      <c r="B9" s="68" t="s">
        <v>11</v>
      </c>
      <c r="C9" s="57">
        <v>0</v>
      </c>
      <c r="D9" s="57">
        <v>0</v>
      </c>
      <c r="E9" s="57">
        <v>0</v>
      </c>
      <c r="F9" s="23"/>
      <c r="G9" s="3"/>
      <c r="H9" s="3" t="s">
        <v>11</v>
      </c>
      <c r="I9" s="13">
        <v>53.1</v>
      </c>
      <c r="J9" s="13">
        <v>30.85</v>
      </c>
      <c r="K9" s="8">
        <f>((I9*416)+(J9*304))/720</f>
        <v>43.705555555555556</v>
      </c>
      <c r="L9" s="23"/>
      <c r="M9" s="3"/>
      <c r="N9" s="3" t="s">
        <v>11</v>
      </c>
      <c r="O9" s="13">
        <v>57.65</v>
      </c>
      <c r="P9" s="13">
        <v>32.200000000000003</v>
      </c>
      <c r="Q9" s="8">
        <f>((O9*416)+(P9*304))/720</f>
        <v>46.904444444444444</v>
      </c>
      <c r="R9" s="23"/>
      <c r="S9" s="3"/>
      <c r="T9" s="3" t="s">
        <v>11</v>
      </c>
      <c r="U9" s="13">
        <v>57.5</v>
      </c>
      <c r="V9" s="13">
        <v>33.299999999999997</v>
      </c>
      <c r="W9" s="19">
        <f>((U9*416)+(V9*304))/720</f>
        <v>47.282222222222217</v>
      </c>
      <c r="X9" s="23"/>
      <c r="Y9" s="3"/>
      <c r="Z9" s="3" t="s">
        <v>11</v>
      </c>
      <c r="AA9" s="13">
        <v>57.7</v>
      </c>
      <c r="AB9" s="13">
        <v>32.4</v>
      </c>
      <c r="AC9" s="19">
        <f>((AA9*416)+(AB9*304))/720</f>
        <v>47.017777777777781</v>
      </c>
      <c r="AD9" s="23"/>
      <c r="AE9" s="3"/>
      <c r="AF9" s="3" t="s">
        <v>11</v>
      </c>
      <c r="AG9" s="13">
        <v>57.7</v>
      </c>
      <c r="AH9" s="13">
        <v>31.55</v>
      </c>
      <c r="AI9" s="8">
        <f>((AG9*416)+(AH9*304))/720</f>
        <v>46.658888888888889</v>
      </c>
      <c r="AJ9" s="23"/>
      <c r="AK9" s="23"/>
      <c r="AL9" s="3"/>
      <c r="AM9" s="3" t="s">
        <v>11</v>
      </c>
      <c r="AN9" s="13">
        <v>57.7</v>
      </c>
      <c r="AO9" s="13">
        <v>31.55</v>
      </c>
      <c r="AP9" s="8">
        <f>((AN9*416)+(AO9*304))/720</f>
        <v>46.658888888888889</v>
      </c>
      <c r="AQ9" s="23"/>
      <c r="AR9" s="23"/>
      <c r="AS9" s="3"/>
      <c r="AT9" s="3" t="s">
        <v>11</v>
      </c>
      <c r="AU9" s="13">
        <v>58.9</v>
      </c>
      <c r="AV9" s="13">
        <v>33.25</v>
      </c>
      <c r="AW9" s="8">
        <f>((AU9*416)+(AV9*304))/720</f>
        <v>48.069999999999993</v>
      </c>
      <c r="AX9" s="23"/>
      <c r="AY9" s="23"/>
      <c r="AZ9" s="3"/>
      <c r="BA9" s="3" t="s">
        <v>11</v>
      </c>
      <c r="BB9" s="13">
        <v>56.45</v>
      </c>
      <c r="BC9" s="13">
        <v>31.65</v>
      </c>
      <c r="BD9" s="8">
        <f>((BB9*416)+(BC9*304))/720</f>
        <v>45.978888888888896</v>
      </c>
      <c r="BE9" s="23"/>
      <c r="BF9" s="23"/>
      <c r="BG9" s="3"/>
      <c r="BH9" s="3" t="s">
        <v>11</v>
      </c>
      <c r="BI9" s="13">
        <v>51.8</v>
      </c>
      <c r="BJ9" s="13">
        <v>32.200000000000003</v>
      </c>
      <c r="BK9" s="8">
        <f>((BI9*416)+(BJ9*304))/720</f>
        <v>43.524444444444441</v>
      </c>
      <c r="BL9" s="23"/>
      <c r="BM9" s="23"/>
      <c r="BN9" s="3"/>
      <c r="BO9" s="3" t="s">
        <v>11</v>
      </c>
      <c r="BP9" s="13">
        <v>51.65</v>
      </c>
      <c r="BQ9" s="13">
        <v>32.299999999999997</v>
      </c>
      <c r="BR9" s="8">
        <f>((BP9*416)+(BQ9*304))/720</f>
        <v>43.48</v>
      </c>
      <c r="BS9" s="23"/>
      <c r="BT9" s="23"/>
      <c r="BU9" s="3"/>
      <c r="BV9" s="3" t="s">
        <v>11</v>
      </c>
      <c r="BW9" s="13">
        <v>51.6</v>
      </c>
      <c r="BX9" s="13">
        <v>32.25</v>
      </c>
      <c r="BY9" s="8">
        <f>((BW9*416)+(BX9*304))/720</f>
        <v>43.43</v>
      </c>
      <c r="BZ9" s="23"/>
      <c r="CA9" s="23"/>
      <c r="CB9" s="3"/>
      <c r="CC9" s="3" t="s">
        <v>11</v>
      </c>
      <c r="CD9" s="13">
        <v>51.85</v>
      </c>
      <c r="CE9" s="13">
        <v>32.35</v>
      </c>
      <c r="CF9" s="8">
        <f>((CD9*416)+(CE9*304))/720</f>
        <v>43.616666666666667</v>
      </c>
      <c r="CG9" s="23"/>
      <c r="CH9" s="23"/>
      <c r="CI9" s="3"/>
      <c r="CJ9" s="3" t="s">
        <v>11</v>
      </c>
      <c r="CK9" s="13">
        <v>55.25</v>
      </c>
      <c r="CL9" s="13">
        <v>35.25</v>
      </c>
      <c r="CM9" s="8">
        <f>((CK9*416)+(CL9*304))/720</f>
        <v>46.805555555555557</v>
      </c>
      <c r="CN9" s="23"/>
      <c r="CO9" s="23"/>
      <c r="CP9" s="3"/>
      <c r="CQ9" s="3" t="s">
        <v>11</v>
      </c>
      <c r="CR9" s="13">
        <v>65.2</v>
      </c>
      <c r="CS9" s="13">
        <v>39.5</v>
      </c>
      <c r="CT9" s="8">
        <f>((CR9*416)+(CS9*304))/720</f>
        <v>54.348888888888887</v>
      </c>
      <c r="CU9" s="23"/>
      <c r="CV9" s="23"/>
      <c r="CW9" s="3"/>
      <c r="CX9" s="3" t="s">
        <v>11</v>
      </c>
      <c r="CY9" s="13">
        <v>79.05</v>
      </c>
      <c r="CZ9" s="13">
        <v>37.65</v>
      </c>
      <c r="DA9" s="8">
        <f>((CY9*416)+(CZ9*304))/720</f>
        <v>61.569999999999993</v>
      </c>
      <c r="DB9" s="23"/>
      <c r="DC9" s="23"/>
      <c r="DD9" s="3"/>
      <c r="DE9" s="3" t="s">
        <v>11</v>
      </c>
      <c r="DF9" s="13">
        <v>67.8</v>
      </c>
      <c r="DG9" s="13">
        <v>38.75</v>
      </c>
      <c r="DH9" s="8">
        <f>((DF9*416)+(DG9*304))/720</f>
        <v>55.534444444444446</v>
      </c>
      <c r="DI9" s="23"/>
      <c r="DJ9" s="23"/>
      <c r="DK9" s="3"/>
      <c r="DL9" s="3" t="s">
        <v>11</v>
      </c>
      <c r="DM9" s="13">
        <v>74.25</v>
      </c>
      <c r="DN9" s="13">
        <v>44.1</v>
      </c>
      <c r="DO9" s="8">
        <f>((DM9*416)+(DN9*304))/720</f>
        <v>61.52</v>
      </c>
      <c r="DP9" s="23"/>
      <c r="DQ9" s="3"/>
      <c r="DR9" s="3" t="s">
        <v>11</v>
      </c>
      <c r="DS9" s="13">
        <v>77.05</v>
      </c>
      <c r="DT9" s="13">
        <v>41.6</v>
      </c>
      <c r="DU9" s="8">
        <f>((DS9*416)+(DT9*304))/720</f>
        <v>62.082222222222221</v>
      </c>
      <c r="DV9" s="23"/>
      <c r="DW9" s="94"/>
      <c r="DX9" s="94" t="s">
        <v>11</v>
      </c>
      <c r="DY9" s="95">
        <v>84.9</v>
      </c>
      <c r="DZ9" s="95">
        <v>46.1</v>
      </c>
      <c r="EA9" s="8">
        <f>((DY9*416)+(DZ9*304))/720</f>
        <v>68.517777777777781</v>
      </c>
      <c r="EB9" s="23"/>
      <c r="EC9" s="94"/>
      <c r="ED9" s="94" t="s">
        <v>11</v>
      </c>
      <c r="EE9" s="95">
        <v>60.85</v>
      </c>
      <c r="EF9" s="95">
        <v>39</v>
      </c>
      <c r="EG9" s="8">
        <f>((EE9*416)+(EF9*304))/720</f>
        <v>51.62444444444445</v>
      </c>
      <c r="EH9" s="23"/>
      <c r="EI9" s="84"/>
      <c r="EJ9" s="70" t="s">
        <v>11</v>
      </c>
      <c r="EK9" s="71">
        <v>190</v>
      </c>
      <c r="EL9" s="72">
        <v>85</v>
      </c>
      <c r="EM9" s="99">
        <f>((EK9*416)+(EL9*304))/720</f>
        <v>145.66666666666666</v>
      </c>
      <c r="EN9" s="23"/>
      <c r="EO9" s="84"/>
      <c r="EP9" s="70" t="s">
        <v>11</v>
      </c>
      <c r="EQ9" s="71">
        <v>0</v>
      </c>
      <c r="ER9" s="72">
        <v>0</v>
      </c>
      <c r="ES9" s="86">
        <f>((EQ9*416)+(ER9*304))/720</f>
        <v>0</v>
      </c>
      <c r="ET9" s="23"/>
      <c r="EU9" s="84"/>
      <c r="EV9" s="70" t="s">
        <v>11</v>
      </c>
      <c r="EW9" s="71">
        <v>0</v>
      </c>
      <c r="EX9" s="72">
        <v>0</v>
      </c>
      <c r="EY9" s="86">
        <f>((EW9*416)+(EX9*304))/720</f>
        <v>0</v>
      </c>
      <c r="EZ9" s="23"/>
      <c r="FA9" s="81"/>
      <c r="FB9" s="82" t="s">
        <v>11</v>
      </c>
      <c r="FC9" s="58">
        <v>0</v>
      </c>
      <c r="FD9" s="83">
        <v>0</v>
      </c>
      <c r="FE9" s="86">
        <f>((FC9*416)+(FD9*304))/720</f>
        <v>0</v>
      </c>
      <c r="FF9" s="23"/>
      <c r="FG9" s="81"/>
      <c r="FH9" s="82" t="s">
        <v>11</v>
      </c>
      <c r="FI9" s="58">
        <v>0</v>
      </c>
      <c r="FJ9" s="83">
        <v>0</v>
      </c>
      <c r="FK9" s="86">
        <f>((FI9*416)+(FJ9*304))/720</f>
        <v>0</v>
      </c>
      <c r="FL9" s="23"/>
      <c r="FM9" s="81"/>
      <c r="FN9" s="82" t="s">
        <v>11</v>
      </c>
      <c r="FO9" s="58">
        <v>0</v>
      </c>
      <c r="FP9" s="83">
        <v>0</v>
      </c>
      <c r="FQ9" s="86">
        <f>((FO9*416)+(FP9*304))/720</f>
        <v>0</v>
      </c>
      <c r="FR9" s="23"/>
      <c r="FS9" s="81"/>
      <c r="FT9" s="82" t="s">
        <v>11</v>
      </c>
      <c r="FU9" s="58">
        <v>0</v>
      </c>
      <c r="FV9" s="83">
        <v>0</v>
      </c>
      <c r="FW9" s="86">
        <f>((FU9*416)+(FV9*304))/720</f>
        <v>0</v>
      </c>
      <c r="FX9" s="23"/>
      <c r="FY9" s="81"/>
      <c r="FZ9" s="82" t="s">
        <v>11</v>
      </c>
      <c r="GA9" s="58">
        <v>0</v>
      </c>
      <c r="GB9" s="83">
        <v>0</v>
      </c>
      <c r="GC9" s="86">
        <f>((GA9*416)+(GB9*304))/720</f>
        <v>0</v>
      </c>
      <c r="GD9" s="23"/>
      <c r="GE9" s="81"/>
      <c r="GF9" s="82" t="s">
        <v>11</v>
      </c>
      <c r="GG9" s="58">
        <v>0</v>
      </c>
      <c r="GH9" s="83">
        <v>0</v>
      </c>
      <c r="GI9" s="86">
        <f>((GG9*416)+(GH9*304))/720</f>
        <v>0</v>
      </c>
      <c r="GJ9" s="23"/>
      <c r="GK9" s="81"/>
      <c r="GL9" s="82" t="s">
        <v>11</v>
      </c>
      <c r="GM9" s="58">
        <v>0</v>
      </c>
      <c r="GN9" s="83">
        <v>0</v>
      </c>
      <c r="GO9" s="86">
        <f>((GM9*416)+(GN9*304))/720</f>
        <v>0</v>
      </c>
      <c r="GP9" s="23"/>
      <c r="GQ9" s="81"/>
      <c r="GR9" s="82" t="s">
        <v>11</v>
      </c>
      <c r="GS9" s="58">
        <v>0</v>
      </c>
      <c r="GT9" s="83">
        <v>0</v>
      </c>
      <c r="GU9" s="86">
        <f>((GS9*416)+(GT9*304))/720</f>
        <v>0</v>
      </c>
      <c r="GV9" s="23"/>
      <c r="GW9" s="81"/>
      <c r="GX9" s="82" t="s">
        <v>11</v>
      </c>
      <c r="GY9" s="58">
        <v>0</v>
      </c>
      <c r="GZ9" s="83">
        <v>0</v>
      </c>
      <c r="HA9" s="86">
        <f>((GY9*416)+(GZ9*304))/720</f>
        <v>0</v>
      </c>
      <c r="HB9" s="23"/>
      <c r="HC9" s="81"/>
      <c r="HD9" s="82" t="s">
        <v>11</v>
      </c>
      <c r="HE9" s="58">
        <v>0</v>
      </c>
      <c r="HF9" s="83">
        <v>0</v>
      </c>
      <c r="HG9" s="86">
        <f>((HE9*416)+(HF9*304))/720</f>
        <v>0</v>
      </c>
      <c r="HH9" s="23"/>
      <c r="HI9" s="81"/>
      <c r="HJ9" s="82" t="s">
        <v>11</v>
      </c>
      <c r="HK9" s="58">
        <v>0</v>
      </c>
      <c r="HL9" s="83">
        <v>0</v>
      </c>
      <c r="HM9" s="86">
        <f>((HK9*416)+(HL9*304))/720</f>
        <v>0</v>
      </c>
      <c r="HN9" s="23"/>
      <c r="HO9" s="81"/>
      <c r="HP9" s="82" t="s">
        <v>11</v>
      </c>
      <c r="HQ9" s="58">
        <v>0</v>
      </c>
      <c r="HR9" s="83">
        <v>0</v>
      </c>
      <c r="HS9" s="86">
        <f>((HQ9*416)+(HR9*304))/720</f>
        <v>0</v>
      </c>
      <c r="HT9" s="23"/>
      <c r="HU9" s="81"/>
      <c r="HV9" s="82" t="s">
        <v>11</v>
      </c>
      <c r="HW9" s="58">
        <v>0</v>
      </c>
      <c r="HX9" s="83">
        <v>0</v>
      </c>
      <c r="HY9" s="86">
        <f>((HW9*416)+(HX9*304))/720</f>
        <v>0</v>
      </c>
      <c r="HZ9" s="23"/>
      <c r="IA9" s="81"/>
      <c r="IB9" s="82" t="s">
        <v>11</v>
      </c>
      <c r="IC9" s="58">
        <v>0</v>
      </c>
      <c r="ID9" s="83">
        <v>0</v>
      </c>
      <c r="IE9" s="86">
        <f>((IC9*416)+(ID9*304))/720</f>
        <v>0</v>
      </c>
      <c r="IF9" s="23"/>
      <c r="IG9" s="81"/>
      <c r="IH9" s="82" t="s">
        <v>11</v>
      </c>
      <c r="II9" s="58">
        <v>0</v>
      </c>
      <c r="IJ9" s="83">
        <v>0</v>
      </c>
      <c r="IK9" s="86">
        <f>((II9*416)+(IJ9*304))/720</f>
        <v>0</v>
      </c>
      <c r="IL9" s="23"/>
      <c r="IM9" s="81"/>
      <c r="IN9" s="82" t="s">
        <v>11</v>
      </c>
      <c r="IO9" s="58">
        <v>0</v>
      </c>
      <c r="IP9" s="83">
        <v>0</v>
      </c>
      <c r="IQ9" s="86">
        <f>((IO9*416)+(IP9*304))/720</f>
        <v>0</v>
      </c>
      <c r="IR9" s="23"/>
      <c r="IS9" s="81"/>
      <c r="IT9" s="82" t="s">
        <v>11</v>
      </c>
      <c r="IU9" s="58">
        <v>0</v>
      </c>
      <c r="IV9" s="83">
        <v>0</v>
      </c>
      <c r="IW9" s="86">
        <f>((IU9*416)+(IV9*304))/720</f>
        <v>0</v>
      </c>
      <c r="IX9" s="23"/>
      <c r="IY9" s="81"/>
      <c r="IZ9" s="82" t="s">
        <v>11</v>
      </c>
      <c r="JA9" s="58">
        <v>0</v>
      </c>
      <c r="JB9" s="83">
        <v>0</v>
      </c>
      <c r="JC9" s="86">
        <f>((JA9*416)+(JB9*304))/720</f>
        <v>0</v>
      </c>
    </row>
    <row r="10" spans="1:263" ht="15.75" thickBot="1" x14ac:dyDescent="0.3">
      <c r="B10" s="68" t="s">
        <v>12</v>
      </c>
      <c r="C10" s="57">
        <v>0</v>
      </c>
      <c r="D10" s="57">
        <v>0</v>
      </c>
      <c r="E10" s="57">
        <v>0</v>
      </c>
      <c r="F10" s="23"/>
      <c r="G10" s="3"/>
      <c r="H10" s="3" t="s">
        <v>12</v>
      </c>
      <c r="I10" s="13">
        <v>132.30000000000001</v>
      </c>
      <c r="J10" s="13">
        <v>47.1</v>
      </c>
      <c r="K10" s="8">
        <f>((I10*416)+(J10*328))/744</f>
        <v>94.738709677419365</v>
      </c>
      <c r="L10" s="23"/>
      <c r="M10" s="3"/>
      <c r="N10" s="3" t="s">
        <v>12</v>
      </c>
      <c r="O10" s="13">
        <v>145.44999999999999</v>
      </c>
      <c r="P10" s="13">
        <v>49.75</v>
      </c>
      <c r="Q10" s="8">
        <f>((O10*416)+(P10*328))/744</f>
        <v>103.25967741935483</v>
      </c>
      <c r="R10" s="23"/>
      <c r="S10" s="3"/>
      <c r="T10" s="3" t="s">
        <v>12</v>
      </c>
      <c r="U10" s="13">
        <v>150.9</v>
      </c>
      <c r="V10" s="13">
        <v>51</v>
      </c>
      <c r="W10" s="19">
        <f>((U10*416)+(V10*328))/744</f>
        <v>106.85806451612902</v>
      </c>
      <c r="X10" s="23"/>
      <c r="Y10" s="3"/>
      <c r="Z10" s="3" t="s">
        <v>12</v>
      </c>
      <c r="AA10" s="13">
        <v>149.25</v>
      </c>
      <c r="AB10" s="13">
        <v>50.35</v>
      </c>
      <c r="AC10" s="19">
        <f>((AA10*416)+(AB10*328))/744</f>
        <v>105.6489247311828</v>
      </c>
      <c r="AD10" s="23"/>
      <c r="AE10" s="3"/>
      <c r="AF10" s="3" t="s">
        <v>12</v>
      </c>
      <c r="AG10" s="13">
        <v>148.30000000000001</v>
      </c>
      <c r="AH10" s="13">
        <v>49.4</v>
      </c>
      <c r="AI10" s="8">
        <f>((AG10*416)+(AH10*328))/744</f>
        <v>104.6989247311828</v>
      </c>
      <c r="AJ10" s="23"/>
      <c r="AK10" s="23"/>
      <c r="AL10" s="3"/>
      <c r="AM10" s="3" t="s">
        <v>12</v>
      </c>
      <c r="AN10" s="13">
        <v>149.65</v>
      </c>
      <c r="AO10" s="13">
        <v>50.95</v>
      </c>
      <c r="AP10" s="8">
        <f>((AN10*416)+(AO10*328))/744</f>
        <v>106.13709677419355</v>
      </c>
      <c r="AQ10" s="23"/>
      <c r="AR10" s="23"/>
      <c r="AS10" s="3"/>
      <c r="AT10" s="3" t="s">
        <v>12</v>
      </c>
      <c r="AU10" s="13">
        <v>166.2</v>
      </c>
      <c r="AV10" s="13">
        <v>50.3</v>
      </c>
      <c r="AW10" s="8">
        <f>((AU10*416)+(AV10*328))/744</f>
        <v>115.10430107526881</v>
      </c>
      <c r="AX10" s="23"/>
      <c r="AY10" s="23"/>
      <c r="AZ10" s="3"/>
      <c r="BA10" s="3" t="s">
        <v>12</v>
      </c>
      <c r="BB10" s="13">
        <v>163.75</v>
      </c>
      <c r="BC10" s="13">
        <v>48.55</v>
      </c>
      <c r="BD10" s="8">
        <f>((BB10*416)+(BC10*328))/744</f>
        <v>112.96290322580644</v>
      </c>
      <c r="BE10" s="23"/>
      <c r="BF10" s="23"/>
      <c r="BG10" s="3"/>
      <c r="BH10" s="3" t="s">
        <v>12</v>
      </c>
      <c r="BI10" s="13">
        <v>146.85</v>
      </c>
      <c r="BJ10" s="13">
        <v>44.6</v>
      </c>
      <c r="BK10" s="8">
        <f>((BI10*416)+(BJ10*328))/744</f>
        <v>101.77204301075268</v>
      </c>
      <c r="BL10" s="23"/>
      <c r="BM10" s="23"/>
      <c r="BN10" s="3"/>
      <c r="BO10" s="3" t="s">
        <v>12</v>
      </c>
      <c r="BP10" s="13">
        <v>146.9</v>
      </c>
      <c r="BQ10" s="13">
        <v>45.6</v>
      </c>
      <c r="BR10" s="8">
        <f>((BP10*416)+(BQ10*328))/744</f>
        <v>102.24086021505376</v>
      </c>
      <c r="BS10" s="23"/>
      <c r="BT10" s="23"/>
      <c r="BU10" s="3"/>
      <c r="BV10" s="3" t="s">
        <v>12</v>
      </c>
      <c r="BW10" s="13">
        <v>146.9</v>
      </c>
      <c r="BX10" s="13">
        <v>45.6</v>
      </c>
      <c r="BY10" s="8">
        <f>((BW10*416)+(BX10*328))/744</f>
        <v>102.24086021505376</v>
      </c>
      <c r="BZ10" s="23"/>
      <c r="CA10" s="23"/>
      <c r="CB10" s="3"/>
      <c r="CC10" s="3" t="s">
        <v>12</v>
      </c>
      <c r="CD10" s="13">
        <v>149.9</v>
      </c>
      <c r="CE10" s="13">
        <v>47.3</v>
      </c>
      <c r="CF10" s="8">
        <f>((CD10*416)+(CE10*328))/744</f>
        <v>104.66774193548387</v>
      </c>
      <c r="CG10" s="23"/>
      <c r="CH10" s="23"/>
      <c r="CI10" s="3"/>
      <c r="CJ10" s="3" t="s">
        <v>12</v>
      </c>
      <c r="CK10" s="13">
        <v>171.65</v>
      </c>
      <c r="CL10" s="13">
        <v>51.75</v>
      </c>
      <c r="CM10" s="8">
        <f>((CK10*416)+(CL10*328))/744</f>
        <v>118.79086021505377</v>
      </c>
      <c r="CN10" s="23"/>
      <c r="CO10" s="23"/>
      <c r="CP10" s="3"/>
      <c r="CQ10" s="3" t="s">
        <v>12</v>
      </c>
      <c r="CR10" s="13">
        <v>198.7</v>
      </c>
      <c r="CS10" s="13">
        <v>55.2</v>
      </c>
      <c r="CT10" s="8">
        <f>((CR10*416)+(CS10*328))/744</f>
        <v>135.43655913978495</v>
      </c>
      <c r="CU10" s="23"/>
      <c r="CV10" s="23"/>
      <c r="CW10" s="3"/>
      <c r="CX10" s="3" t="s">
        <v>12</v>
      </c>
      <c r="CY10" s="13">
        <v>228</v>
      </c>
      <c r="CZ10" s="13">
        <v>56.05</v>
      </c>
      <c r="DA10" s="8">
        <f>((CY10*416)+(CZ10*328))/744</f>
        <v>152.19408602150537</v>
      </c>
      <c r="DB10" s="23"/>
      <c r="DC10" s="23"/>
      <c r="DD10" s="3"/>
      <c r="DE10" s="3" t="s">
        <v>12</v>
      </c>
      <c r="DF10" s="13">
        <v>219.2</v>
      </c>
      <c r="DG10" s="13">
        <v>51.45</v>
      </c>
      <c r="DH10" s="8">
        <f>((DF10*416)+(DG10*328))/744</f>
        <v>145.24569892473119</v>
      </c>
      <c r="DI10" s="23"/>
      <c r="DJ10" s="23"/>
      <c r="DK10" s="3"/>
      <c r="DL10" s="3" t="s">
        <v>12</v>
      </c>
      <c r="DM10" s="13">
        <v>223.25</v>
      </c>
      <c r="DN10" s="13">
        <v>59.05</v>
      </c>
      <c r="DO10" s="8">
        <f>((DM10*416)+(DN10*328))/744</f>
        <v>150.86075268817203</v>
      </c>
      <c r="DP10" s="23"/>
      <c r="DQ10" s="3"/>
      <c r="DR10" s="3" t="s">
        <v>12</v>
      </c>
      <c r="DS10" s="13">
        <v>238.7</v>
      </c>
      <c r="DT10" s="13">
        <v>60.45</v>
      </c>
      <c r="DU10" s="8">
        <f>((DS10*416)+(DT10*328))/744</f>
        <v>160.11666666666667</v>
      </c>
      <c r="DV10" s="23"/>
      <c r="DW10" s="3"/>
      <c r="DX10" s="3" t="s">
        <v>12</v>
      </c>
      <c r="DY10" s="13">
        <v>254.1</v>
      </c>
      <c r="DZ10" s="13">
        <v>61.4</v>
      </c>
      <c r="EA10" s="8">
        <f>((DY10*416)+(DZ10*328))/744</f>
        <v>169.14623655913977</v>
      </c>
      <c r="EB10" s="23"/>
      <c r="EC10" s="94"/>
      <c r="ED10" s="94" t="s">
        <v>12</v>
      </c>
      <c r="EE10" s="95">
        <v>209</v>
      </c>
      <c r="EF10" s="95">
        <v>69.2</v>
      </c>
      <c r="EG10" s="8">
        <f>((EE10*416)+(EF10*328))/744</f>
        <v>147.36774193548388</v>
      </c>
      <c r="EH10" s="23"/>
      <c r="EI10" s="3"/>
      <c r="EJ10" s="3" t="s">
        <v>12</v>
      </c>
      <c r="EK10" s="13">
        <v>257.85000000000002</v>
      </c>
      <c r="EL10" s="13">
        <v>69.2</v>
      </c>
      <c r="EM10" s="8">
        <f>((EK10*416)+(EL10*328))/744</f>
        <v>174.68172043010753</v>
      </c>
      <c r="EN10" s="23"/>
      <c r="EO10" s="3"/>
      <c r="EP10" s="3" t="s">
        <v>12</v>
      </c>
      <c r="EQ10" s="13">
        <v>228.8</v>
      </c>
      <c r="ER10" s="13">
        <v>63.2</v>
      </c>
      <c r="ES10" s="8">
        <f>((EQ10*416)+(ER10*328))/744</f>
        <v>155.79354838709679</v>
      </c>
      <c r="ET10" s="23"/>
      <c r="EU10" s="3"/>
      <c r="EV10" s="3" t="s">
        <v>12</v>
      </c>
      <c r="EW10" s="13">
        <v>123.55</v>
      </c>
      <c r="EX10" s="13">
        <v>70.2</v>
      </c>
      <c r="EY10" s="8">
        <f>((EW10*416)+(EX10*328))/744</f>
        <v>100.03010752688171</v>
      </c>
      <c r="EZ10" s="23"/>
      <c r="FA10" s="84"/>
      <c r="FB10" s="70" t="s">
        <v>12</v>
      </c>
      <c r="FC10" s="71">
        <v>0</v>
      </c>
      <c r="FD10" s="72">
        <v>0</v>
      </c>
      <c r="FE10" s="86">
        <v>0</v>
      </c>
      <c r="FF10" s="23"/>
      <c r="FG10" s="84"/>
      <c r="FH10" s="70" t="s">
        <v>12</v>
      </c>
      <c r="FI10" s="71">
        <v>0</v>
      </c>
      <c r="FJ10" s="72">
        <v>0</v>
      </c>
      <c r="FK10" s="86">
        <v>0</v>
      </c>
      <c r="FL10" s="23"/>
      <c r="FM10" s="84"/>
      <c r="FN10" s="70" t="s">
        <v>12</v>
      </c>
      <c r="FO10" s="71">
        <v>0</v>
      </c>
      <c r="FP10" s="72">
        <v>0</v>
      </c>
      <c r="FQ10" s="86">
        <v>0</v>
      </c>
      <c r="FR10" s="23"/>
      <c r="FS10" s="84"/>
      <c r="FT10" s="70" t="s">
        <v>12</v>
      </c>
      <c r="FU10" s="71">
        <v>0</v>
      </c>
      <c r="FV10" s="72">
        <v>0</v>
      </c>
      <c r="FW10" s="86">
        <v>0</v>
      </c>
      <c r="FX10" s="23"/>
      <c r="FY10" s="84"/>
      <c r="FZ10" s="70" t="s">
        <v>12</v>
      </c>
      <c r="GA10" s="71">
        <v>0</v>
      </c>
      <c r="GB10" s="72">
        <v>0</v>
      </c>
      <c r="GC10" s="86">
        <v>0</v>
      </c>
      <c r="GD10" s="23"/>
      <c r="GE10" s="84"/>
      <c r="GF10" s="70" t="s">
        <v>12</v>
      </c>
      <c r="GG10" s="71">
        <v>0</v>
      </c>
      <c r="GH10" s="72">
        <v>0</v>
      </c>
      <c r="GI10" s="86">
        <v>0</v>
      </c>
      <c r="GJ10" s="23"/>
      <c r="GK10" s="84"/>
      <c r="GL10" s="70" t="s">
        <v>12</v>
      </c>
      <c r="GM10" s="71">
        <v>0</v>
      </c>
      <c r="GN10" s="72">
        <v>0</v>
      </c>
      <c r="GO10" s="86">
        <v>0</v>
      </c>
      <c r="GP10" s="23"/>
      <c r="GQ10" s="84"/>
      <c r="GR10" s="70" t="s">
        <v>12</v>
      </c>
      <c r="GS10" s="71">
        <v>0</v>
      </c>
      <c r="GT10" s="72">
        <v>0</v>
      </c>
      <c r="GU10" s="86">
        <v>0</v>
      </c>
      <c r="GV10" s="23"/>
      <c r="GW10" s="84"/>
      <c r="GX10" s="70" t="s">
        <v>12</v>
      </c>
      <c r="GY10" s="71">
        <v>0</v>
      </c>
      <c r="GZ10" s="72">
        <v>0</v>
      </c>
      <c r="HA10" s="86">
        <v>0</v>
      </c>
      <c r="HB10" s="23"/>
      <c r="HC10" s="84"/>
      <c r="HD10" s="70" t="s">
        <v>12</v>
      </c>
      <c r="HE10" s="71">
        <v>0</v>
      </c>
      <c r="HF10" s="72">
        <v>0</v>
      </c>
      <c r="HG10" s="86">
        <v>0</v>
      </c>
      <c r="HH10" s="23"/>
      <c r="HI10" s="84"/>
      <c r="HJ10" s="70" t="s">
        <v>12</v>
      </c>
      <c r="HK10" s="71">
        <v>0</v>
      </c>
      <c r="HL10" s="72">
        <v>0</v>
      </c>
      <c r="HM10" s="86">
        <v>0</v>
      </c>
      <c r="HN10" s="23"/>
      <c r="HO10" s="84"/>
      <c r="HP10" s="70" t="s">
        <v>12</v>
      </c>
      <c r="HQ10" s="71">
        <v>0</v>
      </c>
      <c r="HR10" s="72">
        <v>0</v>
      </c>
      <c r="HS10" s="86">
        <v>0</v>
      </c>
      <c r="HT10" s="23"/>
      <c r="HU10" s="84"/>
      <c r="HV10" s="70" t="s">
        <v>12</v>
      </c>
      <c r="HW10" s="71">
        <v>0</v>
      </c>
      <c r="HX10" s="72">
        <v>0</v>
      </c>
      <c r="HY10" s="86">
        <v>0</v>
      </c>
      <c r="HZ10" s="23"/>
      <c r="IA10" s="84"/>
      <c r="IB10" s="70" t="s">
        <v>12</v>
      </c>
      <c r="IC10" s="71">
        <v>0</v>
      </c>
      <c r="ID10" s="72">
        <v>0</v>
      </c>
      <c r="IE10" s="86">
        <v>0</v>
      </c>
      <c r="IF10" s="23"/>
      <c r="IG10" s="84"/>
      <c r="IH10" s="70" t="s">
        <v>12</v>
      </c>
      <c r="II10" s="71">
        <v>0</v>
      </c>
      <c r="IJ10" s="72">
        <v>0</v>
      </c>
      <c r="IK10" s="86">
        <v>0</v>
      </c>
      <c r="IL10" s="23"/>
      <c r="IM10" s="84"/>
      <c r="IN10" s="70" t="s">
        <v>12</v>
      </c>
      <c r="IO10" s="71">
        <v>0</v>
      </c>
      <c r="IP10" s="72">
        <v>0</v>
      </c>
      <c r="IQ10" s="86">
        <v>0</v>
      </c>
      <c r="IR10" s="23"/>
      <c r="IS10" s="84"/>
      <c r="IT10" s="70" t="s">
        <v>12</v>
      </c>
      <c r="IU10" s="71">
        <v>0</v>
      </c>
      <c r="IV10" s="72">
        <v>0</v>
      </c>
      <c r="IW10" s="86">
        <v>0</v>
      </c>
      <c r="IX10" s="23"/>
      <c r="IY10" s="84"/>
      <c r="IZ10" s="70" t="s">
        <v>12</v>
      </c>
      <c r="JA10" s="71">
        <v>0</v>
      </c>
      <c r="JB10" s="72">
        <v>0</v>
      </c>
      <c r="JC10" s="86">
        <v>0</v>
      </c>
    </row>
    <row r="11" spans="1:263" ht="15.75" thickBot="1" x14ac:dyDescent="0.3">
      <c r="B11" s="68" t="s">
        <v>13</v>
      </c>
      <c r="C11" s="57">
        <v>0</v>
      </c>
      <c r="D11" s="57">
        <v>0</v>
      </c>
      <c r="E11" s="57">
        <v>0</v>
      </c>
      <c r="F11" s="23"/>
      <c r="G11" s="3"/>
      <c r="H11" s="3" t="s">
        <v>13</v>
      </c>
      <c r="I11" s="13">
        <v>131.69999999999999</v>
      </c>
      <c r="J11" s="13">
        <v>45.35</v>
      </c>
      <c r="K11" s="8">
        <f>((I11*416)+(J11*328))/744</f>
        <v>93.631720430107521</v>
      </c>
      <c r="L11" s="23"/>
      <c r="M11" s="3"/>
      <c r="N11" s="3" t="s">
        <v>13</v>
      </c>
      <c r="O11" s="13">
        <v>145.65</v>
      </c>
      <c r="P11" s="13">
        <v>48.95</v>
      </c>
      <c r="Q11" s="8">
        <f>((O11*416)+(P11*328))/744</f>
        <v>103.01881720430107</v>
      </c>
      <c r="R11" s="23"/>
      <c r="S11" s="3"/>
      <c r="T11" s="3" t="s">
        <v>13</v>
      </c>
      <c r="U11" s="13">
        <v>147.94999999999999</v>
      </c>
      <c r="V11" s="13">
        <v>50.4</v>
      </c>
      <c r="W11" s="19">
        <f>((U11*416)+(V11*328))/744</f>
        <v>104.94408602150537</v>
      </c>
      <c r="X11" s="23"/>
      <c r="Y11" s="3"/>
      <c r="Z11" s="3" t="s">
        <v>13</v>
      </c>
      <c r="AA11" s="13">
        <v>146.4</v>
      </c>
      <c r="AB11" s="13">
        <v>49.8</v>
      </c>
      <c r="AC11" s="19">
        <f>((AA11*416)+(AB11*328))/744</f>
        <v>103.81290322580645</v>
      </c>
      <c r="AD11" s="23"/>
      <c r="AE11" s="3"/>
      <c r="AF11" s="3" t="s">
        <v>13</v>
      </c>
      <c r="AG11" s="13">
        <v>145.35</v>
      </c>
      <c r="AH11" s="13">
        <v>48.75</v>
      </c>
      <c r="AI11" s="8">
        <f>((AG11*416)+(AH11*328))/744</f>
        <v>102.76290322580645</v>
      </c>
      <c r="AJ11" s="23"/>
      <c r="AK11" s="23"/>
      <c r="AL11" s="3"/>
      <c r="AM11" s="3" t="s">
        <v>13</v>
      </c>
      <c r="AN11" s="13">
        <v>147</v>
      </c>
      <c r="AO11" s="13">
        <v>50.55</v>
      </c>
      <c r="AP11" s="8">
        <f>((AN11*416)+(AO11*328))/744</f>
        <v>104.47903225806451</v>
      </c>
      <c r="AQ11" s="23"/>
      <c r="AR11" s="23"/>
      <c r="AS11" s="3"/>
      <c r="AT11" s="3" t="s">
        <v>13</v>
      </c>
      <c r="AU11" s="13">
        <v>165.05</v>
      </c>
      <c r="AV11" s="13">
        <v>49.8</v>
      </c>
      <c r="AW11" s="8">
        <f>((AU11*416)+(AV11*328))/744</f>
        <v>114.24086021505376</v>
      </c>
      <c r="AX11" s="23"/>
      <c r="AY11" s="23"/>
      <c r="AZ11" s="3"/>
      <c r="BA11" s="3" t="s">
        <v>13</v>
      </c>
      <c r="BB11" s="13">
        <v>162.05000000000001</v>
      </c>
      <c r="BC11" s="13">
        <v>47.55</v>
      </c>
      <c r="BD11" s="8">
        <f>((BB11*416)+(BC11*328))/744</f>
        <v>111.57150537634408</v>
      </c>
      <c r="BE11" s="23"/>
      <c r="BF11" s="23"/>
      <c r="BG11" s="3"/>
      <c r="BH11" s="3" t="s">
        <v>13</v>
      </c>
      <c r="BI11" s="13">
        <v>148.4</v>
      </c>
      <c r="BJ11" s="13">
        <v>46.65</v>
      </c>
      <c r="BK11" s="8">
        <f>((BI11*416)+(BJ11*328))/744</f>
        <v>103.54247311827957</v>
      </c>
      <c r="BL11" s="23"/>
      <c r="BM11" s="23"/>
      <c r="BN11" s="3"/>
      <c r="BO11" s="3" t="s">
        <v>13</v>
      </c>
      <c r="BP11" s="13">
        <v>148.94999999999999</v>
      </c>
      <c r="BQ11" s="13">
        <v>48</v>
      </c>
      <c r="BR11" s="8">
        <f>((BP11*416)+(BQ11*328))/744</f>
        <v>104.44516129032257</v>
      </c>
      <c r="BS11" s="23"/>
      <c r="BT11" s="23"/>
      <c r="BU11" s="3"/>
      <c r="BV11" s="3" t="s">
        <v>13</v>
      </c>
      <c r="BW11" s="13">
        <v>148.94999999999999</v>
      </c>
      <c r="BX11" s="13">
        <v>48</v>
      </c>
      <c r="BY11" s="8">
        <f>((BW11*416)+(BX11*328))/744</f>
        <v>104.44516129032257</v>
      </c>
      <c r="BZ11" s="23"/>
      <c r="CA11" s="23"/>
      <c r="CB11" s="3"/>
      <c r="CC11" s="3" t="s">
        <v>13</v>
      </c>
      <c r="CD11" s="13">
        <v>152.15</v>
      </c>
      <c r="CE11" s="13">
        <v>49.9</v>
      </c>
      <c r="CF11" s="8">
        <f>((CD11*416)+(CE11*328))/744</f>
        <v>107.07204301075269</v>
      </c>
      <c r="CG11" s="23"/>
      <c r="CH11" s="23"/>
      <c r="CI11" s="3"/>
      <c r="CJ11" s="3" t="s">
        <v>13</v>
      </c>
      <c r="CK11" s="13">
        <v>170</v>
      </c>
      <c r="CL11" s="13">
        <v>52.3</v>
      </c>
      <c r="CM11" s="8">
        <f>((CK11*416)+(CL11*328))/744</f>
        <v>118.11075268817204</v>
      </c>
      <c r="CN11" s="23"/>
      <c r="CO11" s="23"/>
      <c r="CP11" s="3"/>
      <c r="CQ11" s="3" t="s">
        <v>13</v>
      </c>
      <c r="CR11" s="13">
        <v>190.7</v>
      </c>
      <c r="CS11" s="13">
        <v>57.1</v>
      </c>
      <c r="CT11" s="8">
        <f>((CR11*416)+(CS11*328))/744</f>
        <v>131.80107526881721</v>
      </c>
      <c r="CU11" s="23"/>
      <c r="CV11" s="23"/>
      <c r="CW11" s="3"/>
      <c r="CX11" s="3" t="s">
        <v>13</v>
      </c>
      <c r="CY11" s="13">
        <v>210.85</v>
      </c>
      <c r="CZ11" s="13">
        <v>63.2</v>
      </c>
      <c r="DA11" s="8">
        <f>((CY11*416)+(CZ11*328))/744</f>
        <v>145.75698924731182</v>
      </c>
      <c r="DB11" s="23"/>
      <c r="DC11" s="23"/>
      <c r="DD11" s="3"/>
      <c r="DE11" s="3" t="s">
        <v>13</v>
      </c>
      <c r="DF11" s="13">
        <v>204.4</v>
      </c>
      <c r="DG11" s="13">
        <v>62.15</v>
      </c>
      <c r="DH11" s="8">
        <f>((DF11*416)+(DG11*328))/744</f>
        <v>141.68763440860215</v>
      </c>
      <c r="DI11" s="23"/>
      <c r="DJ11" s="23"/>
      <c r="DK11" s="3"/>
      <c r="DL11" s="3" t="s">
        <v>13</v>
      </c>
      <c r="DM11" s="13">
        <v>217.3</v>
      </c>
      <c r="DN11" s="13">
        <v>66.2</v>
      </c>
      <c r="DO11" s="8">
        <f>((DM11*416)+(DN11*328))/744</f>
        <v>150.68602150537635</v>
      </c>
      <c r="DP11" s="23"/>
      <c r="DQ11" s="3"/>
      <c r="DR11" s="3" t="s">
        <v>13</v>
      </c>
      <c r="DS11" s="13">
        <v>245.25</v>
      </c>
      <c r="DT11" s="13">
        <v>72.2</v>
      </c>
      <c r="DU11" s="8">
        <f>((DS11*416)+(DT11*328))/744</f>
        <v>168.95913978494625</v>
      </c>
      <c r="DV11" s="23"/>
      <c r="DW11" s="3"/>
      <c r="DX11" s="3" t="s">
        <v>13</v>
      </c>
      <c r="DY11" s="13">
        <v>262.5</v>
      </c>
      <c r="DZ11" s="13">
        <v>70.45</v>
      </c>
      <c r="EA11" s="8">
        <f>((DY11*416)+(DZ11*328))/744</f>
        <v>177.83279569892474</v>
      </c>
      <c r="EB11" s="23"/>
      <c r="EC11" s="3"/>
      <c r="ED11" s="3" t="s">
        <v>13</v>
      </c>
      <c r="EE11" s="13">
        <v>206.5</v>
      </c>
      <c r="EF11" s="13">
        <v>73.349999999999994</v>
      </c>
      <c r="EG11" s="8">
        <f>((EE11*416)+(EF11*328))/744</f>
        <v>147.79946236559141</v>
      </c>
      <c r="EH11" s="23"/>
      <c r="EI11" s="3"/>
      <c r="EJ11" s="3" t="s">
        <v>13</v>
      </c>
      <c r="EK11" s="13">
        <v>256.3</v>
      </c>
      <c r="EL11" s="13">
        <v>75.2</v>
      </c>
      <c r="EM11" s="8">
        <f>((EK11*416)+(EL11*328))/744</f>
        <v>176.46021505376342</v>
      </c>
      <c r="EN11" s="23"/>
      <c r="EO11" s="3"/>
      <c r="EP11" s="3" t="s">
        <v>13</v>
      </c>
      <c r="EQ11" s="13">
        <v>254.65</v>
      </c>
      <c r="ER11" s="13">
        <v>79.8</v>
      </c>
      <c r="ES11" s="8">
        <f>((EQ11*416)+(ER11*328))/744</f>
        <v>177.56559139784949</v>
      </c>
      <c r="ET11" s="23"/>
      <c r="EU11" s="3"/>
      <c r="EV11" s="3" t="s">
        <v>13</v>
      </c>
      <c r="EW11" s="13">
        <v>264.95</v>
      </c>
      <c r="EX11" s="13">
        <v>81.8</v>
      </c>
      <c r="EY11" s="8">
        <f>((EW11*416)+(EX11*328))/744</f>
        <v>184.20645161290324</v>
      </c>
      <c r="EZ11" s="23"/>
      <c r="FA11" s="3"/>
      <c r="FB11" s="3" t="s">
        <v>13</v>
      </c>
      <c r="FC11" s="13">
        <v>243.9</v>
      </c>
      <c r="FD11" s="13">
        <v>80.5</v>
      </c>
      <c r="FE11" s="8">
        <f>((FC11*416)+(FD11*328))/744</f>
        <v>171.86344086021506</v>
      </c>
      <c r="FF11" s="23"/>
      <c r="FG11" s="3"/>
      <c r="FH11" s="3" t="s">
        <v>13</v>
      </c>
      <c r="FI11" s="13">
        <v>84</v>
      </c>
      <c r="FJ11" s="13">
        <v>58</v>
      </c>
      <c r="FK11" s="8">
        <f>((FI11*416)+(FJ11*328))/744</f>
        <v>72.537634408602145</v>
      </c>
      <c r="FL11" s="23"/>
      <c r="FM11" s="84"/>
      <c r="FN11" s="70" t="s">
        <v>13</v>
      </c>
      <c r="FO11" s="71">
        <v>0</v>
      </c>
      <c r="FP11" s="72">
        <v>0</v>
      </c>
      <c r="FQ11" s="86">
        <f>((FO11*416)+(FP11*328))/744</f>
        <v>0</v>
      </c>
      <c r="FR11" s="23"/>
      <c r="FS11" s="84"/>
      <c r="FT11" s="70" t="s">
        <v>13</v>
      </c>
      <c r="FU11" s="71">
        <v>0</v>
      </c>
      <c r="FV11" s="72">
        <v>0</v>
      </c>
      <c r="FW11" s="86">
        <f>((FU11*416)+(FV11*328))/744</f>
        <v>0</v>
      </c>
      <c r="FX11" s="23"/>
      <c r="FY11" s="84"/>
      <c r="FZ11" s="70" t="s">
        <v>13</v>
      </c>
      <c r="GA11" s="71">
        <v>0</v>
      </c>
      <c r="GB11" s="72">
        <v>0</v>
      </c>
      <c r="GC11" s="86">
        <f>((GA11*416)+(GB11*328))/744</f>
        <v>0</v>
      </c>
      <c r="GD11" s="23"/>
      <c r="GE11" s="84"/>
      <c r="GF11" s="70" t="s">
        <v>13</v>
      </c>
      <c r="GG11" s="71">
        <v>0</v>
      </c>
      <c r="GH11" s="72">
        <v>0</v>
      </c>
      <c r="GI11" s="86">
        <f>((GG11*416)+(GH11*328))/744</f>
        <v>0</v>
      </c>
      <c r="GJ11" s="23"/>
      <c r="GK11" s="84"/>
      <c r="GL11" s="70" t="s">
        <v>13</v>
      </c>
      <c r="GM11" s="71">
        <v>0</v>
      </c>
      <c r="GN11" s="72">
        <v>0</v>
      </c>
      <c r="GO11" s="86">
        <f>((GM11*416)+(GN11*328))/744</f>
        <v>0</v>
      </c>
      <c r="GP11" s="23"/>
      <c r="GQ11" s="84"/>
      <c r="GR11" s="70" t="s">
        <v>13</v>
      </c>
      <c r="GS11" s="71">
        <v>0</v>
      </c>
      <c r="GT11" s="72">
        <v>0</v>
      </c>
      <c r="GU11" s="86">
        <f>((GS11*416)+(GT11*328))/744</f>
        <v>0</v>
      </c>
      <c r="GV11" s="23"/>
      <c r="GW11" s="84"/>
      <c r="GX11" s="70" t="s">
        <v>13</v>
      </c>
      <c r="GY11" s="71">
        <v>0</v>
      </c>
      <c r="GZ11" s="72">
        <v>0</v>
      </c>
      <c r="HA11" s="86">
        <f>((GY11*416)+(GZ11*328))/744</f>
        <v>0</v>
      </c>
      <c r="HB11" s="23"/>
      <c r="HC11" s="84"/>
      <c r="HD11" s="70" t="s">
        <v>13</v>
      </c>
      <c r="HE11" s="71">
        <v>0</v>
      </c>
      <c r="HF11" s="72">
        <v>0</v>
      </c>
      <c r="HG11" s="86">
        <f>((HE11*416)+(HF11*328))/744</f>
        <v>0</v>
      </c>
      <c r="HH11" s="23"/>
      <c r="HI11" s="84"/>
      <c r="HJ11" s="70" t="s">
        <v>13</v>
      </c>
      <c r="HK11" s="71">
        <v>0</v>
      </c>
      <c r="HL11" s="72">
        <v>0</v>
      </c>
      <c r="HM11" s="86">
        <f>((HK11*416)+(HL11*328))/744</f>
        <v>0</v>
      </c>
      <c r="HN11" s="23"/>
      <c r="HO11" s="84"/>
      <c r="HP11" s="70" t="s">
        <v>13</v>
      </c>
      <c r="HQ11" s="71">
        <v>0</v>
      </c>
      <c r="HR11" s="72">
        <v>0</v>
      </c>
      <c r="HS11" s="86">
        <f>((HQ11*416)+(HR11*328))/744</f>
        <v>0</v>
      </c>
      <c r="HT11" s="23"/>
      <c r="HU11" s="84"/>
      <c r="HV11" s="70" t="s">
        <v>13</v>
      </c>
      <c r="HW11" s="71">
        <v>0</v>
      </c>
      <c r="HX11" s="72">
        <v>0</v>
      </c>
      <c r="HY11" s="86">
        <f>((HW11*416)+(HX11*328))/744</f>
        <v>0</v>
      </c>
      <c r="HZ11" s="23"/>
      <c r="IA11" s="84"/>
      <c r="IB11" s="70" t="s">
        <v>13</v>
      </c>
      <c r="IC11" s="71">
        <v>0</v>
      </c>
      <c r="ID11" s="72">
        <v>0</v>
      </c>
      <c r="IE11" s="86">
        <f>((IC11*416)+(ID11*328))/744</f>
        <v>0</v>
      </c>
      <c r="IF11" s="23"/>
      <c r="IG11" s="84"/>
      <c r="IH11" s="70" t="s">
        <v>13</v>
      </c>
      <c r="II11" s="71">
        <v>0</v>
      </c>
      <c r="IJ11" s="72">
        <v>0</v>
      </c>
      <c r="IK11" s="86">
        <f>((II11*416)+(IJ11*328))/744</f>
        <v>0</v>
      </c>
      <c r="IL11" s="23"/>
      <c r="IM11" s="84"/>
      <c r="IN11" s="70" t="s">
        <v>13</v>
      </c>
      <c r="IO11" s="71">
        <v>0</v>
      </c>
      <c r="IP11" s="72">
        <v>0</v>
      </c>
      <c r="IQ11" s="86">
        <f>((IO11*416)+(IP11*328))/744</f>
        <v>0</v>
      </c>
      <c r="IR11" s="23"/>
      <c r="IS11" s="84"/>
      <c r="IT11" s="70" t="s">
        <v>13</v>
      </c>
      <c r="IU11" s="71">
        <v>0</v>
      </c>
      <c r="IV11" s="72">
        <v>0</v>
      </c>
      <c r="IW11" s="86">
        <f>((IU11*416)+(IV11*328))/744</f>
        <v>0</v>
      </c>
      <c r="IX11" s="23"/>
      <c r="IY11" s="84"/>
      <c r="IZ11" s="70" t="s">
        <v>13</v>
      </c>
      <c r="JA11" s="71">
        <v>0</v>
      </c>
      <c r="JB11" s="72">
        <v>0</v>
      </c>
      <c r="JC11" s="86">
        <f>((JA11*416)+(JB11*328))/744</f>
        <v>0</v>
      </c>
    </row>
    <row r="12" spans="1:263" ht="15.75" thickBot="1" x14ac:dyDescent="0.3">
      <c r="B12" s="68" t="s">
        <v>14</v>
      </c>
      <c r="C12" s="57">
        <v>0</v>
      </c>
      <c r="D12" s="57">
        <v>0</v>
      </c>
      <c r="E12" s="57">
        <v>0</v>
      </c>
      <c r="F12" s="23"/>
      <c r="G12" s="3"/>
      <c r="H12" s="3" t="s">
        <v>14</v>
      </c>
      <c r="I12" s="13">
        <v>104.1</v>
      </c>
      <c r="J12" s="13">
        <v>43.55</v>
      </c>
      <c r="K12" s="8">
        <f>((I12*400)+(J12*320))/720</f>
        <v>77.188888888888883</v>
      </c>
      <c r="L12" s="23"/>
      <c r="M12" s="3"/>
      <c r="N12" s="3" t="s">
        <v>14</v>
      </c>
      <c r="O12" s="13">
        <v>117.6</v>
      </c>
      <c r="P12" s="13">
        <v>48.15</v>
      </c>
      <c r="Q12" s="8">
        <f>((O12*400)+(P12*320))/720</f>
        <v>86.733333333333334</v>
      </c>
      <c r="R12" s="23"/>
      <c r="S12" s="3"/>
      <c r="T12" s="3" t="s">
        <v>14</v>
      </c>
      <c r="U12" s="13">
        <v>110</v>
      </c>
      <c r="V12" s="13">
        <v>49.35</v>
      </c>
      <c r="W12" s="19">
        <f>((U12*400)+(V12*320))/720</f>
        <v>83.044444444444451</v>
      </c>
      <c r="X12" s="23"/>
      <c r="Y12" s="3"/>
      <c r="Z12" s="3" t="s">
        <v>14</v>
      </c>
      <c r="AA12" s="13">
        <v>108.95</v>
      </c>
      <c r="AB12" s="13">
        <v>48.8</v>
      </c>
      <c r="AC12" s="19">
        <f>((AA12*400)+(AB12*320))/720</f>
        <v>82.216666666666669</v>
      </c>
      <c r="AD12" s="23"/>
      <c r="AE12" s="3"/>
      <c r="AF12" s="3" t="s">
        <v>14</v>
      </c>
      <c r="AG12" s="13">
        <v>108.1</v>
      </c>
      <c r="AH12" s="13">
        <v>47.95</v>
      </c>
      <c r="AI12" s="8">
        <f>((AG12*400)+(AH12*320))/720</f>
        <v>81.36666666666666</v>
      </c>
      <c r="AJ12" s="23"/>
      <c r="AK12" s="23"/>
      <c r="AL12" s="3"/>
      <c r="AM12" s="3" t="s">
        <v>14</v>
      </c>
      <c r="AN12" s="13">
        <v>110.8</v>
      </c>
      <c r="AO12" s="13">
        <v>50.7</v>
      </c>
      <c r="AP12" s="8">
        <f>((AN12*400)+(AO12*320))/720</f>
        <v>84.088888888888889</v>
      </c>
      <c r="AQ12" s="23"/>
      <c r="AR12" s="23"/>
      <c r="AS12" s="3"/>
      <c r="AT12" s="3" t="s">
        <v>14</v>
      </c>
      <c r="AU12" s="13">
        <v>120.5</v>
      </c>
      <c r="AV12" s="13">
        <v>52.5</v>
      </c>
      <c r="AW12" s="8">
        <f>((AU12*400)+(AV12*320))/720</f>
        <v>90.277777777777771</v>
      </c>
      <c r="AX12" s="23"/>
      <c r="AY12" s="23"/>
      <c r="AZ12" s="3"/>
      <c r="BA12" s="3" t="s">
        <v>14</v>
      </c>
      <c r="BB12" s="13">
        <v>117.75</v>
      </c>
      <c r="BC12" s="13">
        <v>50.95</v>
      </c>
      <c r="BD12" s="8">
        <f>((BB12*400)+(BC12*320))/720</f>
        <v>88.061111111111117</v>
      </c>
      <c r="BE12" s="23"/>
      <c r="BF12" s="23"/>
      <c r="BG12" s="3"/>
      <c r="BH12" s="3" t="s">
        <v>14</v>
      </c>
      <c r="BI12" s="13">
        <v>110.55</v>
      </c>
      <c r="BJ12" s="13">
        <v>43</v>
      </c>
      <c r="BK12" s="8">
        <f>((BI12*400)+(BJ12*320))/720</f>
        <v>80.527777777777771</v>
      </c>
      <c r="BL12" s="23"/>
      <c r="BM12" s="23"/>
      <c r="BN12" s="3"/>
      <c r="BO12" s="3" t="s">
        <v>14</v>
      </c>
      <c r="BP12" s="13">
        <v>111.5</v>
      </c>
      <c r="BQ12" s="13">
        <v>44.8</v>
      </c>
      <c r="BR12" s="8">
        <f>((BP12*400)+(BQ12*320))/720</f>
        <v>81.855555555555554</v>
      </c>
      <c r="BS12" s="23"/>
      <c r="BT12" s="23"/>
      <c r="BU12" s="3"/>
      <c r="BV12" s="3" t="s">
        <v>14</v>
      </c>
      <c r="BW12" s="13">
        <v>111.5</v>
      </c>
      <c r="BX12" s="13">
        <v>44.8</v>
      </c>
      <c r="BY12" s="8">
        <f>((BW12*400)+(BX12*320))/720</f>
        <v>81.855555555555554</v>
      </c>
      <c r="BZ12" s="23"/>
      <c r="CA12" s="23"/>
      <c r="CB12" s="3"/>
      <c r="CC12" s="3" t="s">
        <v>14</v>
      </c>
      <c r="CD12" s="13">
        <v>114.15</v>
      </c>
      <c r="CE12" s="13">
        <v>46.7</v>
      </c>
      <c r="CF12" s="8">
        <f>((CD12*400)+(CE12*320))/720</f>
        <v>84.172222222222217</v>
      </c>
      <c r="CG12" s="23"/>
      <c r="CH12" s="23"/>
      <c r="CI12" s="3"/>
      <c r="CJ12" s="3" t="s">
        <v>14</v>
      </c>
      <c r="CK12" s="13">
        <v>117.75</v>
      </c>
      <c r="CL12" s="13">
        <v>47.45</v>
      </c>
      <c r="CM12" s="8">
        <f>((CK12*400)+(CL12*320))/720</f>
        <v>86.50555555555556</v>
      </c>
      <c r="CN12" s="23"/>
      <c r="CO12" s="23"/>
      <c r="CP12" s="3"/>
      <c r="CQ12" s="3" t="s">
        <v>14</v>
      </c>
      <c r="CR12" s="13">
        <v>119.75</v>
      </c>
      <c r="CS12" s="13">
        <v>48.3</v>
      </c>
      <c r="CT12" s="8">
        <f>((CR12*400)+(CS12*320))/720</f>
        <v>87.99444444444444</v>
      </c>
      <c r="CU12" s="23"/>
      <c r="CV12" s="23"/>
      <c r="CW12" s="3"/>
      <c r="CX12" s="3" t="s">
        <v>14</v>
      </c>
      <c r="CY12" s="13">
        <v>114.05</v>
      </c>
      <c r="CZ12" s="13">
        <v>54.65</v>
      </c>
      <c r="DA12" s="8">
        <f>((CY12*400)+(CZ12*320))/720</f>
        <v>87.65</v>
      </c>
      <c r="DB12" s="23"/>
      <c r="DC12" s="23"/>
      <c r="DD12" s="3"/>
      <c r="DE12" s="3" t="s">
        <v>14</v>
      </c>
      <c r="DF12" s="13">
        <v>108.55</v>
      </c>
      <c r="DG12" s="13">
        <v>54.35</v>
      </c>
      <c r="DH12" s="8">
        <f>((DF12*400)+(DG12*320))/720</f>
        <v>84.461111111111109</v>
      </c>
      <c r="DI12" s="23"/>
      <c r="DJ12" s="23"/>
      <c r="DK12" s="3"/>
      <c r="DL12" s="3" t="s">
        <v>14</v>
      </c>
      <c r="DM12" s="13">
        <v>117.9</v>
      </c>
      <c r="DN12" s="13">
        <v>56.2</v>
      </c>
      <c r="DO12" s="8">
        <f>((DM12*400)+(DN12*320))/720</f>
        <v>90.477777777777774</v>
      </c>
      <c r="DP12" s="23"/>
      <c r="DQ12" s="3"/>
      <c r="DR12" s="3" t="s">
        <v>14</v>
      </c>
      <c r="DS12" s="13">
        <v>132.94999999999999</v>
      </c>
      <c r="DT12" s="13">
        <v>60.9</v>
      </c>
      <c r="DU12" s="8">
        <f>((DS12*400)+(DT12*320))/720</f>
        <v>100.92777777777778</v>
      </c>
      <c r="DV12" s="23"/>
      <c r="DW12" s="3"/>
      <c r="DX12" s="3" t="s">
        <v>14</v>
      </c>
      <c r="DY12" s="13">
        <v>143.65</v>
      </c>
      <c r="DZ12" s="13">
        <v>62.1</v>
      </c>
      <c r="EA12" s="8">
        <f>((DY12*400)+(DZ12*320))/720</f>
        <v>107.40555555555555</v>
      </c>
      <c r="EB12" s="23"/>
      <c r="EC12" s="3"/>
      <c r="ED12" s="3" t="s">
        <v>14</v>
      </c>
      <c r="EE12" s="13">
        <v>106.8</v>
      </c>
      <c r="EF12" s="13">
        <v>63.65</v>
      </c>
      <c r="EG12" s="8">
        <f>((EE12*400)+(EF12*320))/720</f>
        <v>87.62222222222222</v>
      </c>
      <c r="EH12" s="23"/>
      <c r="EI12" s="3"/>
      <c r="EJ12" s="3" t="s">
        <v>14</v>
      </c>
      <c r="EK12" s="13">
        <v>144.65</v>
      </c>
      <c r="EL12" s="13">
        <v>73.400000000000006</v>
      </c>
      <c r="EM12" s="8">
        <f>((EK12*400)+(EL12*320))/720</f>
        <v>112.98333333333333</v>
      </c>
      <c r="EN12" s="23"/>
      <c r="EO12" s="3"/>
      <c r="EP12" s="3" t="s">
        <v>14</v>
      </c>
      <c r="EQ12" s="13">
        <v>136.35</v>
      </c>
      <c r="ER12" s="13">
        <v>70.599999999999994</v>
      </c>
      <c r="ES12" s="8">
        <f>((EQ12*400)+(ER12*320))/720</f>
        <v>107.12777777777778</v>
      </c>
      <c r="ET12" s="23"/>
      <c r="EU12" s="3"/>
      <c r="EV12" s="3" t="s">
        <v>14</v>
      </c>
      <c r="EW12" s="13">
        <v>136.30000000000001</v>
      </c>
      <c r="EX12" s="13">
        <v>70.900000000000006</v>
      </c>
      <c r="EY12" s="8">
        <f>((EW12*400)+(EX12*320))/720</f>
        <v>107.23333333333333</v>
      </c>
      <c r="EZ12" s="23"/>
      <c r="FA12" s="3"/>
      <c r="FB12" s="3" t="s">
        <v>14</v>
      </c>
      <c r="FC12" s="13">
        <v>148.94999999999999</v>
      </c>
      <c r="FD12" s="13">
        <v>77.7</v>
      </c>
      <c r="FE12" s="8">
        <f>((FC12*400)+(FD12*320))/720</f>
        <v>117.28333333333333</v>
      </c>
      <c r="FF12" s="23"/>
      <c r="FG12" s="3"/>
      <c r="FH12" s="3" t="s">
        <v>14</v>
      </c>
      <c r="FI12" s="13">
        <v>87.1</v>
      </c>
      <c r="FJ12" s="13">
        <v>51.75</v>
      </c>
      <c r="FK12" s="8">
        <f>((FI12*400)+(FJ12*320))/720</f>
        <v>71.388888888888886</v>
      </c>
      <c r="FL12" s="23"/>
      <c r="FM12" s="3"/>
      <c r="FN12" s="3" t="s">
        <v>14</v>
      </c>
      <c r="FO12" s="13">
        <v>83.75</v>
      </c>
      <c r="FP12" s="13">
        <v>53.2</v>
      </c>
      <c r="FQ12" s="8">
        <f>((FO12*400)+(FP12*320))/720</f>
        <v>70.172222222222217</v>
      </c>
      <c r="FR12" s="23"/>
      <c r="FS12" s="3"/>
      <c r="FT12" s="3" t="s">
        <v>14</v>
      </c>
      <c r="FU12" s="13">
        <v>78.05</v>
      </c>
      <c r="FV12" s="13">
        <v>53.2</v>
      </c>
      <c r="FW12" s="8">
        <f>((FU12*400)+(FV12*320))/720</f>
        <v>67.00555555555556</v>
      </c>
      <c r="FX12" s="23"/>
      <c r="FY12" s="3"/>
      <c r="FZ12" s="3" t="s">
        <v>14</v>
      </c>
      <c r="GA12" s="13">
        <v>80.150000000000006</v>
      </c>
      <c r="GB12" s="13">
        <v>55.2</v>
      </c>
      <c r="GC12" s="8">
        <f>((GA12*400)+(GB12*320))/720</f>
        <v>69.061111111111117</v>
      </c>
      <c r="GD12" s="23"/>
      <c r="GE12" s="3"/>
      <c r="GF12" s="3" t="s">
        <v>14</v>
      </c>
      <c r="GG12" s="13">
        <v>87.3</v>
      </c>
      <c r="GH12" s="13">
        <v>63.7</v>
      </c>
      <c r="GI12" s="8">
        <f>((GG12*400)+(GH12*320))/720</f>
        <v>76.811111111111117</v>
      </c>
      <c r="GJ12" s="23"/>
      <c r="GK12" s="3"/>
      <c r="GL12" s="3" t="s">
        <v>14</v>
      </c>
      <c r="GM12" s="13">
        <v>42.95</v>
      </c>
      <c r="GN12" s="13">
        <v>49.7</v>
      </c>
      <c r="GO12" s="8">
        <f>((GM12*400)+(GN12*320))/720</f>
        <v>45.95</v>
      </c>
      <c r="GP12" s="23"/>
      <c r="GQ12" s="84"/>
      <c r="GR12" s="70" t="s">
        <v>14</v>
      </c>
      <c r="GS12" s="71">
        <v>0</v>
      </c>
      <c r="GT12" s="72">
        <v>0</v>
      </c>
      <c r="GU12" s="86">
        <f>((GS12*400)+(GT12*320))/720</f>
        <v>0</v>
      </c>
      <c r="GV12" s="23"/>
      <c r="GW12" s="84"/>
      <c r="GX12" s="70" t="s">
        <v>14</v>
      </c>
      <c r="GY12" s="71">
        <v>0</v>
      </c>
      <c r="GZ12" s="72">
        <v>0</v>
      </c>
      <c r="HA12" s="86">
        <f>((GY12*400)+(GZ12*320))/720</f>
        <v>0</v>
      </c>
      <c r="HB12" s="23"/>
      <c r="HC12" s="84"/>
      <c r="HD12" s="70" t="s">
        <v>14</v>
      </c>
      <c r="HE12" s="71">
        <v>0</v>
      </c>
      <c r="HF12" s="72">
        <v>0</v>
      </c>
      <c r="HG12" s="86">
        <f>((HE12*400)+(HF12*320))/720</f>
        <v>0</v>
      </c>
      <c r="HH12" s="23"/>
      <c r="HI12" s="84"/>
      <c r="HJ12" s="70" t="s">
        <v>14</v>
      </c>
      <c r="HK12" s="71">
        <v>0</v>
      </c>
      <c r="HL12" s="72">
        <v>0</v>
      </c>
      <c r="HM12" s="86">
        <f>((HK12*400)+(HL12*320))/720</f>
        <v>0</v>
      </c>
      <c r="HN12" s="23"/>
      <c r="HO12" s="84"/>
      <c r="HP12" s="70" t="s">
        <v>14</v>
      </c>
      <c r="HQ12" s="71">
        <v>0</v>
      </c>
      <c r="HR12" s="72">
        <v>0</v>
      </c>
      <c r="HS12" s="86">
        <f>((HQ12*400)+(HR12*320))/720</f>
        <v>0</v>
      </c>
      <c r="HT12" s="23"/>
      <c r="HU12" s="84"/>
      <c r="HV12" s="70" t="s">
        <v>14</v>
      </c>
      <c r="HW12" s="71">
        <v>0</v>
      </c>
      <c r="HX12" s="72">
        <v>0</v>
      </c>
      <c r="HY12" s="86">
        <f>((HW12*400)+(HX12*320))/720</f>
        <v>0</v>
      </c>
      <c r="HZ12" s="23"/>
      <c r="IA12" s="84"/>
      <c r="IB12" s="70" t="s">
        <v>14</v>
      </c>
      <c r="IC12" s="71">
        <v>0</v>
      </c>
      <c r="ID12" s="72">
        <v>0</v>
      </c>
      <c r="IE12" s="86">
        <f>((IC12*400)+(ID12*320))/720</f>
        <v>0</v>
      </c>
      <c r="IF12" s="23"/>
      <c r="IG12" s="84"/>
      <c r="IH12" s="70" t="s">
        <v>14</v>
      </c>
      <c r="II12" s="71">
        <v>0</v>
      </c>
      <c r="IJ12" s="72">
        <v>0</v>
      </c>
      <c r="IK12" s="86">
        <f>((II12*400)+(IJ12*320))/720</f>
        <v>0</v>
      </c>
      <c r="IL12" s="23"/>
      <c r="IM12" s="84"/>
      <c r="IN12" s="70" t="s">
        <v>14</v>
      </c>
      <c r="IO12" s="71">
        <v>0</v>
      </c>
      <c r="IP12" s="72">
        <v>0</v>
      </c>
      <c r="IQ12" s="86">
        <f>((IO12*400)+(IP12*320))/720</f>
        <v>0</v>
      </c>
      <c r="IR12" s="23"/>
      <c r="IS12" s="84"/>
      <c r="IT12" s="70" t="s">
        <v>14</v>
      </c>
      <c r="IU12" s="71">
        <v>0</v>
      </c>
      <c r="IV12" s="72">
        <v>0</v>
      </c>
      <c r="IW12" s="86">
        <f>((IU12*400)+(IV12*320))/720</f>
        <v>0</v>
      </c>
      <c r="IX12" s="23"/>
      <c r="IY12" s="84"/>
      <c r="IZ12" s="70" t="s">
        <v>14</v>
      </c>
      <c r="JA12" s="71">
        <v>0</v>
      </c>
      <c r="JB12" s="72">
        <v>0</v>
      </c>
      <c r="JC12" s="86">
        <f>((JA12*400)+(JB12*320))/720</f>
        <v>0</v>
      </c>
    </row>
    <row r="13" spans="1:263" ht="15.75" thickBot="1" x14ac:dyDescent="0.3">
      <c r="B13" s="68" t="s">
        <v>15</v>
      </c>
      <c r="C13" s="57">
        <v>0</v>
      </c>
      <c r="D13" s="57">
        <v>0</v>
      </c>
      <c r="E13" s="57">
        <v>0</v>
      </c>
      <c r="F13" s="23"/>
      <c r="G13" s="3"/>
      <c r="H13" s="3" t="s">
        <v>15</v>
      </c>
      <c r="I13" s="13">
        <v>38.200000000000003</v>
      </c>
      <c r="J13" s="13">
        <v>28.55</v>
      </c>
      <c r="K13" s="8">
        <f>((I13*416)+(J13*328))/744</f>
        <v>33.945698924731182</v>
      </c>
      <c r="L13" s="23"/>
      <c r="M13" s="3"/>
      <c r="N13" s="3" t="s">
        <v>15</v>
      </c>
      <c r="O13" s="13">
        <v>45.45</v>
      </c>
      <c r="P13" s="13">
        <v>31.3</v>
      </c>
      <c r="Q13" s="8">
        <f>((O13*416)+(P13*328))/744</f>
        <v>39.211827956989247</v>
      </c>
      <c r="R13" s="23"/>
      <c r="S13" s="3"/>
      <c r="T13" s="3" t="s">
        <v>15</v>
      </c>
      <c r="U13" s="13">
        <v>45.55</v>
      </c>
      <c r="V13" s="13">
        <v>31.25</v>
      </c>
      <c r="W13" s="19">
        <f>((U13*416)+(V13*328))/744</f>
        <v>39.24569892473118</v>
      </c>
      <c r="X13" s="23"/>
      <c r="Y13" s="3"/>
      <c r="Z13" s="3" t="s">
        <v>15</v>
      </c>
      <c r="AA13" s="13">
        <v>45.15</v>
      </c>
      <c r="AB13" s="13">
        <v>30.6</v>
      </c>
      <c r="AC13" s="19">
        <f>((AA13*416)+(AB13*328))/744</f>
        <v>38.735483870967741</v>
      </c>
      <c r="AD13" s="23"/>
      <c r="AE13" s="3"/>
      <c r="AF13" s="3" t="s">
        <v>15</v>
      </c>
      <c r="AG13" s="13">
        <v>44.35</v>
      </c>
      <c r="AH13" s="13">
        <v>29.7</v>
      </c>
      <c r="AI13" s="8">
        <f>((AG13*416)+(AH13*328))/744</f>
        <v>37.891397849462372</v>
      </c>
      <c r="AJ13" s="23"/>
      <c r="AK13" s="23"/>
      <c r="AL13" s="3"/>
      <c r="AM13" s="3" t="s">
        <v>15</v>
      </c>
      <c r="AN13" s="13">
        <v>44.75</v>
      </c>
      <c r="AO13" s="13">
        <v>30.1</v>
      </c>
      <c r="AP13" s="8">
        <f>((AN13*416)+(AO13*328))/744</f>
        <v>38.291397849462371</v>
      </c>
      <c r="AQ13" s="23"/>
      <c r="AR13" s="23"/>
      <c r="AS13" s="3"/>
      <c r="AT13" s="3" t="s">
        <v>15</v>
      </c>
      <c r="AU13" s="13">
        <v>48.75</v>
      </c>
      <c r="AV13" s="13">
        <v>31.85</v>
      </c>
      <c r="AW13" s="8">
        <f>((AU13*416)+(AV13*328))/744</f>
        <v>41.299462365591403</v>
      </c>
      <c r="AX13" s="23"/>
      <c r="AY13" s="23"/>
      <c r="AZ13" s="3"/>
      <c r="BA13" s="3" t="s">
        <v>15</v>
      </c>
      <c r="BB13" s="13">
        <v>48.1</v>
      </c>
      <c r="BC13" s="13">
        <v>31.2</v>
      </c>
      <c r="BD13" s="8">
        <f>((BB13*416)+(BC13*328))/744</f>
        <v>40.649462365591404</v>
      </c>
      <c r="BE13" s="23"/>
      <c r="BF13" s="23"/>
      <c r="BG13" s="3"/>
      <c r="BH13" s="3" t="s">
        <v>15</v>
      </c>
      <c r="BI13" s="13">
        <v>47.85</v>
      </c>
      <c r="BJ13" s="13">
        <v>31.6</v>
      </c>
      <c r="BK13" s="8">
        <f>((BI13*416)+(BJ13*328))/744</f>
        <v>40.686021505376345</v>
      </c>
      <c r="BL13" s="23"/>
      <c r="BM13" s="23"/>
      <c r="BN13" s="3"/>
      <c r="BO13" s="3" t="s">
        <v>15</v>
      </c>
      <c r="BP13" s="13">
        <v>47.85</v>
      </c>
      <c r="BQ13" s="13">
        <v>30.7</v>
      </c>
      <c r="BR13" s="8">
        <f>((BP13*416)+(BQ13*328))/744</f>
        <v>40.289247311827964</v>
      </c>
      <c r="BS13" s="23"/>
      <c r="BT13" s="23"/>
      <c r="BU13" s="3"/>
      <c r="BV13" s="3" t="s">
        <v>15</v>
      </c>
      <c r="BW13" s="13">
        <v>48.35</v>
      </c>
      <c r="BX13" s="13">
        <v>31.2</v>
      </c>
      <c r="BY13" s="8">
        <f>((BW13*416)+(BX13*328))/744</f>
        <v>40.789247311827964</v>
      </c>
      <c r="BZ13" s="23"/>
      <c r="CA13" s="23"/>
      <c r="CB13" s="3"/>
      <c r="CC13" s="3" t="s">
        <v>15</v>
      </c>
      <c r="CD13" s="13">
        <v>48.3</v>
      </c>
      <c r="CE13" s="13">
        <v>30.85</v>
      </c>
      <c r="CF13" s="8">
        <f>((CD13*416)+(CE13*328))/744</f>
        <v>40.606989247311823</v>
      </c>
      <c r="CG13" s="23"/>
      <c r="CH13" s="23"/>
      <c r="CI13" s="3"/>
      <c r="CJ13" s="3" t="s">
        <v>15</v>
      </c>
      <c r="CK13" s="13">
        <v>49.85</v>
      </c>
      <c r="CL13" s="13">
        <v>31.6</v>
      </c>
      <c r="CM13" s="8">
        <f>((CK13*416)+(CL13*328))/744</f>
        <v>41.804301075268818</v>
      </c>
      <c r="CN13" s="23"/>
      <c r="CO13" s="23"/>
      <c r="CP13" s="3"/>
      <c r="CQ13" s="3" t="s">
        <v>15</v>
      </c>
      <c r="CR13" s="13">
        <v>52.25</v>
      </c>
      <c r="CS13" s="13">
        <v>33.9</v>
      </c>
      <c r="CT13" s="8">
        <f>((CR13*416)+(CS13*328))/744</f>
        <v>44.160215053763437</v>
      </c>
      <c r="CU13" s="23"/>
      <c r="CV13" s="23"/>
      <c r="CW13" s="3"/>
      <c r="CX13" s="3" t="s">
        <v>15</v>
      </c>
      <c r="CY13" s="13">
        <v>56.25</v>
      </c>
      <c r="CZ13" s="13">
        <v>35.950000000000003</v>
      </c>
      <c r="DA13" s="8">
        <f>((CY13*416)+(CZ13*328))/744</f>
        <v>47.300537634408599</v>
      </c>
      <c r="DB13" s="23"/>
      <c r="DC13" s="23"/>
      <c r="DD13" s="3"/>
      <c r="DE13" s="3" t="s">
        <v>15</v>
      </c>
      <c r="DF13" s="13">
        <v>53.75</v>
      </c>
      <c r="DG13" s="13">
        <v>34</v>
      </c>
      <c r="DH13" s="8">
        <f>((DF13*416)+(DG13*328))/744</f>
        <v>45.043010752688176</v>
      </c>
      <c r="DI13" s="23"/>
      <c r="DJ13" s="23"/>
      <c r="DK13" s="3"/>
      <c r="DL13" s="3" t="s">
        <v>15</v>
      </c>
      <c r="DM13" s="13">
        <v>57.85</v>
      </c>
      <c r="DN13" s="13">
        <v>37.75</v>
      </c>
      <c r="DO13" s="8">
        <f>((DM13*416)+(DN13*328))/744</f>
        <v>48.988709677419365</v>
      </c>
      <c r="DP13" s="23"/>
      <c r="DQ13" s="3"/>
      <c r="DR13" s="3" t="s">
        <v>15</v>
      </c>
      <c r="DS13" s="13">
        <v>60.75</v>
      </c>
      <c r="DT13" s="13">
        <v>40.5</v>
      </c>
      <c r="DU13" s="8">
        <f>((DS13*416)+(DT13*328))/744</f>
        <v>51.822580645161288</v>
      </c>
      <c r="DV13" s="23"/>
      <c r="DW13" s="3"/>
      <c r="DX13" s="3" t="s">
        <v>15</v>
      </c>
      <c r="DY13" s="13">
        <v>63.25</v>
      </c>
      <c r="DZ13" s="13">
        <v>41.7</v>
      </c>
      <c r="EA13" s="8">
        <f>((DY13*416)+(DZ13*328))/744</f>
        <v>53.749462365591398</v>
      </c>
      <c r="EB13" s="23"/>
      <c r="EC13" s="3"/>
      <c r="ED13" s="3" t="s">
        <v>15</v>
      </c>
      <c r="EE13" s="13">
        <v>55</v>
      </c>
      <c r="EF13" s="13">
        <v>38.75</v>
      </c>
      <c r="EG13" s="8">
        <f>((EE13*416)+(EF13*328))/744</f>
        <v>47.836021505376344</v>
      </c>
      <c r="EH13" s="23"/>
      <c r="EI13" s="3"/>
      <c r="EJ13" s="3" t="s">
        <v>15</v>
      </c>
      <c r="EK13" s="13">
        <v>67.45</v>
      </c>
      <c r="EL13" s="13">
        <v>45.4</v>
      </c>
      <c r="EM13" s="8">
        <f>((EK13*416)+(EL13*328))/744</f>
        <v>57.729032258064521</v>
      </c>
      <c r="EN13" s="23"/>
      <c r="EO13" s="3"/>
      <c r="EP13" s="3" t="s">
        <v>15</v>
      </c>
      <c r="EQ13" s="13">
        <v>71.3</v>
      </c>
      <c r="ER13" s="13">
        <v>46.3</v>
      </c>
      <c r="ES13" s="8">
        <f>((EQ13*416)+(ER13*328))/744</f>
        <v>60.278494623655909</v>
      </c>
      <c r="ET13" s="23"/>
      <c r="EU13" s="3"/>
      <c r="EV13" s="3" t="s">
        <v>15</v>
      </c>
      <c r="EW13" s="13">
        <v>71.75</v>
      </c>
      <c r="EX13" s="13">
        <v>46.35</v>
      </c>
      <c r="EY13" s="8">
        <f>((EW13*416)+(EX13*328))/744</f>
        <v>60.552150537634411</v>
      </c>
      <c r="EZ13" s="23"/>
      <c r="FA13" s="3"/>
      <c r="FB13" s="3" t="s">
        <v>15</v>
      </c>
      <c r="FC13" s="13">
        <v>77</v>
      </c>
      <c r="FD13" s="13">
        <v>51</v>
      </c>
      <c r="FE13" s="8">
        <f>((FC13*416)+(FD13*328))/744</f>
        <v>65.537634408602145</v>
      </c>
      <c r="FF13" s="23"/>
      <c r="FG13" s="3"/>
      <c r="FH13" s="3" t="s">
        <v>15</v>
      </c>
      <c r="FI13" s="13">
        <v>69.55</v>
      </c>
      <c r="FJ13" s="13">
        <v>45.5</v>
      </c>
      <c r="FK13" s="8">
        <f>((FI13*416)+(FJ13*328))/744</f>
        <v>58.947311827956995</v>
      </c>
      <c r="FL13" s="23"/>
      <c r="FM13" s="3"/>
      <c r="FN13" s="3" t="s">
        <v>15</v>
      </c>
      <c r="FO13" s="13">
        <v>69.349999999999994</v>
      </c>
      <c r="FP13" s="13">
        <v>48.05</v>
      </c>
      <c r="FQ13" s="8">
        <f>((FO13*416)+(FP13*328))/744</f>
        <v>59.95967741935484</v>
      </c>
      <c r="FR13" s="23"/>
      <c r="FS13" s="3"/>
      <c r="FT13" s="3" t="s">
        <v>15</v>
      </c>
      <c r="FU13" s="13">
        <v>69</v>
      </c>
      <c r="FV13" s="13">
        <v>47.7</v>
      </c>
      <c r="FW13" s="8">
        <f>((FU13*416)+(FV13*328))/744</f>
        <v>59.609677419354838</v>
      </c>
      <c r="FX13" s="23"/>
      <c r="FY13" s="3"/>
      <c r="FZ13" s="3" t="s">
        <v>15</v>
      </c>
      <c r="GA13" s="13">
        <v>71.5</v>
      </c>
      <c r="GB13" s="13">
        <v>49.5</v>
      </c>
      <c r="GC13" s="8">
        <f>((GA13*416)+(GB13*328))/744</f>
        <v>61.801075268817208</v>
      </c>
      <c r="GD13" s="23"/>
      <c r="GE13" s="3"/>
      <c r="GF13" s="3" t="s">
        <v>15</v>
      </c>
      <c r="GG13" s="13">
        <v>88</v>
      </c>
      <c r="GH13" s="13">
        <v>62.8</v>
      </c>
      <c r="GI13" s="8">
        <f>((GG13*416)+(GH13*328))/744</f>
        <v>76.890322580645147</v>
      </c>
      <c r="GJ13" s="23"/>
      <c r="GK13" s="3"/>
      <c r="GL13" s="3" t="s">
        <v>15</v>
      </c>
      <c r="GM13" s="13">
        <v>70.95</v>
      </c>
      <c r="GN13" s="13">
        <v>56.15</v>
      </c>
      <c r="GO13" s="8">
        <f>((GM13*416)+(GN13*328))/744</f>
        <v>64.425268817204298</v>
      </c>
      <c r="GP13" s="23"/>
      <c r="GQ13" s="3"/>
      <c r="GR13" s="3" t="s">
        <v>15</v>
      </c>
      <c r="GS13" s="13">
        <v>65.2</v>
      </c>
      <c r="GT13" s="13">
        <v>53.15</v>
      </c>
      <c r="GU13" s="8">
        <f>((GS13*416)+(GT13*328))/744</f>
        <v>59.887634408602153</v>
      </c>
      <c r="GV13" s="23"/>
      <c r="GW13" s="3"/>
      <c r="GX13" s="3" t="s">
        <v>15</v>
      </c>
      <c r="GY13" s="13">
        <v>64</v>
      </c>
      <c r="GZ13" s="13">
        <v>53.65</v>
      </c>
      <c r="HA13" s="8">
        <f>((GY13*416)+(GZ13*328))/744</f>
        <v>59.437096774193542</v>
      </c>
      <c r="HB13" s="23"/>
      <c r="HC13" s="3"/>
      <c r="HD13" s="3" t="s">
        <v>15</v>
      </c>
      <c r="HE13" s="13">
        <v>47</v>
      </c>
      <c r="HF13" s="13">
        <v>47.15</v>
      </c>
      <c r="HG13" s="8">
        <f>((HE13*416)+(HF13*328))/744</f>
        <v>47.066129032258061</v>
      </c>
      <c r="HH13" s="23"/>
      <c r="HI13" s="3"/>
      <c r="HJ13" s="3" t="s">
        <v>15</v>
      </c>
      <c r="HK13" s="13">
        <v>51.55</v>
      </c>
      <c r="HL13" s="13">
        <v>48.05</v>
      </c>
      <c r="HM13" s="8">
        <f>((HK13*416)+(HL13*328))/744</f>
        <v>50.006989247311822</v>
      </c>
      <c r="HN13" s="23"/>
      <c r="HO13" s="84"/>
      <c r="HP13" s="70" t="s">
        <v>15</v>
      </c>
      <c r="HQ13" s="71">
        <v>0</v>
      </c>
      <c r="HR13" s="72">
        <v>0</v>
      </c>
      <c r="HS13" s="86">
        <f>((HQ13*416)+(HR13*328))/744</f>
        <v>0</v>
      </c>
      <c r="HT13" s="23"/>
      <c r="HU13" s="84"/>
      <c r="HV13" s="70" t="s">
        <v>15</v>
      </c>
      <c r="HW13" s="71">
        <v>0</v>
      </c>
      <c r="HX13" s="72">
        <v>0</v>
      </c>
      <c r="HY13" s="86">
        <f>((HW13*416)+(HX13*328))/744</f>
        <v>0</v>
      </c>
      <c r="HZ13" s="23"/>
      <c r="IA13" s="84"/>
      <c r="IB13" s="70" t="s">
        <v>15</v>
      </c>
      <c r="IC13" s="71">
        <v>0</v>
      </c>
      <c r="ID13" s="72">
        <v>0</v>
      </c>
      <c r="IE13" s="86">
        <f>((IC13*416)+(ID13*328))/744</f>
        <v>0</v>
      </c>
      <c r="IF13" s="23"/>
      <c r="IG13" s="84"/>
      <c r="IH13" s="70" t="s">
        <v>15</v>
      </c>
      <c r="II13" s="71">
        <v>0</v>
      </c>
      <c r="IJ13" s="72">
        <v>0</v>
      </c>
      <c r="IK13" s="86">
        <f>((II13*416)+(IJ13*328))/744</f>
        <v>0</v>
      </c>
      <c r="IL13" s="23"/>
      <c r="IM13" s="84"/>
      <c r="IN13" s="70" t="s">
        <v>15</v>
      </c>
      <c r="IO13" s="71">
        <v>0</v>
      </c>
      <c r="IP13" s="72">
        <v>0</v>
      </c>
      <c r="IQ13" s="86">
        <f>((IO13*416)+(IP13*328))/744</f>
        <v>0</v>
      </c>
      <c r="IR13" s="23"/>
      <c r="IS13" s="84"/>
      <c r="IT13" s="70" t="s">
        <v>15</v>
      </c>
      <c r="IU13" s="71">
        <v>0</v>
      </c>
      <c r="IV13" s="72">
        <v>0</v>
      </c>
      <c r="IW13" s="86">
        <f>((IU13*416)+(IV13*328))/744</f>
        <v>0</v>
      </c>
      <c r="IX13" s="23"/>
      <c r="IY13" s="84"/>
      <c r="IZ13" s="70" t="s">
        <v>15</v>
      </c>
      <c r="JA13" s="71">
        <v>0</v>
      </c>
      <c r="JB13" s="72">
        <v>0</v>
      </c>
      <c r="JC13" s="86">
        <f>((JA13*416)+(JB13*328))/744</f>
        <v>0</v>
      </c>
    </row>
    <row r="14" spans="1:263" ht="15.75" thickBot="1" x14ac:dyDescent="0.3">
      <c r="B14" s="68" t="s">
        <v>16</v>
      </c>
      <c r="C14" s="57">
        <v>0</v>
      </c>
      <c r="D14" s="57">
        <v>0</v>
      </c>
      <c r="E14" s="57">
        <v>0</v>
      </c>
      <c r="F14" s="23"/>
      <c r="G14" s="3"/>
      <c r="H14" s="3" t="s">
        <v>16</v>
      </c>
      <c r="I14" s="13">
        <v>32.4</v>
      </c>
      <c r="J14" s="13">
        <v>28.15</v>
      </c>
      <c r="K14" s="8">
        <f>((I14*400)+(J14*321))/721</f>
        <v>30.507836338418866</v>
      </c>
      <c r="L14" s="23"/>
      <c r="M14" s="3"/>
      <c r="N14" s="3" t="s">
        <v>16</v>
      </c>
      <c r="O14" s="13">
        <v>31.95</v>
      </c>
      <c r="P14" s="13">
        <v>28.7</v>
      </c>
      <c r="Q14" s="8">
        <f>((O14*400)+(P14*321))/721</f>
        <v>30.503051317614421</v>
      </c>
      <c r="R14" s="23"/>
      <c r="S14" s="3"/>
      <c r="T14" s="3" t="s">
        <v>16</v>
      </c>
      <c r="U14" s="13">
        <v>32.700000000000003</v>
      </c>
      <c r="V14" s="13">
        <v>28.65</v>
      </c>
      <c r="W14" s="19">
        <f>((U14*400)+(V14*321))/721</f>
        <v>30.896879334257978</v>
      </c>
      <c r="X14" s="23"/>
      <c r="Y14" s="3"/>
      <c r="Z14" s="3" t="s">
        <v>16</v>
      </c>
      <c r="AA14" s="13">
        <v>32.450000000000003</v>
      </c>
      <c r="AB14" s="13">
        <v>28</v>
      </c>
      <c r="AC14" s="19">
        <f>((AA14*400)+(AB14*321))/721</f>
        <v>30.468793342579751</v>
      </c>
      <c r="AD14" s="23"/>
      <c r="AE14" s="3"/>
      <c r="AF14" s="3" t="s">
        <v>16</v>
      </c>
      <c r="AG14" s="13">
        <v>31.9</v>
      </c>
      <c r="AH14" s="13">
        <v>27.15</v>
      </c>
      <c r="AI14" s="8">
        <f>((AG14*400)+(AH14*321))/721</f>
        <v>29.785228848821085</v>
      </c>
      <c r="AJ14" s="23"/>
      <c r="AK14" s="23"/>
      <c r="AL14" s="3"/>
      <c r="AM14" s="3" t="s">
        <v>16</v>
      </c>
      <c r="AN14" s="13">
        <v>32.049999999999997</v>
      </c>
      <c r="AO14" s="13">
        <v>27.3</v>
      </c>
      <c r="AP14" s="8">
        <f>((AN14*400)+(AO14*321))/721</f>
        <v>29.93522884882108</v>
      </c>
      <c r="AQ14" s="23"/>
      <c r="AR14" s="23"/>
      <c r="AS14" s="3"/>
      <c r="AT14" s="3" t="s">
        <v>16</v>
      </c>
      <c r="AU14" s="13">
        <v>35.549999999999997</v>
      </c>
      <c r="AV14" s="13">
        <v>29.6</v>
      </c>
      <c r="AW14" s="8">
        <f>((AU14*400)+(AV14*321))/721</f>
        <v>32.900970873786406</v>
      </c>
      <c r="AX14" s="23"/>
      <c r="AY14" s="23"/>
      <c r="AZ14" s="3"/>
      <c r="BA14" s="3" t="s">
        <v>16</v>
      </c>
      <c r="BB14" s="13">
        <v>35.5</v>
      </c>
      <c r="BC14" s="13">
        <v>29.55</v>
      </c>
      <c r="BD14" s="8">
        <f>((BB14*400)+(BC14*321))/721</f>
        <v>32.850970873786409</v>
      </c>
      <c r="BE14" s="23"/>
      <c r="BF14" s="23"/>
      <c r="BG14" s="3"/>
      <c r="BH14" s="3" t="s">
        <v>16</v>
      </c>
      <c r="BI14" s="13">
        <v>35.75</v>
      </c>
      <c r="BJ14" s="13">
        <v>29.3</v>
      </c>
      <c r="BK14" s="8">
        <f>((BI14*400)+(BJ14*321))/721</f>
        <v>32.878363384188631</v>
      </c>
      <c r="BL14" s="23"/>
      <c r="BM14" s="23"/>
      <c r="BN14" s="3"/>
      <c r="BO14" s="3" t="s">
        <v>16</v>
      </c>
      <c r="BP14" s="13">
        <v>36.4</v>
      </c>
      <c r="BQ14" s="13">
        <v>29.2</v>
      </c>
      <c r="BR14" s="8">
        <f>((BP14*400)+(BQ14*321))/721</f>
        <v>33.19445214979195</v>
      </c>
      <c r="BS14" s="23"/>
      <c r="BT14" s="23"/>
      <c r="BU14" s="3"/>
      <c r="BV14" s="3" t="s">
        <v>16</v>
      </c>
      <c r="BW14" s="13">
        <v>36.4</v>
      </c>
      <c r="BX14" s="13">
        <v>29.2</v>
      </c>
      <c r="BY14" s="8">
        <f>((BW14*400)+(BX14*321))/721</f>
        <v>33.19445214979195</v>
      </c>
      <c r="BZ14" s="23"/>
      <c r="CA14" s="23"/>
      <c r="CB14" s="3"/>
      <c r="CC14" s="3" t="s">
        <v>16</v>
      </c>
      <c r="CD14" s="13">
        <v>36.6</v>
      </c>
      <c r="CE14" s="13">
        <v>28.95</v>
      </c>
      <c r="CF14" s="8">
        <f>((CD14*400)+(CE14*321))/721</f>
        <v>33.194105409153948</v>
      </c>
      <c r="CG14" s="23"/>
      <c r="CH14" s="23"/>
      <c r="CI14" s="3"/>
      <c r="CJ14" s="3" t="s">
        <v>16</v>
      </c>
      <c r="CK14" s="13">
        <v>36.299999999999997</v>
      </c>
      <c r="CL14" s="13">
        <v>28.8</v>
      </c>
      <c r="CM14" s="8">
        <f>((CK14*400)+(CL14*321))/721</f>
        <v>32.960887656033286</v>
      </c>
      <c r="CN14" s="23"/>
      <c r="CO14" s="23"/>
      <c r="CP14" s="3"/>
      <c r="CQ14" s="3" t="s">
        <v>16</v>
      </c>
      <c r="CR14" s="13">
        <v>37.049999999999997</v>
      </c>
      <c r="CS14" s="13">
        <v>30.25</v>
      </c>
      <c r="CT14" s="8">
        <f>((CR14*400)+(CS14*321))/721</f>
        <v>34.022538141470179</v>
      </c>
      <c r="CU14" s="23"/>
      <c r="CV14" s="23"/>
      <c r="CW14" s="3"/>
      <c r="CX14" s="3" t="s">
        <v>16</v>
      </c>
      <c r="CY14" s="13">
        <v>38.450000000000003</v>
      </c>
      <c r="CZ14" s="13">
        <v>31.7</v>
      </c>
      <c r="DA14" s="8">
        <f>((CY14*400)+(CZ14*321))/721</f>
        <v>35.444798890429958</v>
      </c>
      <c r="DB14" s="23"/>
      <c r="DC14" s="23"/>
      <c r="DD14" s="3"/>
      <c r="DE14" s="3" t="s">
        <v>16</v>
      </c>
      <c r="DF14" s="13">
        <v>37.75</v>
      </c>
      <c r="DG14" s="13">
        <v>31.5</v>
      </c>
      <c r="DH14" s="8">
        <f>((DF14*400)+(DG14*321))/721</f>
        <v>34.967406380027739</v>
      </c>
      <c r="DI14" s="23"/>
      <c r="DJ14" s="23"/>
      <c r="DK14" s="3"/>
      <c r="DL14" s="3" t="s">
        <v>16</v>
      </c>
      <c r="DM14" s="13">
        <v>38.200000000000003</v>
      </c>
      <c r="DN14" s="13">
        <v>32.950000000000003</v>
      </c>
      <c r="DO14" s="8">
        <f>((DM14*400)+(DN14*321))/721</f>
        <v>35.862621359223304</v>
      </c>
      <c r="DP14" s="23"/>
      <c r="DQ14" s="3"/>
      <c r="DR14" s="3" t="s">
        <v>16</v>
      </c>
      <c r="DS14" s="13">
        <v>40.75</v>
      </c>
      <c r="DT14" s="13">
        <v>35.5</v>
      </c>
      <c r="DU14" s="8">
        <f>((DS14*400)+(DT14*321))/721</f>
        <v>38.412621359223301</v>
      </c>
      <c r="DV14" s="23"/>
      <c r="DW14" s="3"/>
      <c r="DX14" s="3" t="s">
        <v>16</v>
      </c>
      <c r="DY14" s="13">
        <v>42.7</v>
      </c>
      <c r="DZ14" s="13">
        <v>36.799999999999997</v>
      </c>
      <c r="EA14" s="8">
        <f>((DY14*400)+(DZ14*321))/721</f>
        <v>40.073231622746185</v>
      </c>
      <c r="EB14" s="23"/>
      <c r="EC14" s="3"/>
      <c r="ED14" s="3" t="s">
        <v>16</v>
      </c>
      <c r="EE14" s="13">
        <v>42.25</v>
      </c>
      <c r="EF14" s="13">
        <v>36.450000000000003</v>
      </c>
      <c r="EG14" s="8">
        <f>((EE14*400)+(EF14*321))/721</f>
        <v>39.667753120665743</v>
      </c>
      <c r="EH14" s="23"/>
      <c r="EI14" s="3"/>
      <c r="EJ14" s="3" t="s">
        <v>16</v>
      </c>
      <c r="EK14" s="13">
        <v>44.75</v>
      </c>
      <c r="EL14" s="13">
        <v>38.75</v>
      </c>
      <c r="EM14" s="8">
        <f>((EK14*400)+(EL14*321))/721</f>
        <v>42.078710124826628</v>
      </c>
      <c r="EN14" s="23"/>
      <c r="EO14" s="3"/>
      <c r="EP14" s="3" t="s">
        <v>16</v>
      </c>
      <c r="EQ14" s="13">
        <v>45.05</v>
      </c>
      <c r="ER14" s="13">
        <v>37.700000000000003</v>
      </c>
      <c r="ES14" s="8">
        <f>((EQ14*400)+(ER14*321))/721</f>
        <v>41.777669902912621</v>
      </c>
      <c r="ET14" s="23"/>
      <c r="EU14" s="3"/>
      <c r="EV14" s="3" t="s">
        <v>16</v>
      </c>
      <c r="EW14" s="13">
        <v>46.15</v>
      </c>
      <c r="EX14" s="13">
        <v>41.7</v>
      </c>
      <c r="EY14" s="8">
        <f>((EW14*400)+(EX14*321))/721</f>
        <v>44.168793342579754</v>
      </c>
      <c r="EZ14" s="23"/>
      <c r="FA14" s="3"/>
      <c r="FB14" s="3" t="s">
        <v>16</v>
      </c>
      <c r="FC14" s="13">
        <v>51.8</v>
      </c>
      <c r="FD14" s="13">
        <v>47.25</v>
      </c>
      <c r="FE14" s="8">
        <f>((FC14*400)+(FD14*321))/721</f>
        <v>49.774271844660191</v>
      </c>
      <c r="FF14" s="23"/>
      <c r="FG14" s="3"/>
      <c r="FH14" s="3" t="s">
        <v>16</v>
      </c>
      <c r="FI14" s="13">
        <v>50.25</v>
      </c>
      <c r="FJ14" s="13">
        <v>45.05</v>
      </c>
      <c r="FK14" s="8">
        <f>((FI14*400)+(FJ14*321))/721</f>
        <v>47.934882108183082</v>
      </c>
      <c r="FL14" s="23"/>
      <c r="FM14" s="3"/>
      <c r="FN14" s="3" t="s">
        <v>16</v>
      </c>
      <c r="FO14" s="13">
        <v>52.2</v>
      </c>
      <c r="FP14" s="13">
        <v>47</v>
      </c>
      <c r="FQ14" s="8">
        <f>((FO14*400)+(FP14*321))/721</f>
        <v>49.884882108183078</v>
      </c>
      <c r="FR14" s="23"/>
      <c r="FS14" s="3"/>
      <c r="FT14" s="3" t="s">
        <v>16</v>
      </c>
      <c r="FU14" s="13">
        <v>52.55</v>
      </c>
      <c r="FV14" s="13">
        <v>47.35</v>
      </c>
      <c r="FW14" s="8">
        <f>((FU14*400)+(FV14*321))/721</f>
        <v>50.234882108183079</v>
      </c>
      <c r="FX14" s="23"/>
      <c r="FY14" s="3"/>
      <c r="FZ14" s="3" t="s">
        <v>16</v>
      </c>
      <c r="GA14" s="13">
        <v>56.05</v>
      </c>
      <c r="GB14" s="13">
        <v>51.6</v>
      </c>
      <c r="GC14" s="8">
        <f>((GA14*400)+(GB14*321))/721</f>
        <v>54.06879334257976</v>
      </c>
      <c r="GD14" s="23"/>
      <c r="GE14" s="3"/>
      <c r="GF14" s="3" t="s">
        <v>16</v>
      </c>
      <c r="GG14" s="13">
        <v>76.2</v>
      </c>
      <c r="GH14" s="13">
        <v>67.099999999999994</v>
      </c>
      <c r="GI14" s="8">
        <f>((GG14*400)+(GH14*321))/721</f>
        <v>72.148543689320391</v>
      </c>
      <c r="GJ14" s="23"/>
      <c r="GK14" s="3"/>
      <c r="GL14" s="3" t="s">
        <v>16</v>
      </c>
      <c r="GM14" s="13">
        <v>76.2</v>
      </c>
      <c r="GN14" s="13">
        <v>62.9</v>
      </c>
      <c r="GO14" s="8">
        <f>((GM14*400)+(GN14*321))/721</f>
        <v>70.278640776699021</v>
      </c>
      <c r="GP14" s="23"/>
      <c r="GQ14" s="3"/>
      <c r="GR14" s="3" t="s">
        <v>16</v>
      </c>
      <c r="GS14" s="13">
        <v>65.2</v>
      </c>
      <c r="GT14" s="13">
        <v>53.15</v>
      </c>
      <c r="GU14" s="8">
        <f>((GS14*400)+(GT14*321))/721</f>
        <v>59.835159500693472</v>
      </c>
      <c r="GV14" s="23"/>
      <c r="GW14" s="3"/>
      <c r="GX14" s="3" t="s">
        <v>16</v>
      </c>
      <c r="GY14" s="13">
        <v>72.45</v>
      </c>
      <c r="GZ14" s="13">
        <v>59.6</v>
      </c>
      <c r="HA14" s="8">
        <f>((GY14*400)+(GZ14*321))/721</f>
        <v>66.728987517337046</v>
      </c>
      <c r="HB14" s="23"/>
      <c r="HC14" s="3"/>
      <c r="HD14" s="3" t="s">
        <v>16</v>
      </c>
      <c r="HE14" s="13">
        <v>60.2</v>
      </c>
      <c r="HF14" s="13">
        <v>56.6</v>
      </c>
      <c r="HG14" s="8">
        <f>((HE14*400)+(HF14*321))/721</f>
        <v>58.597226074895985</v>
      </c>
      <c r="HH14" s="23"/>
      <c r="HI14" s="3"/>
      <c r="HJ14" s="3" t="s">
        <v>16</v>
      </c>
      <c r="HK14" s="13">
        <v>62.3</v>
      </c>
      <c r="HL14" s="13">
        <v>57.2</v>
      </c>
      <c r="HM14" s="8">
        <f>((HK14*400)+(HL14*321))/721</f>
        <v>60.029403606102633</v>
      </c>
      <c r="HN14" s="23"/>
      <c r="HO14" s="3"/>
      <c r="HP14" s="3" t="s">
        <v>16</v>
      </c>
      <c r="HQ14" s="13">
        <v>62.1</v>
      </c>
      <c r="HR14" s="13">
        <v>54.35</v>
      </c>
      <c r="HS14" s="8">
        <f>((HQ14*400)+(HR14*321))/721</f>
        <v>58.649583911234402</v>
      </c>
      <c r="HT14" s="23"/>
      <c r="HU14" s="3"/>
      <c r="HV14" s="3" t="s">
        <v>16</v>
      </c>
      <c r="HW14" s="13">
        <v>59.1</v>
      </c>
      <c r="HX14" s="13">
        <v>51.25</v>
      </c>
      <c r="HY14" s="8">
        <f>((HW14*400)+(HX14*321))/721</f>
        <v>55.60506241331484</v>
      </c>
      <c r="HZ14" s="23"/>
      <c r="IA14" s="3"/>
      <c r="IB14" s="3" t="s">
        <v>16</v>
      </c>
      <c r="IC14" s="13">
        <v>50.25</v>
      </c>
      <c r="ID14" s="13">
        <v>43.9</v>
      </c>
      <c r="IE14" s="8">
        <f>((IC14*400)+(ID14*321))/721</f>
        <v>47.422884882108185</v>
      </c>
      <c r="IF14" s="23"/>
      <c r="IG14" s="84"/>
      <c r="IH14" s="70" t="s">
        <v>16</v>
      </c>
      <c r="II14" s="71">
        <v>0</v>
      </c>
      <c r="IJ14" s="72">
        <v>0</v>
      </c>
      <c r="IK14" s="86">
        <f>((II14*400)+(IJ14*321))/721</f>
        <v>0</v>
      </c>
      <c r="IL14" s="23"/>
      <c r="IM14" s="84"/>
      <c r="IN14" s="70" t="s">
        <v>16</v>
      </c>
      <c r="IO14" s="71">
        <v>0</v>
      </c>
      <c r="IP14" s="72">
        <v>0</v>
      </c>
      <c r="IQ14" s="86">
        <f>((IO14*400)+(IP14*321))/721</f>
        <v>0</v>
      </c>
      <c r="IR14" s="23"/>
      <c r="IS14" s="84"/>
      <c r="IT14" s="70" t="s">
        <v>16</v>
      </c>
      <c r="IU14" s="71">
        <v>0</v>
      </c>
      <c r="IV14" s="72">
        <v>0</v>
      </c>
      <c r="IW14" s="86">
        <f>((IU14*400)+(IV14*321))/721</f>
        <v>0</v>
      </c>
      <c r="IX14" s="23"/>
      <c r="IY14" s="84"/>
      <c r="IZ14" s="70" t="s">
        <v>16</v>
      </c>
      <c r="JA14" s="71">
        <v>0</v>
      </c>
      <c r="JB14" s="72">
        <v>0</v>
      </c>
      <c r="JC14" s="86">
        <f>((JA14*400)+(JB14*321))/721</f>
        <v>0</v>
      </c>
    </row>
    <row r="15" spans="1:263" ht="15.75" thickBot="1" x14ac:dyDescent="0.3">
      <c r="A15" s="53"/>
      <c r="B15" s="38" t="s">
        <v>17</v>
      </c>
      <c r="C15" s="36">
        <f>IU15-HW15</f>
        <v>-18</v>
      </c>
      <c r="D15" s="36">
        <f t="shared" ref="D15:E15" si="41">IV15-HX15</f>
        <v>-17.050000000000004</v>
      </c>
      <c r="E15" s="36">
        <f t="shared" si="41"/>
        <v>-17.581182795698929</v>
      </c>
      <c r="F15" s="23"/>
      <c r="G15" s="31"/>
      <c r="H15" s="31" t="s">
        <v>17</v>
      </c>
      <c r="I15" s="32">
        <v>40.75</v>
      </c>
      <c r="J15" s="32">
        <v>36.5</v>
      </c>
      <c r="K15" s="33">
        <f>((I15*416)+(J15*328))/744</f>
        <v>38.876344086021504</v>
      </c>
      <c r="L15" s="23"/>
      <c r="M15" s="31"/>
      <c r="N15" s="31" t="s">
        <v>17</v>
      </c>
      <c r="O15" s="32">
        <v>40.5</v>
      </c>
      <c r="P15" s="32">
        <v>37.65</v>
      </c>
      <c r="Q15" s="33">
        <f>((O15*416)+(P15*328))/744</f>
        <v>39.243548387096773</v>
      </c>
      <c r="R15" s="23"/>
      <c r="S15" s="31"/>
      <c r="T15" s="31" t="s">
        <v>17</v>
      </c>
      <c r="U15" s="32">
        <v>40.6</v>
      </c>
      <c r="V15" s="32">
        <v>37.549999999999997</v>
      </c>
      <c r="W15" s="33">
        <f>((U15*416)+(V15*328))/744</f>
        <v>39.255376344086024</v>
      </c>
      <c r="X15" s="23"/>
      <c r="Y15" s="31"/>
      <c r="Z15" s="31" t="s">
        <v>17</v>
      </c>
      <c r="AA15" s="32">
        <v>39.799999999999997</v>
      </c>
      <c r="AB15" s="32">
        <v>36.75</v>
      </c>
      <c r="AC15" s="33">
        <f>((AA15*416)+(AB15*328))/744</f>
        <v>38.455376344086019</v>
      </c>
      <c r="AD15" s="23"/>
      <c r="AE15" s="31"/>
      <c r="AF15" s="31" t="s">
        <v>17</v>
      </c>
      <c r="AG15" s="32">
        <v>38.15</v>
      </c>
      <c r="AH15" s="32">
        <v>35.65</v>
      </c>
      <c r="AI15" s="33">
        <f>((AG15*416)+(AH15*328))/744</f>
        <v>37.047849462365591</v>
      </c>
      <c r="AJ15" s="23"/>
      <c r="AK15" s="23"/>
      <c r="AL15" s="31"/>
      <c r="AM15" s="31" t="s">
        <v>17</v>
      </c>
      <c r="AN15" s="32">
        <v>37.299999999999997</v>
      </c>
      <c r="AO15" s="32">
        <v>34.799999999999997</v>
      </c>
      <c r="AP15" s="33">
        <f>((AN15*416)+(AO15*328))/744</f>
        <v>36.197849462365589</v>
      </c>
      <c r="AQ15" s="23"/>
      <c r="AR15" s="23"/>
      <c r="AS15" s="31"/>
      <c r="AT15" s="31" t="s">
        <v>17</v>
      </c>
      <c r="AU15" s="32">
        <v>37.5</v>
      </c>
      <c r="AV15" s="32">
        <v>34.700000000000003</v>
      </c>
      <c r="AW15" s="33">
        <f>((AU15*416)+(AV15*328))/744</f>
        <v>36.265591397849462</v>
      </c>
      <c r="AX15" s="23"/>
      <c r="AY15" s="23"/>
      <c r="AZ15" s="31"/>
      <c r="BA15" s="31" t="s">
        <v>17</v>
      </c>
      <c r="BB15" s="32">
        <v>37.450000000000003</v>
      </c>
      <c r="BC15" s="32">
        <v>34.65</v>
      </c>
      <c r="BD15" s="33">
        <f>((BB15*416)+(BC15*328))/744</f>
        <v>36.215591397849465</v>
      </c>
      <c r="BE15" s="23"/>
      <c r="BF15" s="23"/>
      <c r="BG15" s="31"/>
      <c r="BH15" s="31" t="s">
        <v>17</v>
      </c>
      <c r="BI15" s="32">
        <v>37.25</v>
      </c>
      <c r="BJ15" s="32">
        <v>33.9</v>
      </c>
      <c r="BK15" s="33">
        <f>((BI15*416)+(BJ15*328))/744</f>
        <v>35.773118279569886</v>
      </c>
      <c r="BL15" s="23"/>
      <c r="BM15" s="23"/>
      <c r="BN15" s="31"/>
      <c r="BO15" s="31" t="s">
        <v>17</v>
      </c>
      <c r="BP15" s="32">
        <v>38.049999999999997</v>
      </c>
      <c r="BQ15" s="32">
        <v>33.799999999999997</v>
      </c>
      <c r="BR15" s="33">
        <f>((BP15*416)+(BQ15*328))/744</f>
        <v>36.176344086021501</v>
      </c>
      <c r="BS15" s="23"/>
      <c r="BT15" s="23"/>
      <c r="BU15" s="31"/>
      <c r="BV15" s="31" t="s">
        <v>17</v>
      </c>
      <c r="BW15" s="32">
        <v>39.049999999999997</v>
      </c>
      <c r="BX15" s="32">
        <v>34.799999999999997</v>
      </c>
      <c r="BY15" s="33">
        <f>((BW15*416)+(BX15*328))/744</f>
        <v>37.176344086021501</v>
      </c>
      <c r="BZ15" s="23"/>
      <c r="CA15" s="23"/>
      <c r="CB15" s="31"/>
      <c r="CC15" s="31" t="s">
        <v>17</v>
      </c>
      <c r="CD15" s="32">
        <v>39.299999999999997</v>
      </c>
      <c r="CE15" s="32">
        <v>34.5</v>
      </c>
      <c r="CF15" s="33">
        <f>((CD15*416)+(CE15*328))/744</f>
        <v>37.183870967741932</v>
      </c>
      <c r="CG15" s="23"/>
      <c r="CH15" s="23"/>
      <c r="CI15" s="31"/>
      <c r="CJ15" s="31" t="s">
        <v>17</v>
      </c>
      <c r="CK15" s="32">
        <v>39.35</v>
      </c>
      <c r="CL15" s="32">
        <v>34.5</v>
      </c>
      <c r="CM15" s="33">
        <f>((CK15*416)+(CL15*328))/744</f>
        <v>37.211827956989247</v>
      </c>
      <c r="CN15" s="23"/>
      <c r="CO15" s="23"/>
      <c r="CP15" s="31"/>
      <c r="CQ15" s="31" t="s">
        <v>17</v>
      </c>
      <c r="CR15" s="32">
        <v>39.700000000000003</v>
      </c>
      <c r="CS15" s="32">
        <v>35.5</v>
      </c>
      <c r="CT15" s="33">
        <f>((CR15*416)+(CS15*328))/744</f>
        <v>37.848387096774196</v>
      </c>
      <c r="CU15" s="23"/>
      <c r="CV15" s="23"/>
      <c r="CW15" s="31"/>
      <c r="CX15" s="31" t="s">
        <v>17</v>
      </c>
      <c r="CY15" s="32">
        <v>39.700000000000003</v>
      </c>
      <c r="CZ15" s="32">
        <v>34.549999999999997</v>
      </c>
      <c r="DA15" s="33">
        <f>((CY15*416)+(CZ15*328))/744</f>
        <v>37.429569892473118</v>
      </c>
      <c r="DB15" s="23"/>
      <c r="DC15" s="23"/>
      <c r="DD15" s="31"/>
      <c r="DE15" s="31" t="s">
        <v>17</v>
      </c>
      <c r="DF15" s="32">
        <v>39.700000000000003</v>
      </c>
      <c r="DG15" s="32">
        <v>35.1</v>
      </c>
      <c r="DH15" s="33">
        <f>((DF15*416)+(DG15*328))/744</f>
        <v>37.672043010752688</v>
      </c>
      <c r="DI15" s="23"/>
      <c r="DJ15" s="23"/>
      <c r="DK15" s="31"/>
      <c r="DL15" s="31" t="s">
        <v>17</v>
      </c>
      <c r="DM15" s="32">
        <v>39.9</v>
      </c>
      <c r="DN15" s="32">
        <v>37.200000000000003</v>
      </c>
      <c r="DO15" s="33">
        <f>((DM15*416)+(DN15*328))/744</f>
        <v>38.70967741935484</v>
      </c>
      <c r="DP15" s="23"/>
      <c r="DQ15" s="31"/>
      <c r="DR15" s="31" t="s">
        <v>17</v>
      </c>
      <c r="DS15" s="32">
        <v>42.8</v>
      </c>
      <c r="DT15" s="32">
        <v>40.049999999999997</v>
      </c>
      <c r="DU15" s="33">
        <f>((DS15*416)+(DT15*328))/744</f>
        <v>41.587634408602149</v>
      </c>
      <c r="DV15" s="23"/>
      <c r="DW15" s="31"/>
      <c r="DX15" s="31" t="s">
        <v>17</v>
      </c>
      <c r="DY15" s="32">
        <v>44.6</v>
      </c>
      <c r="DZ15" s="32">
        <v>41.35</v>
      </c>
      <c r="EA15" s="33">
        <f>((DY15*416)+(DZ15*328))/744</f>
        <v>43.167204301075273</v>
      </c>
      <c r="EB15" s="23"/>
      <c r="EC15" s="31"/>
      <c r="ED15" s="31" t="s">
        <v>17</v>
      </c>
      <c r="EE15" s="32">
        <v>45.4</v>
      </c>
      <c r="EF15" s="32">
        <v>42.35</v>
      </c>
      <c r="EG15" s="33">
        <f>((EE15*416)+(EF15*328))/744</f>
        <v>44.055376344086021</v>
      </c>
      <c r="EH15" s="23"/>
      <c r="EI15" s="31"/>
      <c r="EJ15" s="31" t="s">
        <v>17</v>
      </c>
      <c r="EK15" s="32">
        <v>46.95</v>
      </c>
      <c r="EL15" s="32">
        <v>43.75</v>
      </c>
      <c r="EM15" s="33">
        <f>((EK15*416)+(EL15*328))/744</f>
        <v>45.53924731182795</v>
      </c>
      <c r="EN15" s="23"/>
      <c r="EO15" s="31"/>
      <c r="EP15" s="31" t="s">
        <v>17</v>
      </c>
      <c r="EQ15" s="32">
        <v>46.85</v>
      </c>
      <c r="ER15" s="32">
        <v>42.05</v>
      </c>
      <c r="ES15" s="33">
        <f>((EQ15*416)+(ER15*328))/744</f>
        <v>44.733870967741936</v>
      </c>
      <c r="ET15" s="23"/>
      <c r="EU15" s="31"/>
      <c r="EV15" s="31" t="s">
        <v>17</v>
      </c>
      <c r="EW15" s="32">
        <v>48.05</v>
      </c>
      <c r="EX15" s="32">
        <v>44.5</v>
      </c>
      <c r="EY15" s="33">
        <f>((EW15*416)+(EX15*328))/744</f>
        <v>46.484946236559146</v>
      </c>
      <c r="EZ15" s="23"/>
      <c r="FA15" s="31"/>
      <c r="FB15" s="31" t="s">
        <v>17</v>
      </c>
      <c r="FC15" s="32">
        <v>58.55</v>
      </c>
      <c r="FD15" s="32">
        <v>52</v>
      </c>
      <c r="FE15" s="33">
        <f>((FC15*416)+(FD15*328))/744</f>
        <v>55.662365591397851</v>
      </c>
      <c r="FF15" s="23"/>
      <c r="FG15" s="31"/>
      <c r="FH15" s="31" t="s">
        <v>17</v>
      </c>
      <c r="FI15" s="32">
        <v>55.75</v>
      </c>
      <c r="FJ15" s="32">
        <v>52.45</v>
      </c>
      <c r="FK15" s="33">
        <f>((FI15*416)+(FJ15*328))/744</f>
        <v>54.295161290322589</v>
      </c>
      <c r="FL15" s="23"/>
      <c r="FM15" s="31"/>
      <c r="FN15" s="31" t="s">
        <v>17</v>
      </c>
      <c r="FO15" s="32">
        <v>58.7</v>
      </c>
      <c r="FP15" s="32">
        <v>54.95</v>
      </c>
      <c r="FQ15" s="33">
        <f>((FO15*416)+(FP15*328))/744</f>
        <v>57.046774193548394</v>
      </c>
      <c r="FR15" s="23"/>
      <c r="FS15" s="31"/>
      <c r="FT15" s="31" t="s">
        <v>17</v>
      </c>
      <c r="FU15" s="32">
        <v>58.7</v>
      </c>
      <c r="FV15" s="32">
        <v>54.95</v>
      </c>
      <c r="FW15" s="33">
        <f>((FU15*416)+(FV15*328))/744</f>
        <v>57.046774193548394</v>
      </c>
      <c r="FX15" s="23"/>
      <c r="FY15" s="31"/>
      <c r="FZ15" s="31" t="s">
        <v>17</v>
      </c>
      <c r="GA15" s="32">
        <v>62.8</v>
      </c>
      <c r="GB15" s="32">
        <v>59.5</v>
      </c>
      <c r="GC15" s="33">
        <f>((GA15*416)+(GB15*328))/744</f>
        <v>61.345161290322586</v>
      </c>
      <c r="GD15" s="23"/>
      <c r="GE15" s="31"/>
      <c r="GF15" s="31" t="s">
        <v>17</v>
      </c>
      <c r="GG15" s="32">
        <v>94</v>
      </c>
      <c r="GH15" s="32">
        <v>79.45</v>
      </c>
      <c r="GI15" s="33">
        <f>((GG15*416)+(GH15*328))/744</f>
        <v>87.585483870967749</v>
      </c>
      <c r="GJ15" s="23"/>
      <c r="GK15" s="31"/>
      <c r="GL15" s="31" t="s">
        <v>17</v>
      </c>
      <c r="GM15" s="32">
        <v>94.3</v>
      </c>
      <c r="GN15" s="32">
        <v>82.05</v>
      </c>
      <c r="GO15" s="33">
        <f>((GM15*416)+(GN15*328))/744</f>
        <v>88.89946236559139</v>
      </c>
      <c r="GP15" s="23"/>
      <c r="GQ15" s="31"/>
      <c r="GR15" s="31" t="s">
        <v>17</v>
      </c>
      <c r="GS15" s="32">
        <v>71.3</v>
      </c>
      <c r="GT15" s="32">
        <v>58.45</v>
      </c>
      <c r="GU15" s="33">
        <f>((GS15*416)+(GT15*328))/744</f>
        <v>65.634946236559145</v>
      </c>
      <c r="GV15" s="23"/>
      <c r="GW15" s="31"/>
      <c r="GX15" s="31" t="s">
        <v>17</v>
      </c>
      <c r="GY15" s="32">
        <v>99.05</v>
      </c>
      <c r="GZ15" s="32">
        <v>86.6</v>
      </c>
      <c r="HA15" s="33">
        <f>((GY15*416)+(GZ15*328))/744</f>
        <v>93.561290322580632</v>
      </c>
      <c r="HB15" s="23"/>
      <c r="HC15" s="31"/>
      <c r="HD15" s="31" t="s">
        <v>17</v>
      </c>
      <c r="HE15" s="32">
        <v>76.05</v>
      </c>
      <c r="HF15" s="32">
        <v>67.599999999999994</v>
      </c>
      <c r="HG15" s="33">
        <f>((HE15*416)+(HF15*328))/744</f>
        <v>72.324731182795702</v>
      </c>
      <c r="HH15" s="23"/>
      <c r="HI15" s="31"/>
      <c r="HJ15" s="31" t="s">
        <v>17</v>
      </c>
      <c r="HK15" s="32">
        <v>77.55</v>
      </c>
      <c r="HL15" s="32">
        <v>72</v>
      </c>
      <c r="HM15" s="33">
        <f>((HK15*416)+(HL15*328))/744</f>
        <v>75.103225806451618</v>
      </c>
      <c r="HN15" s="23"/>
      <c r="HO15" s="31"/>
      <c r="HP15" s="31" t="s">
        <v>17</v>
      </c>
      <c r="HQ15" s="32">
        <v>75.55</v>
      </c>
      <c r="HR15" s="32">
        <v>68.45</v>
      </c>
      <c r="HS15" s="33">
        <f>((HQ15*416)+(HR15*328))/744</f>
        <v>72.419892473118281</v>
      </c>
      <c r="HT15" s="23"/>
      <c r="HU15" s="31"/>
      <c r="HV15" s="31" t="s">
        <v>17</v>
      </c>
      <c r="HW15" s="32">
        <v>74.05</v>
      </c>
      <c r="HX15" s="32">
        <v>66.95</v>
      </c>
      <c r="HY15" s="33">
        <f>((HW15*416)+(HX15*328))/744</f>
        <v>70.919892473118281</v>
      </c>
      <c r="HZ15" s="23"/>
      <c r="IA15" s="31"/>
      <c r="IB15" s="31" t="s">
        <v>17</v>
      </c>
      <c r="IC15" s="32">
        <v>56.8</v>
      </c>
      <c r="ID15" s="32">
        <v>54.8</v>
      </c>
      <c r="IE15" s="33">
        <f>((IC15*416)+(ID15*328))/744</f>
        <v>55.918279569892469</v>
      </c>
      <c r="IF15" s="23"/>
      <c r="IG15" s="31"/>
      <c r="IH15" s="31" t="s">
        <v>17</v>
      </c>
      <c r="II15" s="32">
        <v>46.4</v>
      </c>
      <c r="IJ15" s="32">
        <v>47</v>
      </c>
      <c r="IK15" s="33">
        <f>((II15*416)+(IJ15*328))/744</f>
        <v>46.664516129032251</v>
      </c>
      <c r="IL15" s="23"/>
      <c r="IM15" s="31"/>
      <c r="IN15" s="31" t="s">
        <v>17</v>
      </c>
      <c r="IO15" s="32">
        <v>47</v>
      </c>
      <c r="IP15" s="32">
        <v>41</v>
      </c>
      <c r="IQ15" s="33">
        <f>((IO15*416)+(IP15*328))/744</f>
        <v>44.354838709677416</v>
      </c>
      <c r="IR15" s="23"/>
      <c r="IS15" s="31"/>
      <c r="IT15" s="31" t="s">
        <v>17</v>
      </c>
      <c r="IU15" s="32">
        <v>56.05</v>
      </c>
      <c r="IV15" s="32">
        <v>49.9</v>
      </c>
      <c r="IW15" s="33">
        <f>((IU15*416)+(IV15*328))/744</f>
        <v>53.338709677419352</v>
      </c>
      <c r="IX15" s="23"/>
      <c r="IY15" s="84"/>
      <c r="IZ15" s="70" t="s">
        <v>17</v>
      </c>
      <c r="JA15" s="71">
        <v>0</v>
      </c>
      <c r="JB15" s="72">
        <v>0</v>
      </c>
      <c r="JC15" s="86">
        <v>0</v>
      </c>
    </row>
    <row r="16" spans="1:263" ht="16.5" thickTop="1" thickBot="1" x14ac:dyDescent="0.3">
      <c r="A16" s="3">
        <v>2022</v>
      </c>
      <c r="B16" s="52" t="s">
        <v>6</v>
      </c>
      <c r="C16" s="36">
        <f t="shared" ref="C16:C63" si="42">IU16-HW16</f>
        <v>-21.200000000000003</v>
      </c>
      <c r="D16" s="36">
        <f t="shared" ref="D16:D63" si="43">IV16-HX16</f>
        <v>-20.149999999999999</v>
      </c>
      <c r="E16" s="36">
        <f t="shared" ref="E16:E63" si="44">IW16-HY16</f>
        <v>-20.714516129032262</v>
      </c>
      <c r="F16" s="23"/>
      <c r="G16" s="3">
        <v>2022</v>
      </c>
      <c r="H16" s="3" t="s">
        <v>6</v>
      </c>
      <c r="I16" s="13">
        <v>32.75</v>
      </c>
      <c r="J16" s="13">
        <v>31.35</v>
      </c>
      <c r="K16" s="19">
        <f>((I16*400)+(J16*344))/744</f>
        <v>32.10268817204301</v>
      </c>
      <c r="L16" s="23"/>
      <c r="M16" s="3">
        <v>2022</v>
      </c>
      <c r="N16" s="3" t="s">
        <v>6</v>
      </c>
      <c r="O16" s="13">
        <v>35.549999999999997</v>
      </c>
      <c r="P16" s="13">
        <v>33.549999999999997</v>
      </c>
      <c r="Q16" s="19">
        <f>((O16*400)+(P16*344))/744</f>
        <v>34.625268817204294</v>
      </c>
      <c r="R16" s="23"/>
      <c r="S16" s="3">
        <v>2022</v>
      </c>
      <c r="T16" s="3" t="s">
        <v>6</v>
      </c>
      <c r="U16" s="13">
        <v>35.85</v>
      </c>
      <c r="V16" s="13">
        <v>33.85</v>
      </c>
      <c r="W16" s="19">
        <f>((U16*400)+(V16*344))/744</f>
        <v>34.925268817204305</v>
      </c>
      <c r="X16" s="23"/>
      <c r="Y16" s="3">
        <v>2022</v>
      </c>
      <c r="Z16" s="3" t="s">
        <v>6</v>
      </c>
      <c r="AA16" s="13">
        <v>35.85</v>
      </c>
      <c r="AB16" s="13">
        <v>31.7</v>
      </c>
      <c r="AC16" s="19">
        <f>((AA16*400)+(AB16*344))/744</f>
        <v>33.931182795698923</v>
      </c>
      <c r="AD16" s="23"/>
      <c r="AE16" s="3">
        <v>2022</v>
      </c>
      <c r="AF16" s="3" t="s">
        <v>6</v>
      </c>
      <c r="AG16" s="13">
        <v>35.85</v>
      </c>
      <c r="AH16" s="13">
        <v>31.7</v>
      </c>
      <c r="AI16" s="19">
        <f>((AG16*400)+(AH16*344))/744</f>
        <v>33.931182795698923</v>
      </c>
      <c r="AJ16" s="23"/>
      <c r="AK16" s="23"/>
      <c r="AL16" s="3">
        <v>2022</v>
      </c>
      <c r="AM16" s="3" t="s">
        <v>6</v>
      </c>
      <c r="AN16" s="13">
        <v>35.85</v>
      </c>
      <c r="AO16" s="13">
        <v>32.4</v>
      </c>
      <c r="AP16" s="19">
        <f>((AN16*400)+(AO16*344))/744</f>
        <v>34.254838709677415</v>
      </c>
      <c r="AQ16" s="23"/>
      <c r="AR16" s="23"/>
      <c r="AS16" s="3">
        <v>2022</v>
      </c>
      <c r="AT16" s="3" t="s">
        <v>6</v>
      </c>
      <c r="AU16" s="13">
        <v>37.35</v>
      </c>
      <c r="AV16" s="13">
        <v>33.9</v>
      </c>
      <c r="AW16" s="19">
        <f>((AU16*400)+(AV16*344))/744</f>
        <v>35.754838709677415</v>
      </c>
      <c r="AX16" s="23"/>
      <c r="AY16" s="23"/>
      <c r="AZ16" s="3">
        <v>2022</v>
      </c>
      <c r="BA16" s="3" t="s">
        <v>6</v>
      </c>
      <c r="BB16" s="13">
        <v>37.35</v>
      </c>
      <c r="BC16" s="13">
        <v>33.9</v>
      </c>
      <c r="BD16" s="19">
        <f>((BB16*400)+(BC16*344))/744</f>
        <v>35.754838709677415</v>
      </c>
      <c r="BE16" s="23"/>
      <c r="BF16" s="23"/>
      <c r="BG16" s="3">
        <v>2022</v>
      </c>
      <c r="BH16" s="3" t="s">
        <v>6</v>
      </c>
      <c r="BI16" s="13">
        <v>36.200000000000003</v>
      </c>
      <c r="BJ16" s="13">
        <v>31.8</v>
      </c>
      <c r="BK16" s="19">
        <f>((BI16*400)+(BJ16*344))/744</f>
        <v>34.165591397849468</v>
      </c>
      <c r="BL16" s="23"/>
      <c r="BM16" s="23"/>
      <c r="BN16" s="3">
        <v>2022</v>
      </c>
      <c r="BO16" s="3" t="s">
        <v>6</v>
      </c>
      <c r="BP16" s="13">
        <v>39</v>
      </c>
      <c r="BQ16" s="13">
        <v>34.950000000000003</v>
      </c>
      <c r="BR16" s="19">
        <f>((BP16*400)+(BQ16*344))/744</f>
        <v>37.127419354838715</v>
      </c>
      <c r="BS16" s="23"/>
      <c r="BT16" s="23"/>
      <c r="BU16" s="3">
        <v>2022</v>
      </c>
      <c r="BV16" s="3" t="s">
        <v>6</v>
      </c>
      <c r="BW16" s="13">
        <v>41.2</v>
      </c>
      <c r="BX16" s="13">
        <v>36.85</v>
      </c>
      <c r="BY16" s="19">
        <f>((BW16*400)+(BX16*344))/744</f>
        <v>39.188709677419354</v>
      </c>
      <c r="BZ16" s="23"/>
      <c r="CA16" s="23"/>
      <c r="CB16" s="3">
        <v>2022</v>
      </c>
      <c r="CC16" s="3" t="s">
        <v>6</v>
      </c>
      <c r="CD16" s="13">
        <v>40</v>
      </c>
      <c r="CE16" s="13">
        <v>34.200000000000003</v>
      </c>
      <c r="CF16" s="19">
        <f>((CD16*400)+(CE16*344))/744</f>
        <v>37.318279569892475</v>
      </c>
      <c r="CG16" s="23"/>
      <c r="CH16" s="23"/>
      <c r="CI16" s="3">
        <v>2022</v>
      </c>
      <c r="CJ16" s="3" t="s">
        <v>6</v>
      </c>
      <c r="CK16" s="13">
        <v>38.9</v>
      </c>
      <c r="CL16" s="13">
        <v>34.75</v>
      </c>
      <c r="CM16" s="19">
        <f>((CK16*400)+(CL16*344))/744</f>
        <v>36.981182795698928</v>
      </c>
      <c r="CN16" s="23"/>
      <c r="CO16" s="23"/>
      <c r="CP16" s="3">
        <v>2022</v>
      </c>
      <c r="CQ16" s="3" t="s">
        <v>6</v>
      </c>
      <c r="CR16" s="13">
        <v>39.700000000000003</v>
      </c>
      <c r="CS16" s="13">
        <v>36.299999999999997</v>
      </c>
      <c r="CT16" s="19">
        <f>((CR16*400)+(CS16*344))/744</f>
        <v>38.127956989247316</v>
      </c>
      <c r="CU16" s="23"/>
      <c r="CV16" s="23"/>
      <c r="CW16" s="3">
        <v>2022</v>
      </c>
      <c r="CX16" s="3" t="s">
        <v>6</v>
      </c>
      <c r="CY16" s="13">
        <v>42.4</v>
      </c>
      <c r="CZ16" s="13">
        <v>38.549999999999997</v>
      </c>
      <c r="DA16" s="19">
        <f>((CY16*400)+(CZ16*344))/744</f>
        <v>40.619892473118277</v>
      </c>
      <c r="DB16" s="23"/>
      <c r="DC16" s="23"/>
      <c r="DD16" s="3">
        <v>2022</v>
      </c>
      <c r="DE16" s="3" t="s">
        <v>6</v>
      </c>
      <c r="DF16" s="13">
        <v>41.85</v>
      </c>
      <c r="DG16" s="13">
        <v>38</v>
      </c>
      <c r="DH16" s="19">
        <f>((DF16*400)+(DG16*344))/744</f>
        <v>40.06989247311828</v>
      </c>
      <c r="DI16" s="23"/>
      <c r="DJ16" s="23"/>
      <c r="DK16" s="3">
        <v>2022</v>
      </c>
      <c r="DL16" s="3" t="s">
        <v>6</v>
      </c>
      <c r="DM16" s="13">
        <v>42.2</v>
      </c>
      <c r="DN16" s="13">
        <v>40.200000000000003</v>
      </c>
      <c r="DO16" s="19">
        <f>((DM16*400)+(DN16*344))/744</f>
        <v>41.275268817204307</v>
      </c>
      <c r="DP16" s="23"/>
      <c r="DQ16" s="3">
        <v>2022</v>
      </c>
      <c r="DR16" s="3" t="s">
        <v>6</v>
      </c>
      <c r="DS16" s="13">
        <v>45.3</v>
      </c>
      <c r="DT16" s="13">
        <v>43.1</v>
      </c>
      <c r="DU16" s="19">
        <f>((DS16*400)+(DT16*344))/744</f>
        <v>44.28279569892473</v>
      </c>
      <c r="DV16" s="23"/>
      <c r="DW16" s="3">
        <v>2022</v>
      </c>
      <c r="DX16" s="3" t="s">
        <v>6</v>
      </c>
      <c r="DY16" s="13">
        <v>45.8</v>
      </c>
      <c r="DZ16" s="13">
        <v>45.4</v>
      </c>
      <c r="EA16" s="19">
        <f>((DY16*400)+(DZ16*344))/744</f>
        <v>45.615053763440855</v>
      </c>
      <c r="EB16" s="23"/>
      <c r="EC16" s="3">
        <v>2022</v>
      </c>
      <c r="ED16" s="3" t="s">
        <v>6</v>
      </c>
      <c r="EE16" s="13">
        <v>45</v>
      </c>
      <c r="EF16" s="13">
        <v>44.75</v>
      </c>
      <c r="EG16" s="19">
        <f>((EE16*400)+(EF16*344))/744</f>
        <v>44.884408602150536</v>
      </c>
      <c r="EH16" s="23"/>
      <c r="EI16" s="3">
        <v>2022</v>
      </c>
      <c r="EJ16" s="3" t="s">
        <v>6</v>
      </c>
      <c r="EK16" s="13">
        <v>48.95</v>
      </c>
      <c r="EL16" s="13">
        <v>48.45</v>
      </c>
      <c r="EM16" s="19">
        <f>((EK16*400)+(EL16*344))/744</f>
        <v>48.718817204301082</v>
      </c>
      <c r="EN16" s="23"/>
      <c r="EO16" s="3">
        <v>2022</v>
      </c>
      <c r="EP16" s="3" t="s">
        <v>6</v>
      </c>
      <c r="EQ16" s="13">
        <v>50.4</v>
      </c>
      <c r="ER16" s="13">
        <v>49.75</v>
      </c>
      <c r="ES16" s="19">
        <f>((EQ16*400)+(ER16*344))/744</f>
        <v>50.0994623655914</v>
      </c>
      <c r="ET16" s="23"/>
      <c r="EU16" s="3">
        <v>2022</v>
      </c>
      <c r="EV16" s="3" t="s">
        <v>6</v>
      </c>
      <c r="EW16" s="13">
        <v>51.25</v>
      </c>
      <c r="EX16" s="13">
        <v>48.1</v>
      </c>
      <c r="EY16" s="19">
        <f>((EW16*400)+(EX16*344))/744</f>
        <v>49.793548387096777</v>
      </c>
      <c r="EZ16" s="23"/>
      <c r="FA16" s="3">
        <v>2022</v>
      </c>
      <c r="FB16" s="3" t="s">
        <v>6</v>
      </c>
      <c r="FC16" s="13">
        <v>58.8</v>
      </c>
      <c r="FD16" s="13">
        <v>54.8</v>
      </c>
      <c r="FE16" s="19">
        <f>((FC16*400)+(FD16*344))/744</f>
        <v>56.950537634408597</v>
      </c>
      <c r="FF16" s="23"/>
      <c r="FG16" s="3">
        <v>2022</v>
      </c>
      <c r="FH16" s="3" t="s">
        <v>6</v>
      </c>
      <c r="FI16" s="13">
        <v>58.7</v>
      </c>
      <c r="FJ16" s="13">
        <v>55.05</v>
      </c>
      <c r="FK16" s="19">
        <f>((FI16*400)+(FJ16*344))/744</f>
        <v>57.012365591397845</v>
      </c>
      <c r="FL16" s="23"/>
      <c r="FM16" s="3">
        <v>2022</v>
      </c>
      <c r="FN16" s="3" t="s">
        <v>6</v>
      </c>
      <c r="FO16" s="13">
        <v>61.15</v>
      </c>
      <c r="FP16" s="13">
        <v>58</v>
      </c>
      <c r="FQ16" s="19">
        <f>((FO16*400)+(FP16*344))/744</f>
        <v>59.693548387096776</v>
      </c>
      <c r="FR16" s="23"/>
      <c r="FS16" s="3">
        <v>2022</v>
      </c>
      <c r="FT16" s="3" t="s">
        <v>6</v>
      </c>
      <c r="FU16" s="13">
        <v>61.65</v>
      </c>
      <c r="FV16" s="13">
        <v>57.75</v>
      </c>
      <c r="FW16" s="19">
        <f>((FU16*400)+(FV16*344))/744</f>
        <v>59.846774193548384</v>
      </c>
      <c r="FX16" s="23"/>
      <c r="FY16" s="3">
        <v>2022</v>
      </c>
      <c r="FZ16" s="3" t="s">
        <v>6</v>
      </c>
      <c r="GA16" s="13">
        <v>65.150000000000006</v>
      </c>
      <c r="GB16" s="13">
        <v>60.3</v>
      </c>
      <c r="GC16" s="19">
        <f>((GA16*400)+(GB16*344))/744</f>
        <v>62.907526881720436</v>
      </c>
      <c r="GD16" s="23"/>
      <c r="GE16" s="3">
        <v>2022</v>
      </c>
      <c r="GF16" s="3" t="s">
        <v>6</v>
      </c>
      <c r="GG16" s="13">
        <v>89.05</v>
      </c>
      <c r="GH16" s="13">
        <v>86.05</v>
      </c>
      <c r="GI16" s="19">
        <f>((GG16*400)+(GH16*344))/744</f>
        <v>87.662903225806446</v>
      </c>
      <c r="GJ16" s="23"/>
      <c r="GK16" s="3">
        <v>2022</v>
      </c>
      <c r="GL16" s="3" t="s">
        <v>6</v>
      </c>
      <c r="GM16" s="13">
        <v>95.15</v>
      </c>
      <c r="GN16" s="13">
        <v>91.95</v>
      </c>
      <c r="GO16" s="19">
        <f>((GM16*400)+(GN16*344))/744</f>
        <v>93.670430107526883</v>
      </c>
      <c r="GP16" s="23"/>
      <c r="GQ16" s="3">
        <v>2022</v>
      </c>
      <c r="GR16" s="3" t="s">
        <v>6</v>
      </c>
      <c r="GS16" s="13">
        <v>94.35</v>
      </c>
      <c r="GT16" s="13">
        <v>82.25</v>
      </c>
      <c r="GU16" s="19">
        <f>((GS16*400)+(GT16*344))/744</f>
        <v>88.755376344086017</v>
      </c>
      <c r="GV16" s="23"/>
      <c r="GW16" s="3">
        <v>2022</v>
      </c>
      <c r="GX16" s="3" t="s">
        <v>6</v>
      </c>
      <c r="GY16" s="13">
        <v>96.15</v>
      </c>
      <c r="GZ16" s="13">
        <v>90.25</v>
      </c>
      <c r="HA16" s="19">
        <f>((GY16*400)+(GZ16*344))/744</f>
        <v>93.422043010752688</v>
      </c>
      <c r="HB16" s="23"/>
      <c r="HC16" s="3">
        <v>2022</v>
      </c>
      <c r="HD16" s="3" t="s">
        <v>6</v>
      </c>
      <c r="HE16" s="13">
        <v>76.95</v>
      </c>
      <c r="HF16" s="13">
        <v>71.95</v>
      </c>
      <c r="HG16" s="19">
        <f>((HE16*400)+(HF16*344))/744</f>
        <v>74.638172043010755</v>
      </c>
      <c r="HH16" s="23"/>
      <c r="HI16" s="3">
        <v>2022</v>
      </c>
      <c r="HJ16" s="3" t="s">
        <v>6</v>
      </c>
      <c r="HK16" s="13">
        <v>76.55</v>
      </c>
      <c r="HL16" s="13">
        <v>71.349999999999994</v>
      </c>
      <c r="HM16" s="19">
        <f>((HK16*400)+(HL16*344))/744</f>
        <v>74.145698924731178</v>
      </c>
      <c r="HN16" s="23"/>
      <c r="HO16" s="3">
        <v>2022</v>
      </c>
      <c r="HP16" s="3" t="s">
        <v>6</v>
      </c>
      <c r="HQ16" s="13">
        <v>76</v>
      </c>
      <c r="HR16" s="13">
        <v>72.400000000000006</v>
      </c>
      <c r="HS16" s="19">
        <f>((HQ16*400)+(HR16*344))/744</f>
        <v>74.335483870967749</v>
      </c>
      <c r="HT16" s="23"/>
      <c r="HU16" s="3">
        <v>2022</v>
      </c>
      <c r="HV16" s="3" t="s">
        <v>6</v>
      </c>
      <c r="HW16" s="13">
        <v>75.7</v>
      </c>
      <c r="HX16" s="13">
        <v>70.3</v>
      </c>
      <c r="HY16" s="19">
        <f>((HW16*400)+(HX16*344))/744</f>
        <v>73.203225806451613</v>
      </c>
      <c r="HZ16" s="23"/>
      <c r="IA16" s="3">
        <v>2022</v>
      </c>
      <c r="IB16" s="3" t="s">
        <v>6</v>
      </c>
      <c r="IC16" s="13">
        <v>62.05</v>
      </c>
      <c r="ID16" s="13">
        <v>57.5</v>
      </c>
      <c r="IE16" s="19">
        <f>((IC16*400)+(ID16*344))/744</f>
        <v>59.946236559139784</v>
      </c>
      <c r="IF16" s="23"/>
      <c r="IG16" s="3">
        <v>2022</v>
      </c>
      <c r="IH16" s="3" t="s">
        <v>6</v>
      </c>
      <c r="II16" s="13">
        <v>57.6</v>
      </c>
      <c r="IJ16" s="13">
        <v>55.2</v>
      </c>
      <c r="IK16" s="19">
        <f>((II16*400)+(IJ16*344))/744</f>
        <v>56.490322580645163</v>
      </c>
      <c r="IL16" s="23"/>
      <c r="IM16" s="3">
        <v>2022</v>
      </c>
      <c r="IN16" s="3" t="s">
        <v>6</v>
      </c>
      <c r="IO16" s="13">
        <v>54</v>
      </c>
      <c r="IP16" s="13">
        <v>48.55</v>
      </c>
      <c r="IQ16" s="19">
        <f>((IO16*400)+(IP16*344))/744</f>
        <v>51.480107526881717</v>
      </c>
      <c r="IR16" s="23"/>
      <c r="IS16" s="3">
        <v>2022</v>
      </c>
      <c r="IT16" s="3" t="s">
        <v>6</v>
      </c>
      <c r="IU16" s="13">
        <v>54.5</v>
      </c>
      <c r="IV16" s="13">
        <v>50.15</v>
      </c>
      <c r="IW16" s="19">
        <f>((IU16*400)+(IV16*344))/744</f>
        <v>52.488709677419351</v>
      </c>
      <c r="IX16" s="23"/>
      <c r="IY16" s="3">
        <v>2022</v>
      </c>
      <c r="IZ16" s="3" t="s">
        <v>6</v>
      </c>
      <c r="JA16" s="13">
        <v>51.65</v>
      </c>
      <c r="JB16" s="13">
        <v>54</v>
      </c>
      <c r="JC16" s="19">
        <f>((JA16*400)+(JB16*344))/744</f>
        <v>52.736559139784944</v>
      </c>
    </row>
    <row r="17" spans="1:263" ht="15.75" thickBot="1" x14ac:dyDescent="0.3">
      <c r="B17" s="37" t="s">
        <v>7</v>
      </c>
      <c r="C17" s="36">
        <f t="shared" si="42"/>
        <v>-18.850000000000001</v>
      </c>
      <c r="D17" s="36">
        <f t="shared" si="43"/>
        <v>-17.199999999999996</v>
      </c>
      <c r="E17" s="36">
        <f t="shared" si="44"/>
        <v>-18.142857142857132</v>
      </c>
      <c r="F17" s="23"/>
      <c r="G17" s="3"/>
      <c r="H17" s="3" t="s">
        <v>7</v>
      </c>
      <c r="I17" s="13">
        <v>32.799999999999997</v>
      </c>
      <c r="J17" s="13">
        <v>30.1</v>
      </c>
      <c r="K17" s="8">
        <f>((I17*384)+(J17*288))/672</f>
        <v>31.642857142857142</v>
      </c>
      <c r="L17" s="23"/>
      <c r="M17" s="3"/>
      <c r="N17" s="3" t="s">
        <v>7</v>
      </c>
      <c r="O17" s="13">
        <v>35.6</v>
      </c>
      <c r="P17" s="13">
        <v>32.299999999999997</v>
      </c>
      <c r="Q17" s="8">
        <f>((O17*384)+(P17*288))/672</f>
        <v>34.18571428571429</v>
      </c>
      <c r="R17" s="23"/>
      <c r="S17" s="3"/>
      <c r="T17" s="3" t="s">
        <v>7</v>
      </c>
      <c r="U17" s="13">
        <v>35.85</v>
      </c>
      <c r="V17" s="13">
        <v>32.549999999999997</v>
      </c>
      <c r="W17" s="19">
        <f>((U17*384)+(V17*288))/672</f>
        <v>34.43571428571429</v>
      </c>
      <c r="X17" s="23"/>
      <c r="Y17" s="3"/>
      <c r="Z17" s="3" t="s">
        <v>7</v>
      </c>
      <c r="AA17" s="13">
        <v>35.85</v>
      </c>
      <c r="AB17" s="13">
        <v>30.45</v>
      </c>
      <c r="AC17" s="19">
        <f>((AA17*384)+(AB17*288))/672</f>
        <v>33.535714285714285</v>
      </c>
      <c r="AD17" s="23"/>
      <c r="AE17" s="3"/>
      <c r="AF17" s="3" t="s">
        <v>7</v>
      </c>
      <c r="AG17" s="13">
        <v>35.85</v>
      </c>
      <c r="AH17" s="13">
        <v>30.45</v>
      </c>
      <c r="AI17" s="8">
        <f>((AG17*384)+(AH17*288))/672</f>
        <v>33.535714285714285</v>
      </c>
      <c r="AJ17" s="23"/>
      <c r="AK17" s="23"/>
      <c r="AL17" s="3"/>
      <c r="AM17" s="3" t="s">
        <v>7</v>
      </c>
      <c r="AN17" s="13">
        <v>35.85</v>
      </c>
      <c r="AO17" s="13">
        <v>31.1</v>
      </c>
      <c r="AP17" s="8">
        <f>((AN17*384)+(AO17*288))/672</f>
        <v>33.814285714285724</v>
      </c>
      <c r="AQ17" s="23"/>
      <c r="AR17" s="23"/>
      <c r="AS17" s="3"/>
      <c r="AT17" s="3" t="s">
        <v>7</v>
      </c>
      <c r="AU17" s="13">
        <v>37.25</v>
      </c>
      <c r="AV17" s="13">
        <v>32.5</v>
      </c>
      <c r="AW17" s="8">
        <f>((AU17*384)+(AV17*288))/672</f>
        <v>35.214285714285715</v>
      </c>
      <c r="AX17" s="23"/>
      <c r="AY17" s="23"/>
      <c r="AZ17" s="3"/>
      <c r="BA17" s="3" t="s">
        <v>7</v>
      </c>
      <c r="BB17" s="13">
        <v>37.25</v>
      </c>
      <c r="BC17" s="13">
        <v>32.5</v>
      </c>
      <c r="BD17" s="8">
        <f>((BB17*384)+(BC17*288))/672</f>
        <v>35.214285714285715</v>
      </c>
      <c r="BE17" s="23"/>
      <c r="BF17" s="23"/>
      <c r="BG17" s="3"/>
      <c r="BH17" s="3" t="s">
        <v>7</v>
      </c>
      <c r="BI17" s="13">
        <v>36.15</v>
      </c>
      <c r="BJ17" s="13">
        <v>30.45</v>
      </c>
      <c r="BK17" s="8">
        <f>((BI17*384)+(BJ17*288))/672</f>
        <v>33.707142857142856</v>
      </c>
      <c r="BL17" s="23"/>
      <c r="BM17" s="23"/>
      <c r="BN17" s="3"/>
      <c r="BO17" s="3" t="s">
        <v>7</v>
      </c>
      <c r="BP17" s="13">
        <v>38.799999999999997</v>
      </c>
      <c r="BQ17" s="13">
        <v>33.4</v>
      </c>
      <c r="BR17" s="8">
        <f>((BP17*384)+(BQ17*288))/672</f>
        <v>36.48571428571428</v>
      </c>
      <c r="BS17" s="23"/>
      <c r="BT17" s="23"/>
      <c r="BU17" s="3"/>
      <c r="BV17" s="3" t="s">
        <v>7</v>
      </c>
      <c r="BW17" s="13">
        <v>40.950000000000003</v>
      </c>
      <c r="BX17" s="13">
        <v>35.25</v>
      </c>
      <c r="BY17" s="8">
        <f>((BW17*384)+(BX17*288))/672</f>
        <v>38.50714285714286</v>
      </c>
      <c r="BZ17" s="23"/>
      <c r="CA17" s="23"/>
      <c r="CB17" s="3"/>
      <c r="CC17" s="3" t="s">
        <v>7</v>
      </c>
      <c r="CD17" s="13">
        <v>39.799999999999997</v>
      </c>
      <c r="CE17" s="13">
        <v>32.700000000000003</v>
      </c>
      <c r="CF17" s="8">
        <f>((CD17*384)+(CE17*288))/672</f>
        <v>36.757142857142853</v>
      </c>
      <c r="CG17" s="23"/>
      <c r="CH17" s="23"/>
      <c r="CI17" s="3"/>
      <c r="CJ17" s="3" t="s">
        <v>7</v>
      </c>
      <c r="CK17" s="13">
        <v>38.4</v>
      </c>
      <c r="CL17" s="13">
        <v>32.950000000000003</v>
      </c>
      <c r="CM17" s="8">
        <f>((CK17*384)+(CL17*288))/672</f>
        <v>36.06428571428571</v>
      </c>
      <c r="CN17" s="23"/>
      <c r="CO17" s="23"/>
      <c r="CP17" s="3"/>
      <c r="CQ17" s="3" t="s">
        <v>7</v>
      </c>
      <c r="CR17" s="13">
        <v>39.15</v>
      </c>
      <c r="CS17" s="13">
        <v>34.5</v>
      </c>
      <c r="CT17" s="8">
        <f>((CR17*384)+(CS17*288))/672</f>
        <v>37.157142857142858</v>
      </c>
      <c r="CU17" s="23"/>
      <c r="CV17" s="23"/>
      <c r="CW17" s="3"/>
      <c r="CX17" s="3" t="s">
        <v>7</v>
      </c>
      <c r="CY17" s="13">
        <v>40.299999999999997</v>
      </c>
      <c r="CZ17" s="13">
        <v>36.35</v>
      </c>
      <c r="DA17" s="8">
        <f>((CY17*384)+(CZ17*288))/672</f>
        <v>38.607142857142854</v>
      </c>
      <c r="DB17" s="23"/>
      <c r="DC17" s="23"/>
      <c r="DD17" s="3"/>
      <c r="DE17" s="3" t="s">
        <v>7</v>
      </c>
      <c r="DF17" s="13">
        <v>39.799999999999997</v>
      </c>
      <c r="DG17" s="13">
        <v>35.85</v>
      </c>
      <c r="DH17" s="8">
        <f>((DF17*384)+(DG17*288))/672</f>
        <v>38.107142857142854</v>
      </c>
      <c r="DI17" s="23"/>
      <c r="DJ17" s="23"/>
      <c r="DK17" s="3"/>
      <c r="DL17" s="3" t="s">
        <v>7</v>
      </c>
      <c r="DM17" s="13">
        <v>40.1</v>
      </c>
      <c r="DN17" s="13">
        <v>37.950000000000003</v>
      </c>
      <c r="DO17" s="8">
        <f>((DM17*384)+(DN17*288))/672</f>
        <v>39.178571428571431</v>
      </c>
      <c r="DP17" s="23"/>
      <c r="DQ17" s="3"/>
      <c r="DR17" s="3" t="s">
        <v>7</v>
      </c>
      <c r="DS17" s="13">
        <v>43</v>
      </c>
      <c r="DT17" s="13">
        <v>40.549999999999997</v>
      </c>
      <c r="DU17" s="8">
        <f>((DS17*384)+(DT17*288))/672</f>
        <v>41.95</v>
      </c>
      <c r="DV17" s="23"/>
      <c r="DW17" s="3"/>
      <c r="DX17" s="3" t="s">
        <v>7</v>
      </c>
      <c r="DY17" s="13">
        <v>43.45</v>
      </c>
      <c r="DZ17" s="13">
        <v>42.7</v>
      </c>
      <c r="EA17" s="8">
        <f>((DY17*384)+(DZ17*288))/672</f>
        <v>43.128571428571433</v>
      </c>
      <c r="EB17" s="23"/>
      <c r="EC17" s="3"/>
      <c r="ED17" s="3" t="s">
        <v>7</v>
      </c>
      <c r="EE17" s="13">
        <v>42.6</v>
      </c>
      <c r="EF17" s="13">
        <v>42</v>
      </c>
      <c r="EG17" s="8">
        <f>((EE17*384)+(EF17*288))/672</f>
        <v>42.342857142857142</v>
      </c>
      <c r="EH17" s="23"/>
      <c r="EI17" s="3"/>
      <c r="EJ17" s="3" t="s">
        <v>7</v>
      </c>
      <c r="EK17" s="13">
        <v>46.35</v>
      </c>
      <c r="EL17" s="13">
        <v>45.5</v>
      </c>
      <c r="EM17" s="8">
        <f>((EK17*384)+(EL17*288))/672</f>
        <v>45.985714285714288</v>
      </c>
      <c r="EN17" s="23"/>
      <c r="EO17" s="3"/>
      <c r="EP17" s="3" t="s">
        <v>7</v>
      </c>
      <c r="EQ17" s="13">
        <v>47.7</v>
      </c>
      <c r="ER17" s="13">
        <v>46.8</v>
      </c>
      <c r="ES17" s="8">
        <f>((EQ17*384)+(ER17*288))/672</f>
        <v>47.314285714285724</v>
      </c>
      <c r="ET17" s="23"/>
      <c r="EU17" s="3"/>
      <c r="EV17" s="3" t="s">
        <v>7</v>
      </c>
      <c r="EW17" s="13">
        <v>48.85</v>
      </c>
      <c r="EX17" s="13">
        <v>45.55</v>
      </c>
      <c r="EY17" s="8">
        <f>((EW17*384)+(EX17*288))/672</f>
        <v>47.43571428571429</v>
      </c>
      <c r="EZ17" s="23"/>
      <c r="FA17" s="3"/>
      <c r="FB17" s="3" t="s">
        <v>7</v>
      </c>
      <c r="FC17" s="13">
        <v>54.75</v>
      </c>
      <c r="FD17" s="13">
        <v>50.65</v>
      </c>
      <c r="FE17" s="8">
        <f>((FC17*384)+(FD17*288))/672</f>
        <v>52.99285714285714</v>
      </c>
      <c r="FF17" s="23"/>
      <c r="FG17" s="3"/>
      <c r="FH17" s="3" t="s">
        <v>7</v>
      </c>
      <c r="FI17" s="13">
        <v>53.75</v>
      </c>
      <c r="FJ17" s="13">
        <v>48.8</v>
      </c>
      <c r="FK17" s="8">
        <f>((FI17*384)+(FJ17*288))/672</f>
        <v>51.628571428571433</v>
      </c>
      <c r="FL17" s="23"/>
      <c r="FM17" s="3"/>
      <c r="FN17" s="3" t="s">
        <v>7</v>
      </c>
      <c r="FO17" s="13">
        <v>55.05</v>
      </c>
      <c r="FP17" s="13">
        <v>50.6</v>
      </c>
      <c r="FQ17" s="8">
        <f>((FO17*384)+(FP17*288))/672</f>
        <v>53.142857142857146</v>
      </c>
      <c r="FR17" s="23"/>
      <c r="FS17" s="3"/>
      <c r="FT17" s="3" t="s">
        <v>7</v>
      </c>
      <c r="FU17" s="13">
        <v>55.5</v>
      </c>
      <c r="FV17" s="13">
        <v>50.35</v>
      </c>
      <c r="FW17" s="8">
        <f>((FU17*384)+(FV17*288))/672</f>
        <v>53.292857142857144</v>
      </c>
      <c r="FX17" s="23"/>
      <c r="FY17" s="3"/>
      <c r="FZ17" s="3" t="s">
        <v>7</v>
      </c>
      <c r="GA17" s="13">
        <v>58.65</v>
      </c>
      <c r="GB17" s="13">
        <v>52.7</v>
      </c>
      <c r="GC17" s="8">
        <f>((GA17*384)+(GB17*288))/672</f>
        <v>56.099999999999994</v>
      </c>
      <c r="GD17" s="23"/>
      <c r="GE17" s="3"/>
      <c r="GF17" s="3" t="s">
        <v>7</v>
      </c>
      <c r="GG17" s="13">
        <v>72.2</v>
      </c>
      <c r="GH17" s="13">
        <v>67.7</v>
      </c>
      <c r="GI17" s="8">
        <f>((GG17*384)+(GH17*288))/672</f>
        <v>70.271428571428586</v>
      </c>
      <c r="GJ17" s="23"/>
      <c r="GK17" s="3"/>
      <c r="GL17" s="3" t="s">
        <v>7</v>
      </c>
      <c r="GM17" s="13">
        <v>84.5</v>
      </c>
      <c r="GN17" s="13">
        <v>73.8</v>
      </c>
      <c r="GO17" s="8">
        <f>((GM17*384)+(GN17*288))/672</f>
        <v>79.914285714285711</v>
      </c>
      <c r="GP17" s="23"/>
      <c r="GQ17" s="3"/>
      <c r="GR17" s="3" t="s">
        <v>7</v>
      </c>
      <c r="GS17" s="13">
        <v>93.45</v>
      </c>
      <c r="GT17" s="13">
        <v>88.4</v>
      </c>
      <c r="GU17" s="8">
        <f>((GS17*384)+(GT17*288))/672</f>
        <v>91.285714285714292</v>
      </c>
      <c r="GV17" s="23"/>
      <c r="GW17" s="3"/>
      <c r="GX17" s="3" t="s">
        <v>7</v>
      </c>
      <c r="GY17" s="13">
        <v>83.45</v>
      </c>
      <c r="GZ17" s="13">
        <v>73.2</v>
      </c>
      <c r="HA17" s="8">
        <f>((GY17*384)+(GZ17*288))/672</f>
        <v>79.057142857142864</v>
      </c>
      <c r="HB17" s="23"/>
      <c r="HC17" s="3"/>
      <c r="HD17" s="3" t="s">
        <v>7</v>
      </c>
      <c r="HE17" s="13">
        <v>69.45</v>
      </c>
      <c r="HF17" s="13">
        <v>65.900000000000006</v>
      </c>
      <c r="HG17" s="8">
        <f>((HE17*384)+(HF17*288))/672</f>
        <v>67.928571428571431</v>
      </c>
      <c r="HH17" s="23"/>
      <c r="HI17" s="3"/>
      <c r="HJ17" s="3" t="s">
        <v>7</v>
      </c>
      <c r="HK17" s="13">
        <v>68.099999999999994</v>
      </c>
      <c r="HL17" s="13">
        <v>66.849999999999994</v>
      </c>
      <c r="HM17" s="8">
        <f>((HK17*384)+(HL17*288))/672</f>
        <v>67.564285714285717</v>
      </c>
      <c r="HN17" s="23"/>
      <c r="HO17" s="3"/>
      <c r="HP17" s="3" t="s">
        <v>7</v>
      </c>
      <c r="HQ17" s="13">
        <v>67.05</v>
      </c>
      <c r="HR17" s="13">
        <v>65.55</v>
      </c>
      <c r="HS17" s="8">
        <f>((HQ17*384)+(HR17*288))/672</f>
        <v>66.407142857142844</v>
      </c>
      <c r="HT17" s="23"/>
      <c r="HU17" s="3"/>
      <c r="HV17" s="3" t="s">
        <v>7</v>
      </c>
      <c r="HW17" s="13">
        <v>67.2</v>
      </c>
      <c r="HX17" s="13">
        <v>64.8</v>
      </c>
      <c r="HY17" s="8">
        <f>((HW17*384)+(HX17*288))/672</f>
        <v>66.171428571428564</v>
      </c>
      <c r="HZ17" s="23"/>
      <c r="IA17" s="3"/>
      <c r="IB17" s="3" t="s">
        <v>7</v>
      </c>
      <c r="IC17" s="13">
        <v>54.55</v>
      </c>
      <c r="ID17" s="13">
        <v>53.45</v>
      </c>
      <c r="IE17" s="8">
        <f>((IC17*384)+(ID17*288))/672</f>
        <v>54.078571428571422</v>
      </c>
      <c r="IF17" s="23"/>
      <c r="IG17" s="3"/>
      <c r="IH17" s="3" t="s">
        <v>7</v>
      </c>
      <c r="II17" s="13">
        <v>52.65</v>
      </c>
      <c r="IJ17" s="13">
        <v>52.6</v>
      </c>
      <c r="IK17" s="8">
        <f>((II17*384)+(IJ17*288))/672</f>
        <v>52.628571428571433</v>
      </c>
      <c r="IL17" s="23"/>
      <c r="IM17" s="3"/>
      <c r="IN17" s="3" t="s">
        <v>7</v>
      </c>
      <c r="IO17" s="13">
        <v>49.65</v>
      </c>
      <c r="IP17" s="13">
        <v>49.2</v>
      </c>
      <c r="IQ17" s="8">
        <f>((IO17*384)+(IP17*288))/672</f>
        <v>49.457142857142856</v>
      </c>
      <c r="IR17" s="23"/>
      <c r="IS17" s="3"/>
      <c r="IT17" s="3" t="s">
        <v>7</v>
      </c>
      <c r="IU17" s="13">
        <v>48.35</v>
      </c>
      <c r="IV17" s="13">
        <v>47.6</v>
      </c>
      <c r="IW17" s="8">
        <f>((IU17*384)+(IV17*288))/672</f>
        <v>48.028571428571432</v>
      </c>
      <c r="IX17" s="23"/>
      <c r="IY17" s="3"/>
      <c r="IZ17" s="3" t="s">
        <v>7</v>
      </c>
      <c r="JA17" s="13">
        <v>41.2</v>
      </c>
      <c r="JB17" s="13">
        <v>45.4</v>
      </c>
      <c r="JC17" s="8">
        <f>((JA17*384)+(JB17*288))/672</f>
        <v>43</v>
      </c>
    </row>
    <row r="18" spans="1:263" ht="15.75" thickBot="1" x14ac:dyDescent="0.3">
      <c r="B18" s="37" t="s">
        <v>8</v>
      </c>
      <c r="C18" s="36">
        <f t="shared" si="42"/>
        <v>-9.6000000000000014</v>
      </c>
      <c r="D18" s="36">
        <f t="shared" si="43"/>
        <v>-11.899999999999999</v>
      </c>
      <c r="E18" s="36">
        <f t="shared" si="44"/>
        <v>-10.562718707940782</v>
      </c>
      <c r="F18" s="23"/>
      <c r="G18" s="3"/>
      <c r="H18" s="3" t="s">
        <v>8</v>
      </c>
      <c r="I18" s="13">
        <v>26.6</v>
      </c>
      <c r="J18" s="13">
        <v>25.05</v>
      </c>
      <c r="K18" s="8">
        <f>((I18*432)+(J18*311))/743</f>
        <v>25.951211305518168</v>
      </c>
      <c r="L18" s="23"/>
      <c r="M18" s="3"/>
      <c r="N18" s="3" t="s">
        <v>8</v>
      </c>
      <c r="O18" s="13">
        <v>28.9</v>
      </c>
      <c r="P18" s="13">
        <v>26.8</v>
      </c>
      <c r="Q18" s="8">
        <f>((O18*432)+(P18*311))/743</f>
        <v>28.020995962314938</v>
      </c>
      <c r="R18" s="23"/>
      <c r="S18" s="3"/>
      <c r="T18" s="3" t="s">
        <v>8</v>
      </c>
      <c r="U18" s="13">
        <v>29.1</v>
      </c>
      <c r="V18" s="13">
        <v>27</v>
      </c>
      <c r="W18" s="19">
        <f>((U18*432)+(V18*311))/743</f>
        <v>28.220995962314941</v>
      </c>
      <c r="X18" s="23"/>
      <c r="Y18" s="3"/>
      <c r="Z18" s="3" t="s">
        <v>8</v>
      </c>
      <c r="AA18" s="13">
        <v>29.1</v>
      </c>
      <c r="AB18" s="13">
        <v>25.25</v>
      </c>
      <c r="AC18" s="19">
        <f>((AA18*432)+(AB18*311))/743</f>
        <v>27.488492597577391</v>
      </c>
      <c r="AD18" s="23"/>
      <c r="AE18" s="3"/>
      <c r="AF18" s="3" t="s">
        <v>8</v>
      </c>
      <c r="AG18" s="13">
        <v>29.1</v>
      </c>
      <c r="AH18" s="13">
        <v>25.25</v>
      </c>
      <c r="AI18" s="8">
        <f>((AG18*432)+(AH18*311))/743</f>
        <v>27.488492597577391</v>
      </c>
      <c r="AJ18" s="23"/>
      <c r="AK18" s="23"/>
      <c r="AL18" s="3"/>
      <c r="AM18" s="3" t="s">
        <v>8</v>
      </c>
      <c r="AN18" s="13">
        <v>29.1</v>
      </c>
      <c r="AO18" s="13">
        <v>25.8</v>
      </c>
      <c r="AP18" s="8">
        <f>((AN18*432)+(AO18*311))/743</f>
        <v>27.718707940780618</v>
      </c>
      <c r="AQ18" s="23"/>
      <c r="AR18" s="23"/>
      <c r="AS18" s="3"/>
      <c r="AT18" s="3" t="s">
        <v>8</v>
      </c>
      <c r="AU18" s="13">
        <v>30.25</v>
      </c>
      <c r="AV18" s="13">
        <v>26.95</v>
      </c>
      <c r="AW18" s="8">
        <f>((AU18*432)+(AV18*311))/743</f>
        <v>28.868707940780617</v>
      </c>
      <c r="AX18" s="23"/>
      <c r="AY18" s="23"/>
      <c r="AZ18" s="3"/>
      <c r="BA18" s="3" t="s">
        <v>8</v>
      </c>
      <c r="BB18" s="13">
        <v>30.25</v>
      </c>
      <c r="BC18" s="13">
        <v>26.95</v>
      </c>
      <c r="BD18" s="8">
        <f>((BB18*432)+(BC18*311))/743</f>
        <v>28.868707940780617</v>
      </c>
      <c r="BE18" s="23"/>
      <c r="BF18" s="23"/>
      <c r="BG18" s="3"/>
      <c r="BH18" s="3" t="s">
        <v>8</v>
      </c>
      <c r="BI18" s="13">
        <v>29.35</v>
      </c>
      <c r="BJ18" s="13">
        <v>25.3</v>
      </c>
      <c r="BK18" s="8">
        <f>((BI18*432)+(BJ18*311))/743</f>
        <v>27.654777927321668</v>
      </c>
      <c r="BL18" s="23"/>
      <c r="BM18" s="23"/>
      <c r="BN18" s="3"/>
      <c r="BO18" s="3" t="s">
        <v>8</v>
      </c>
      <c r="BP18" s="13">
        <v>31.5</v>
      </c>
      <c r="BQ18" s="13">
        <v>27.75</v>
      </c>
      <c r="BR18" s="8">
        <f>((BP18*432)+(BQ18*311))/743</f>
        <v>29.930349932705248</v>
      </c>
      <c r="BS18" s="23"/>
      <c r="BT18" s="23"/>
      <c r="BU18" s="3"/>
      <c r="BV18" s="3" t="s">
        <v>8</v>
      </c>
      <c r="BW18" s="13">
        <v>33.25</v>
      </c>
      <c r="BX18" s="13">
        <v>29.25</v>
      </c>
      <c r="BY18" s="8">
        <f>((BW18*432)+(BX18*311))/743</f>
        <v>31.575706594885599</v>
      </c>
      <c r="BZ18" s="23"/>
      <c r="CA18" s="23"/>
      <c r="CB18" s="3"/>
      <c r="CC18" s="3" t="s">
        <v>8</v>
      </c>
      <c r="CD18" s="13">
        <v>31.7</v>
      </c>
      <c r="CE18" s="13">
        <v>26.5</v>
      </c>
      <c r="CF18" s="8">
        <f>((CD18*432)+(CE18*311))/743</f>
        <v>29.523418573351279</v>
      </c>
      <c r="CG18" s="23"/>
      <c r="CH18" s="23"/>
      <c r="CI18" s="3"/>
      <c r="CJ18" s="3" t="s">
        <v>8</v>
      </c>
      <c r="CK18" s="13">
        <v>30.6</v>
      </c>
      <c r="CL18" s="13">
        <v>26.75</v>
      </c>
      <c r="CM18" s="8">
        <f>((CK18*432)+(CL18*311))/743</f>
        <v>28.988492597577391</v>
      </c>
      <c r="CN18" s="23"/>
      <c r="CO18" s="23"/>
      <c r="CP18" s="3"/>
      <c r="CQ18" s="3" t="s">
        <v>8</v>
      </c>
      <c r="CR18" s="13">
        <v>31.2</v>
      </c>
      <c r="CS18" s="13">
        <v>27.9</v>
      </c>
      <c r="CT18" s="8">
        <f>((CR18*432)+(CS18*311))/743</f>
        <v>29.818707940780619</v>
      </c>
      <c r="CU18" s="23"/>
      <c r="CV18" s="23"/>
      <c r="CW18" s="3"/>
      <c r="CX18" s="3" t="s">
        <v>8</v>
      </c>
      <c r="CY18" s="13">
        <v>30.65</v>
      </c>
      <c r="CZ18" s="13">
        <v>27.85</v>
      </c>
      <c r="DA18" s="8">
        <f>((CY18*432)+(CZ18*311))/743</f>
        <v>29.47799461641992</v>
      </c>
      <c r="DB18" s="23"/>
      <c r="DC18" s="23"/>
      <c r="DD18" s="3"/>
      <c r="DE18" s="3" t="s">
        <v>8</v>
      </c>
      <c r="DF18" s="13">
        <v>30.05</v>
      </c>
      <c r="DG18" s="13">
        <v>27.25</v>
      </c>
      <c r="DH18" s="8">
        <f>((DF18*432)+(DG18*311))/743</f>
        <v>28.877994616419919</v>
      </c>
      <c r="DI18" s="23"/>
      <c r="DJ18" s="23"/>
      <c r="DK18" s="3"/>
      <c r="DL18" s="3" t="s">
        <v>8</v>
      </c>
      <c r="DM18" s="13">
        <v>30.2</v>
      </c>
      <c r="DN18" s="13">
        <v>28.8</v>
      </c>
      <c r="DO18" s="8">
        <f>((DM18*432)+(DN18*311))/743</f>
        <v>29.61399730820996</v>
      </c>
      <c r="DP18" s="23"/>
      <c r="DQ18" s="3"/>
      <c r="DR18" s="3" t="s">
        <v>8</v>
      </c>
      <c r="DS18" s="13">
        <v>32.4</v>
      </c>
      <c r="DT18" s="13">
        <v>30.8</v>
      </c>
      <c r="DU18" s="8">
        <f>((DS18*432)+(DT18*311))/743</f>
        <v>31.730282637954236</v>
      </c>
      <c r="DV18" s="23"/>
      <c r="DW18" s="3"/>
      <c r="DX18" s="3" t="s">
        <v>8</v>
      </c>
      <c r="DY18" s="13">
        <v>32.799999999999997</v>
      </c>
      <c r="DZ18" s="13">
        <v>32.450000000000003</v>
      </c>
      <c r="EA18" s="8">
        <f>((DY18*432)+(DZ18*311))/743</f>
        <v>32.653499327052486</v>
      </c>
      <c r="EB18" s="23"/>
      <c r="EC18" s="3"/>
      <c r="ED18" s="3" t="s">
        <v>8</v>
      </c>
      <c r="EE18" s="13">
        <v>33.299999999999997</v>
      </c>
      <c r="EF18" s="13">
        <v>33.049999999999997</v>
      </c>
      <c r="EG18" s="8">
        <f>((EE18*432)+(EF18*311))/743</f>
        <v>33.195356662180345</v>
      </c>
      <c r="EH18" s="23"/>
      <c r="EI18" s="3"/>
      <c r="EJ18" s="3" t="s">
        <v>8</v>
      </c>
      <c r="EK18" s="13">
        <v>36.200000000000003</v>
      </c>
      <c r="EL18" s="13">
        <v>35.75</v>
      </c>
      <c r="EM18" s="8">
        <f>((EK18*432)+(EL18*311))/743</f>
        <v>36.011641991924634</v>
      </c>
      <c r="EN18" s="23"/>
      <c r="EO18" s="3"/>
      <c r="EP18" s="3" t="s">
        <v>8</v>
      </c>
      <c r="EQ18" s="13">
        <v>37.25</v>
      </c>
      <c r="ER18" s="13">
        <v>36.799999999999997</v>
      </c>
      <c r="ES18" s="8">
        <f>((EQ18*432)+(ER18*311))/743</f>
        <v>37.061641991924631</v>
      </c>
      <c r="ET18" s="23"/>
      <c r="EU18" s="3"/>
      <c r="EV18" s="3" t="s">
        <v>8</v>
      </c>
      <c r="EW18" s="13">
        <v>35.85</v>
      </c>
      <c r="EX18" s="13">
        <v>33.6</v>
      </c>
      <c r="EY18" s="8">
        <f>((EW18*432)+(EX18*311))/743</f>
        <v>34.90820995962315</v>
      </c>
      <c r="EZ18" s="23"/>
      <c r="FA18" s="3"/>
      <c r="FB18" s="3" t="s">
        <v>8</v>
      </c>
      <c r="FC18" s="13">
        <v>40.15</v>
      </c>
      <c r="FD18" s="13">
        <v>36.85</v>
      </c>
      <c r="FE18" s="8">
        <f>((FC18*432)+(FD18*311))/743</f>
        <v>38.768707940780622</v>
      </c>
      <c r="FF18" s="23"/>
      <c r="FG18" s="3"/>
      <c r="FH18" s="3" t="s">
        <v>8</v>
      </c>
      <c r="FI18" s="13">
        <v>39.799999999999997</v>
      </c>
      <c r="FJ18" s="13">
        <v>37.4</v>
      </c>
      <c r="FK18" s="8">
        <f>((FI18*432)+(FJ18*311))/743</f>
        <v>38.795423956931359</v>
      </c>
      <c r="FL18" s="23"/>
      <c r="FM18" s="3"/>
      <c r="FN18" s="3" t="s">
        <v>8</v>
      </c>
      <c r="FO18" s="13">
        <v>40.299999999999997</v>
      </c>
      <c r="FP18" s="13">
        <v>38.200000000000003</v>
      </c>
      <c r="FQ18" s="8">
        <f>((FO18*432)+(FP18*311))/743</f>
        <v>39.42099596231494</v>
      </c>
      <c r="FR18" s="23"/>
      <c r="FS18" s="3"/>
      <c r="FT18" s="3" t="s">
        <v>8</v>
      </c>
      <c r="FU18" s="13">
        <v>40.65</v>
      </c>
      <c r="FV18" s="13">
        <v>37.85</v>
      </c>
      <c r="FW18" s="8">
        <f>((FU18*432)+(FV18*311))/743</f>
        <v>39.47799461641992</v>
      </c>
      <c r="FX18" s="23"/>
      <c r="FY18" s="3"/>
      <c r="FZ18" s="3" t="s">
        <v>8</v>
      </c>
      <c r="GA18" s="13">
        <v>42.35</v>
      </c>
      <c r="GB18" s="13">
        <v>39.25</v>
      </c>
      <c r="GC18" s="8">
        <f>((GA18*432)+(GB18*311))/743</f>
        <v>41.052422611036341</v>
      </c>
      <c r="GD18" s="23"/>
      <c r="GE18" s="3"/>
      <c r="GF18" s="3" t="s">
        <v>8</v>
      </c>
      <c r="GG18" s="13">
        <v>53.45</v>
      </c>
      <c r="GH18" s="13">
        <v>50</v>
      </c>
      <c r="GI18" s="8">
        <f>((GG18*432)+(GH18*311))/743</f>
        <v>52.005921938088832</v>
      </c>
      <c r="GJ18" s="23"/>
      <c r="GK18" s="3"/>
      <c r="GL18" s="3" t="s">
        <v>8</v>
      </c>
      <c r="GM18" s="13">
        <v>47.9</v>
      </c>
      <c r="GN18" s="13">
        <v>46</v>
      </c>
      <c r="GO18" s="8">
        <f>((GM18*432)+(GN18*311))/743</f>
        <v>47.104710632570665</v>
      </c>
      <c r="GP18" s="23"/>
      <c r="GQ18" s="3"/>
      <c r="GR18" s="3" t="s">
        <v>8</v>
      </c>
      <c r="GS18" s="13">
        <v>79.900000000000006</v>
      </c>
      <c r="GT18" s="13">
        <v>68.099999999999994</v>
      </c>
      <c r="GU18" s="8">
        <f>((GS18*432)+(GT18*311))/743</f>
        <v>74.960834454912515</v>
      </c>
      <c r="GV18" s="23"/>
      <c r="GW18" s="3"/>
      <c r="GX18" s="3" t="s">
        <v>8</v>
      </c>
      <c r="GY18" s="13">
        <v>54.85</v>
      </c>
      <c r="GZ18" s="13">
        <v>53.2</v>
      </c>
      <c r="HA18" s="8">
        <f>((GY18*432)+(GZ18*311))/743</f>
        <v>54.159353970390313</v>
      </c>
      <c r="HB18" s="23"/>
      <c r="HC18" s="3"/>
      <c r="HD18" s="3" t="s">
        <v>8</v>
      </c>
      <c r="HE18" s="13">
        <v>45.6</v>
      </c>
      <c r="HF18" s="13">
        <v>47.45</v>
      </c>
      <c r="HG18" s="8">
        <f>((HE18*432)+(HF18*311))/743</f>
        <v>46.374360699865413</v>
      </c>
      <c r="HH18" s="23"/>
      <c r="HI18" s="3"/>
      <c r="HJ18" s="3" t="s">
        <v>8</v>
      </c>
      <c r="HK18" s="13">
        <v>46.75</v>
      </c>
      <c r="HL18" s="13">
        <v>50.2</v>
      </c>
      <c r="HM18" s="8">
        <f>((HK18*432)+(HL18*311))/743</f>
        <v>48.194078061911164</v>
      </c>
      <c r="HN18" s="23"/>
      <c r="HO18" s="3"/>
      <c r="HP18" s="3" t="s">
        <v>8</v>
      </c>
      <c r="HQ18" s="13">
        <v>46.15</v>
      </c>
      <c r="HR18" s="13">
        <v>49.8</v>
      </c>
      <c r="HS18" s="8">
        <f>((HQ18*432)+(HR18*311))/743</f>
        <v>47.677792732166886</v>
      </c>
      <c r="HT18" s="23"/>
      <c r="HU18" s="3"/>
      <c r="HV18" s="3" t="s">
        <v>8</v>
      </c>
      <c r="HW18" s="13">
        <v>44.4</v>
      </c>
      <c r="HX18" s="13">
        <v>48.85</v>
      </c>
      <c r="HY18" s="8">
        <f>((HW18*432)+(HX18*311))/743</f>
        <v>46.262651413189772</v>
      </c>
      <c r="HZ18" s="23"/>
      <c r="IA18" s="3"/>
      <c r="IB18" s="3" t="s">
        <v>8</v>
      </c>
      <c r="IC18" s="13">
        <v>39.75</v>
      </c>
      <c r="ID18" s="13">
        <v>44.45</v>
      </c>
      <c r="IE18" s="8">
        <f>((IC18*432)+(ID18*311))/743</f>
        <v>41.717294751009419</v>
      </c>
      <c r="IF18" s="23"/>
      <c r="IG18" s="3"/>
      <c r="IH18" s="3" t="s">
        <v>8</v>
      </c>
      <c r="II18" s="13">
        <v>37.9</v>
      </c>
      <c r="IJ18" s="13">
        <v>40.950000000000003</v>
      </c>
      <c r="IK18" s="8">
        <f>((II18*432)+(IJ18*311))/743</f>
        <v>39.176648721399729</v>
      </c>
      <c r="IL18" s="23"/>
      <c r="IM18" s="3"/>
      <c r="IN18" s="3" t="s">
        <v>8</v>
      </c>
      <c r="IO18" s="13">
        <v>36.450000000000003</v>
      </c>
      <c r="IP18" s="13">
        <v>37.5</v>
      </c>
      <c r="IQ18" s="8">
        <f>((IO18*432)+(IP18*311))/743</f>
        <v>36.889502018842535</v>
      </c>
      <c r="IR18" s="23"/>
      <c r="IS18" s="3"/>
      <c r="IT18" s="3" t="s">
        <v>8</v>
      </c>
      <c r="IU18" s="13">
        <v>34.799999999999997</v>
      </c>
      <c r="IV18" s="13">
        <v>36.950000000000003</v>
      </c>
      <c r="IW18" s="8">
        <f>((IU18*432)+(IV18*311))/743</f>
        <v>35.69993270524899</v>
      </c>
      <c r="IX18" s="23"/>
      <c r="IY18" s="3"/>
      <c r="IZ18" s="3" t="s">
        <v>8</v>
      </c>
      <c r="JA18" s="13">
        <v>32.549999999999997</v>
      </c>
      <c r="JB18" s="13">
        <v>34.4</v>
      </c>
      <c r="JC18" s="8">
        <f>((JA18*432)+(JB18*311))/743</f>
        <v>33.324360699865409</v>
      </c>
    </row>
    <row r="19" spans="1:263" ht="15.75" thickBot="1" x14ac:dyDescent="0.3">
      <c r="B19" s="37" t="s">
        <v>9</v>
      </c>
      <c r="C19" s="36">
        <f t="shared" si="42"/>
        <v>-2.5499999999999972</v>
      </c>
      <c r="D19" s="36">
        <f t="shared" si="43"/>
        <v>-2.6499999999999986</v>
      </c>
      <c r="E19" s="36">
        <f t="shared" si="44"/>
        <v>-2.592222222222226</v>
      </c>
      <c r="F19" s="23"/>
      <c r="G19" s="3"/>
      <c r="H19" s="3" t="s">
        <v>9</v>
      </c>
      <c r="I19" s="13">
        <v>23.35</v>
      </c>
      <c r="J19" s="13">
        <v>20.95</v>
      </c>
      <c r="K19" s="8">
        <f>((I19*416)+(J19*304))/720</f>
        <v>22.33666666666667</v>
      </c>
      <c r="L19" s="23"/>
      <c r="M19" s="3"/>
      <c r="N19" s="3" t="s">
        <v>9</v>
      </c>
      <c r="O19" s="13">
        <v>24.1</v>
      </c>
      <c r="P19" s="13">
        <v>22.25</v>
      </c>
      <c r="Q19" s="8">
        <f>((O19*416)+(P19*304))/720</f>
        <v>23.318888888888885</v>
      </c>
      <c r="R19" s="23"/>
      <c r="S19" s="3"/>
      <c r="T19" s="3" t="s">
        <v>9</v>
      </c>
      <c r="U19" s="13">
        <v>24.15</v>
      </c>
      <c r="V19" s="13">
        <v>22.3</v>
      </c>
      <c r="W19" s="19">
        <f>((U19*416)+(V19*304))/720</f>
        <v>23.368888888888886</v>
      </c>
      <c r="X19" s="23"/>
      <c r="Y19" s="3"/>
      <c r="Z19" s="3" t="s">
        <v>9</v>
      </c>
      <c r="AA19" s="13">
        <v>24.1</v>
      </c>
      <c r="AB19" s="13">
        <v>22.25</v>
      </c>
      <c r="AC19" s="19">
        <f>((AA19*416)+(AB19*304))/720</f>
        <v>23.318888888888885</v>
      </c>
      <c r="AD19" s="23"/>
      <c r="AE19" s="3"/>
      <c r="AF19" s="3" t="s">
        <v>9</v>
      </c>
      <c r="AG19" s="13">
        <v>24.1</v>
      </c>
      <c r="AH19" s="13">
        <v>22.25</v>
      </c>
      <c r="AI19" s="8">
        <f>((AG19*416)+(AH19*304))/720</f>
        <v>23.318888888888885</v>
      </c>
      <c r="AJ19" s="23"/>
      <c r="AK19" s="23"/>
      <c r="AL19" s="3"/>
      <c r="AM19" s="3" t="s">
        <v>9</v>
      </c>
      <c r="AN19" s="13">
        <v>23.05</v>
      </c>
      <c r="AO19" s="13">
        <v>21.2</v>
      </c>
      <c r="AP19" s="8">
        <f>((AN19*416)+(AO19*304))/720</f>
        <v>22.268888888888892</v>
      </c>
      <c r="AQ19" s="23"/>
      <c r="AR19" s="23"/>
      <c r="AS19" s="3"/>
      <c r="AT19" s="3" t="s">
        <v>9</v>
      </c>
      <c r="AU19" s="13">
        <v>22.7</v>
      </c>
      <c r="AV19" s="13">
        <v>20.85</v>
      </c>
      <c r="AW19" s="8">
        <f>((AU19*416)+(AV19*304))/720</f>
        <v>21.918888888888887</v>
      </c>
      <c r="AX19" s="23"/>
      <c r="AY19" s="23"/>
      <c r="AZ19" s="3"/>
      <c r="BA19" s="3" t="s">
        <v>9</v>
      </c>
      <c r="BB19" s="13">
        <v>22.7</v>
      </c>
      <c r="BC19" s="13">
        <v>20.85</v>
      </c>
      <c r="BD19" s="8">
        <f>((BB19*416)+(BC19*304))/720</f>
        <v>21.918888888888887</v>
      </c>
      <c r="BE19" s="23"/>
      <c r="BF19" s="23"/>
      <c r="BG19" s="3"/>
      <c r="BH19" s="3" t="s">
        <v>9</v>
      </c>
      <c r="BI19" s="13">
        <v>22.5</v>
      </c>
      <c r="BJ19" s="13">
        <v>19.95</v>
      </c>
      <c r="BK19" s="8">
        <f>((BI19*416)+(BJ19*304))/720</f>
        <v>21.423333333333332</v>
      </c>
      <c r="BL19" s="23"/>
      <c r="BM19" s="23"/>
      <c r="BN19" s="3"/>
      <c r="BO19" s="3" t="s">
        <v>9</v>
      </c>
      <c r="BP19" s="13">
        <v>22.25</v>
      </c>
      <c r="BQ19" s="13">
        <v>20.350000000000001</v>
      </c>
      <c r="BR19" s="8">
        <f>((BP19*416)+(BQ19*304))/720</f>
        <v>21.44777777777778</v>
      </c>
      <c r="BS19" s="23"/>
      <c r="BT19" s="23"/>
      <c r="BU19" s="3"/>
      <c r="BV19" s="3" t="s">
        <v>9</v>
      </c>
      <c r="BW19" s="13">
        <v>22.25</v>
      </c>
      <c r="BX19" s="13">
        <v>20.350000000000001</v>
      </c>
      <c r="BY19" s="8">
        <f>((BW19*416)+(BX19*304))/720</f>
        <v>21.44777777777778</v>
      </c>
      <c r="BZ19" s="23"/>
      <c r="CA19" s="23"/>
      <c r="CB19" s="3"/>
      <c r="CC19" s="3" t="s">
        <v>9</v>
      </c>
      <c r="CD19" s="13">
        <v>21.9</v>
      </c>
      <c r="CE19" s="13">
        <v>20</v>
      </c>
      <c r="CF19" s="8">
        <f>((CD19*416)+(CE19*304))/720</f>
        <v>21.097777777777779</v>
      </c>
      <c r="CG19" s="23"/>
      <c r="CH19" s="23"/>
      <c r="CI19" s="3"/>
      <c r="CJ19" s="3" t="s">
        <v>9</v>
      </c>
      <c r="CK19" s="13">
        <v>22.05</v>
      </c>
      <c r="CL19" s="13">
        <v>21.45</v>
      </c>
      <c r="CM19" s="8">
        <f>((CK19*416)+(CL19*304))/720</f>
        <v>21.79666666666667</v>
      </c>
      <c r="CN19" s="23"/>
      <c r="CO19" s="23"/>
      <c r="CP19" s="3"/>
      <c r="CQ19" s="3" t="s">
        <v>9</v>
      </c>
      <c r="CR19" s="13">
        <v>22.75</v>
      </c>
      <c r="CS19" s="13">
        <v>21.45</v>
      </c>
      <c r="CT19" s="8">
        <f>((CR19*416)+(CS19*304))/720</f>
        <v>22.201111111111111</v>
      </c>
      <c r="CU19" s="23"/>
      <c r="CV19" s="23"/>
      <c r="CW19" s="3"/>
      <c r="CX19" s="3" t="s">
        <v>9</v>
      </c>
      <c r="CY19" s="13">
        <v>23.7</v>
      </c>
      <c r="CZ19" s="13">
        <v>22.4</v>
      </c>
      <c r="DA19" s="8">
        <f>((CY19*416)+(CZ19*304))/720</f>
        <v>23.15111111111111</v>
      </c>
      <c r="DB19" s="23"/>
      <c r="DC19" s="23"/>
      <c r="DD19" s="3"/>
      <c r="DE19" s="3" t="s">
        <v>9</v>
      </c>
      <c r="DF19" s="13">
        <v>23.45</v>
      </c>
      <c r="DG19" s="13">
        <v>22.15</v>
      </c>
      <c r="DH19" s="8">
        <f>((DF19*416)+(DG19*304))/720</f>
        <v>22.90111111111111</v>
      </c>
      <c r="DI19" s="23"/>
      <c r="DJ19" s="23"/>
      <c r="DK19" s="3"/>
      <c r="DL19" s="3" t="s">
        <v>9</v>
      </c>
      <c r="DM19" s="13">
        <v>24</v>
      </c>
      <c r="DN19" s="13">
        <v>22.6</v>
      </c>
      <c r="DO19" s="8">
        <f>((DM19*416)+(DN19*304))/720</f>
        <v>23.408888888888892</v>
      </c>
      <c r="DP19" s="23"/>
      <c r="DQ19" s="3"/>
      <c r="DR19" s="3" t="s">
        <v>9</v>
      </c>
      <c r="DS19" s="13">
        <v>28.5</v>
      </c>
      <c r="DT19" s="13">
        <v>24.2</v>
      </c>
      <c r="DU19" s="8">
        <f>((DS19*416)+(DT19*304))/720</f>
        <v>26.684444444444445</v>
      </c>
      <c r="DV19" s="23"/>
      <c r="DW19" s="3"/>
      <c r="DX19" s="3" t="s">
        <v>9</v>
      </c>
      <c r="DY19" s="13">
        <v>29.1</v>
      </c>
      <c r="DZ19" s="13">
        <v>25.25</v>
      </c>
      <c r="EA19" s="8">
        <f>((DY19*416)+(DZ19*304))/720</f>
        <v>27.474444444444444</v>
      </c>
      <c r="EB19" s="23"/>
      <c r="EC19" s="3"/>
      <c r="ED19" s="3" t="s">
        <v>9</v>
      </c>
      <c r="EE19" s="13">
        <v>28.4</v>
      </c>
      <c r="EF19" s="13">
        <v>24.15</v>
      </c>
      <c r="EG19" s="8">
        <f>((EE19*416)+(EF19*304))/720</f>
        <v>26.605555555555554</v>
      </c>
      <c r="EH19" s="23"/>
      <c r="EI19" s="3"/>
      <c r="EJ19" s="3" t="s">
        <v>9</v>
      </c>
      <c r="EK19" s="13">
        <v>30</v>
      </c>
      <c r="EL19" s="13">
        <v>25.5</v>
      </c>
      <c r="EM19" s="8">
        <f>((EK19*416)+(EL19*304))/720</f>
        <v>28.1</v>
      </c>
      <c r="EN19" s="23"/>
      <c r="EO19" s="3"/>
      <c r="EP19" s="3" t="s">
        <v>9</v>
      </c>
      <c r="EQ19" s="13">
        <v>33</v>
      </c>
      <c r="ER19" s="13">
        <v>25</v>
      </c>
      <c r="ES19" s="8">
        <f>((EQ19*416)+(ER19*304))/720</f>
        <v>29.622222222222224</v>
      </c>
      <c r="ET19" s="23"/>
      <c r="EU19" s="3"/>
      <c r="EV19" s="3" t="s">
        <v>9</v>
      </c>
      <c r="EW19" s="13">
        <v>37.4</v>
      </c>
      <c r="EX19" s="13">
        <v>30</v>
      </c>
      <c r="EY19" s="8">
        <f>((EW19*416)+(EX19*304))/720</f>
        <v>34.275555555555556</v>
      </c>
      <c r="EZ19" s="23"/>
      <c r="FA19" s="3"/>
      <c r="FB19" s="3" t="s">
        <v>9</v>
      </c>
      <c r="FC19" s="13">
        <v>36.1</v>
      </c>
      <c r="FD19" s="13">
        <v>28.75</v>
      </c>
      <c r="FE19" s="8">
        <f>((FC19*416)+(FD19*304))/720</f>
        <v>32.996666666666663</v>
      </c>
      <c r="FF19" s="23"/>
      <c r="FG19" s="3"/>
      <c r="FH19" s="3" t="s">
        <v>9</v>
      </c>
      <c r="FI19" s="13">
        <v>39.700000000000003</v>
      </c>
      <c r="FJ19" s="13">
        <v>34.799999999999997</v>
      </c>
      <c r="FK19" s="8">
        <f>((FI19*416)+(FJ19*304))/720</f>
        <v>37.63111111111111</v>
      </c>
      <c r="FL19" s="23"/>
      <c r="FM19" s="3"/>
      <c r="FN19" s="3" t="s">
        <v>9</v>
      </c>
      <c r="FO19" s="13">
        <v>40.65</v>
      </c>
      <c r="FP19" s="13">
        <v>35.75</v>
      </c>
      <c r="FQ19" s="8">
        <f>((FO19*416)+(FP19*304))/720</f>
        <v>38.581111111111106</v>
      </c>
      <c r="FR19" s="23"/>
      <c r="FS19" s="3"/>
      <c r="FT19" s="3" t="s">
        <v>9</v>
      </c>
      <c r="FU19" s="13">
        <v>40.6</v>
      </c>
      <c r="FV19" s="13">
        <v>34.1</v>
      </c>
      <c r="FW19" s="8">
        <f>((FU19*416)+(FV19*304))/720</f>
        <v>37.855555555555554</v>
      </c>
      <c r="FX19" s="23"/>
      <c r="FY19" s="3"/>
      <c r="FZ19" s="3" t="s">
        <v>9</v>
      </c>
      <c r="GA19" s="13">
        <v>39.950000000000003</v>
      </c>
      <c r="GB19" s="13">
        <v>35</v>
      </c>
      <c r="GC19" s="8">
        <f>((GA19*416)+(GB19*304))/720</f>
        <v>37.86</v>
      </c>
      <c r="GD19" s="23"/>
      <c r="GE19" s="3"/>
      <c r="GF19" s="3" t="s">
        <v>9</v>
      </c>
      <c r="GG19" s="13">
        <v>44</v>
      </c>
      <c r="GH19" s="13">
        <v>36.25</v>
      </c>
      <c r="GI19" s="8">
        <f>((GG19*416)+(GH19*304))/720</f>
        <v>40.727777777777774</v>
      </c>
      <c r="GJ19" s="23"/>
      <c r="GK19" s="3"/>
      <c r="GL19" s="3" t="s">
        <v>9</v>
      </c>
      <c r="GM19" s="13">
        <v>44.45</v>
      </c>
      <c r="GN19" s="13">
        <v>39.25</v>
      </c>
      <c r="GO19" s="8">
        <f>((GM19*416)+(GN19*304))/720</f>
        <v>42.254444444444445</v>
      </c>
      <c r="GP19" s="23"/>
      <c r="GQ19" s="3"/>
      <c r="GR19" s="3" t="s">
        <v>9</v>
      </c>
      <c r="GS19" s="13">
        <v>52.6</v>
      </c>
      <c r="GT19" s="13">
        <v>49.8</v>
      </c>
      <c r="GU19" s="8">
        <f>((GS19*416)+(GT19*304))/720</f>
        <v>51.417777777777779</v>
      </c>
      <c r="GV19" s="23"/>
      <c r="GW19" s="3"/>
      <c r="GX19" s="3" t="s">
        <v>9</v>
      </c>
      <c r="GY19" s="13">
        <v>45.55</v>
      </c>
      <c r="GZ19" s="13">
        <v>42.45</v>
      </c>
      <c r="HA19" s="8">
        <f>((GY19*416)+(GZ19*304))/720</f>
        <v>44.24111111111111</v>
      </c>
      <c r="HB19" s="23"/>
      <c r="HC19" s="3"/>
      <c r="HD19" s="3" t="s">
        <v>9</v>
      </c>
      <c r="HE19" s="13">
        <v>42.75</v>
      </c>
      <c r="HF19" s="13">
        <v>42.5</v>
      </c>
      <c r="HG19" s="8">
        <f>((HE19*416)+(HF19*304))/720</f>
        <v>42.644444444444446</v>
      </c>
      <c r="HH19" s="23"/>
      <c r="HI19" s="3"/>
      <c r="HJ19" s="3" t="s">
        <v>9</v>
      </c>
      <c r="HK19" s="13">
        <v>42.9</v>
      </c>
      <c r="HL19" s="13">
        <v>45</v>
      </c>
      <c r="HM19" s="8">
        <f>((HK19*416)+(HL19*304))/720</f>
        <v>43.786666666666662</v>
      </c>
      <c r="HN19" s="23"/>
      <c r="HO19" s="3"/>
      <c r="HP19" s="3" t="s">
        <v>9</v>
      </c>
      <c r="HQ19" s="13">
        <v>42.9</v>
      </c>
      <c r="HR19" s="13">
        <v>45</v>
      </c>
      <c r="HS19" s="8">
        <f>((HQ19*416)+(HR19*304))/720</f>
        <v>43.786666666666662</v>
      </c>
      <c r="HT19" s="23"/>
      <c r="HU19" s="3"/>
      <c r="HV19" s="3" t="s">
        <v>9</v>
      </c>
      <c r="HW19" s="13">
        <v>42.3</v>
      </c>
      <c r="HX19" s="13">
        <v>44.4</v>
      </c>
      <c r="HY19" s="8">
        <f>((HW19*416)+(HX19*304))/720</f>
        <v>43.186666666666667</v>
      </c>
      <c r="HZ19" s="23"/>
      <c r="IA19" s="3"/>
      <c r="IB19" s="3" t="s">
        <v>9</v>
      </c>
      <c r="IC19" s="13">
        <v>41.6</v>
      </c>
      <c r="ID19" s="13">
        <v>44.35</v>
      </c>
      <c r="IE19" s="8">
        <f>((IC19*416)+(ID19*304))/720</f>
        <v>42.761111111111113</v>
      </c>
      <c r="IF19" s="23"/>
      <c r="IG19" s="3"/>
      <c r="IH19" s="3" t="s">
        <v>9</v>
      </c>
      <c r="II19" s="13">
        <v>41.25</v>
      </c>
      <c r="IJ19" s="13">
        <v>44.9</v>
      </c>
      <c r="IK19" s="8">
        <f>((II19*416)+(IJ19*304))/720</f>
        <v>42.791111111111107</v>
      </c>
      <c r="IL19" s="23"/>
      <c r="IM19" s="3"/>
      <c r="IN19" s="3" t="s">
        <v>9</v>
      </c>
      <c r="IO19" s="13">
        <v>40.200000000000003</v>
      </c>
      <c r="IP19" s="13">
        <v>44.35</v>
      </c>
      <c r="IQ19" s="8">
        <f>((IO19*416)+(IP19*304))/720</f>
        <v>41.952222222222218</v>
      </c>
      <c r="IR19" s="23"/>
      <c r="IS19" s="3"/>
      <c r="IT19" s="3" t="s">
        <v>9</v>
      </c>
      <c r="IU19" s="13">
        <v>39.75</v>
      </c>
      <c r="IV19" s="13">
        <v>41.75</v>
      </c>
      <c r="IW19" s="8">
        <f>((IU19*416)+(IV19*304))/720</f>
        <v>40.594444444444441</v>
      </c>
      <c r="IX19" s="23"/>
      <c r="IY19" s="3"/>
      <c r="IZ19" s="3" t="s">
        <v>9</v>
      </c>
      <c r="JA19" s="13">
        <v>35.35</v>
      </c>
      <c r="JB19" s="13">
        <v>36.85</v>
      </c>
      <c r="JC19" s="8">
        <f>((JA19*416)+(JB19*304))/720</f>
        <v>35.983333333333334</v>
      </c>
    </row>
    <row r="20" spans="1:263" ht="15.75" thickBot="1" x14ac:dyDescent="0.3">
      <c r="B20" s="37" t="s">
        <v>10</v>
      </c>
      <c r="C20" s="36">
        <f t="shared" si="42"/>
        <v>-3.0500000000000043</v>
      </c>
      <c r="D20" s="36">
        <f t="shared" si="43"/>
        <v>-2.75</v>
      </c>
      <c r="E20" s="36">
        <f t="shared" si="44"/>
        <v>-2.9112903225806477</v>
      </c>
      <c r="F20" s="23"/>
      <c r="G20" s="3"/>
      <c r="H20" s="3" t="s">
        <v>10</v>
      </c>
      <c r="I20" s="13">
        <v>25.45</v>
      </c>
      <c r="J20" s="13">
        <v>22.95</v>
      </c>
      <c r="K20" s="8">
        <f t="shared" ref="K20" si="45">((I20*400)+(J20*344))/744</f>
        <v>24.294086021505375</v>
      </c>
      <c r="L20" s="23"/>
      <c r="M20" s="3"/>
      <c r="N20" s="3" t="s">
        <v>10</v>
      </c>
      <c r="O20" s="13">
        <v>26.25</v>
      </c>
      <c r="P20" s="13">
        <v>24.25</v>
      </c>
      <c r="Q20" s="8">
        <f t="shared" ref="Q20" si="46">((O20*400)+(P20*344))/744</f>
        <v>25.3252688172043</v>
      </c>
      <c r="R20" s="23"/>
      <c r="S20" s="3"/>
      <c r="T20" s="3" t="s">
        <v>10</v>
      </c>
      <c r="U20" s="13">
        <v>26.3</v>
      </c>
      <c r="V20" s="13">
        <v>24.3</v>
      </c>
      <c r="W20" s="19">
        <f t="shared" ref="W20" si="47">((U20*400)+(V20*344))/744</f>
        <v>25.375268817204301</v>
      </c>
      <c r="X20" s="23"/>
      <c r="Y20" s="3"/>
      <c r="Z20" s="3" t="s">
        <v>10</v>
      </c>
      <c r="AA20" s="13">
        <v>26.25</v>
      </c>
      <c r="AB20" s="13">
        <v>24.25</v>
      </c>
      <c r="AC20" s="19">
        <f t="shared" ref="AC20" si="48">((AA20*400)+(AB20*344))/744</f>
        <v>25.3252688172043</v>
      </c>
      <c r="AD20" s="23"/>
      <c r="AE20" s="3"/>
      <c r="AF20" s="3" t="s">
        <v>10</v>
      </c>
      <c r="AG20" s="13">
        <v>26.25</v>
      </c>
      <c r="AH20" s="13">
        <v>24.25</v>
      </c>
      <c r="AI20" s="8">
        <f t="shared" ref="AI20" si="49">((AG20*400)+(AH20*344))/744</f>
        <v>25.3252688172043</v>
      </c>
      <c r="AJ20" s="23"/>
      <c r="AK20" s="23"/>
      <c r="AL20" s="3"/>
      <c r="AM20" s="3" t="s">
        <v>10</v>
      </c>
      <c r="AN20" s="13">
        <v>25.2</v>
      </c>
      <c r="AO20" s="13">
        <v>23.2</v>
      </c>
      <c r="AP20" s="8">
        <f t="shared" ref="AP20" si="50">((AN20*400)+(AO20*344))/744</f>
        <v>24.275268817204299</v>
      </c>
      <c r="AQ20" s="23"/>
      <c r="AR20" s="23"/>
      <c r="AS20" s="3"/>
      <c r="AT20" s="3" t="s">
        <v>10</v>
      </c>
      <c r="AU20" s="13">
        <v>24.85</v>
      </c>
      <c r="AV20" s="13">
        <v>22.85</v>
      </c>
      <c r="AW20" s="8">
        <f t="shared" ref="AW20" si="51">((AU20*400)+(AV20*344))/744</f>
        <v>23.925268817204302</v>
      </c>
      <c r="AX20" s="23"/>
      <c r="AY20" s="23"/>
      <c r="AZ20" s="3"/>
      <c r="BA20" s="3" t="s">
        <v>10</v>
      </c>
      <c r="BB20" s="13">
        <v>24.85</v>
      </c>
      <c r="BC20" s="13">
        <v>22.85</v>
      </c>
      <c r="BD20" s="8">
        <f t="shared" ref="BD20" si="52">((BB20*400)+(BC20*344))/744</f>
        <v>23.925268817204302</v>
      </c>
      <c r="BE20" s="23"/>
      <c r="BF20" s="23"/>
      <c r="BG20" s="3"/>
      <c r="BH20" s="3" t="s">
        <v>10</v>
      </c>
      <c r="BI20" s="13">
        <v>24.65</v>
      </c>
      <c r="BJ20" s="13">
        <v>21.95</v>
      </c>
      <c r="BK20" s="8">
        <f t="shared" ref="BK20" si="53">((BI20*400)+(BJ20*344))/744</f>
        <v>23.401612903225807</v>
      </c>
      <c r="BL20" s="23"/>
      <c r="BM20" s="23"/>
      <c r="BN20" s="3"/>
      <c r="BO20" s="3" t="s">
        <v>10</v>
      </c>
      <c r="BP20" s="13">
        <v>24.4</v>
      </c>
      <c r="BQ20" s="13">
        <v>22.3</v>
      </c>
      <c r="BR20" s="8">
        <f t="shared" ref="BR20" si="54">((BP20*400)+(BQ20*344))/744</f>
        <v>23.429032258064517</v>
      </c>
      <c r="BS20" s="23"/>
      <c r="BT20" s="23"/>
      <c r="BU20" s="3"/>
      <c r="BV20" s="3" t="s">
        <v>10</v>
      </c>
      <c r="BW20" s="13">
        <v>24.4</v>
      </c>
      <c r="BX20" s="13">
        <v>22.3</v>
      </c>
      <c r="BY20" s="8">
        <f t="shared" ref="BY20" si="55">((BW20*400)+(BX20*344))/744</f>
        <v>23.429032258064517</v>
      </c>
      <c r="BZ20" s="23"/>
      <c r="CA20" s="23"/>
      <c r="CB20" s="3"/>
      <c r="CC20" s="3" t="s">
        <v>10</v>
      </c>
      <c r="CD20" s="13">
        <v>24.05</v>
      </c>
      <c r="CE20" s="13">
        <v>21.95</v>
      </c>
      <c r="CF20" s="8">
        <f t="shared" ref="CF20" si="56">((CD20*400)+(CE20*344))/744</f>
        <v>23.079032258064515</v>
      </c>
      <c r="CG20" s="23"/>
      <c r="CH20" s="23"/>
      <c r="CI20" s="3"/>
      <c r="CJ20" s="3" t="s">
        <v>10</v>
      </c>
      <c r="CK20" s="13">
        <v>24.2</v>
      </c>
      <c r="CL20" s="13">
        <v>23.4</v>
      </c>
      <c r="CM20" s="8">
        <f t="shared" ref="CM20" si="57">((CK20*400)+(CL20*344))/744</f>
        <v>23.830107526881719</v>
      </c>
      <c r="CN20" s="23"/>
      <c r="CO20" s="23"/>
      <c r="CP20" s="3"/>
      <c r="CQ20" s="3" t="s">
        <v>10</v>
      </c>
      <c r="CR20" s="13">
        <v>24.95</v>
      </c>
      <c r="CS20" s="13">
        <v>23.3</v>
      </c>
      <c r="CT20" s="8">
        <f t="shared" ref="CT20" si="58">((CR20*400)+(CS20*344))/744</f>
        <v>24.187096774193549</v>
      </c>
      <c r="CU20" s="23"/>
      <c r="CV20" s="23"/>
      <c r="CW20" s="3"/>
      <c r="CX20" s="3" t="s">
        <v>10</v>
      </c>
      <c r="CY20" s="13">
        <v>24.7</v>
      </c>
      <c r="CZ20" s="13">
        <v>23.05</v>
      </c>
      <c r="DA20" s="8">
        <f t="shared" ref="DA20" si="59">((CY20*400)+(CZ20*344))/744</f>
        <v>23.937096774193549</v>
      </c>
      <c r="DB20" s="23"/>
      <c r="DC20" s="23"/>
      <c r="DD20" s="3"/>
      <c r="DE20" s="3" t="s">
        <v>10</v>
      </c>
      <c r="DF20" s="13">
        <v>24.3</v>
      </c>
      <c r="DG20" s="13">
        <v>22.65</v>
      </c>
      <c r="DH20" s="8">
        <f t="shared" ref="DH20" si="60">((DF20*400)+(DG20*344))/744</f>
        <v>23.537096774193547</v>
      </c>
      <c r="DI20" s="23"/>
      <c r="DJ20" s="23"/>
      <c r="DK20" s="3"/>
      <c r="DL20" s="3" t="s">
        <v>10</v>
      </c>
      <c r="DM20" s="13">
        <v>25.8</v>
      </c>
      <c r="DN20" s="13">
        <v>24.15</v>
      </c>
      <c r="DO20" s="8">
        <f t="shared" ref="DO20" si="61">((DM20*400)+(DN20*344))/744</f>
        <v>25.037096774193547</v>
      </c>
      <c r="DP20" s="23"/>
      <c r="DQ20" s="3"/>
      <c r="DR20" s="3" t="s">
        <v>10</v>
      </c>
      <c r="DS20" s="13">
        <v>29.85</v>
      </c>
      <c r="DT20" s="13">
        <v>27.4</v>
      </c>
      <c r="DU20" s="8">
        <f t="shared" ref="DU20" si="62">((DS20*400)+(DT20*344))/744</f>
        <v>28.717204301075267</v>
      </c>
      <c r="DV20" s="23"/>
      <c r="DW20" s="3"/>
      <c r="DX20" s="3" t="s">
        <v>10</v>
      </c>
      <c r="DY20" s="13">
        <v>30.4</v>
      </c>
      <c r="DZ20" s="13">
        <v>28.55</v>
      </c>
      <c r="EA20" s="8">
        <f t="shared" ref="EA20" si="63">((DY20*400)+(DZ20*344))/744</f>
        <v>29.544623655913981</v>
      </c>
      <c r="EB20" s="23"/>
      <c r="EC20" s="3"/>
      <c r="ED20" s="3" t="s">
        <v>10</v>
      </c>
      <c r="EE20" s="13">
        <v>28.55</v>
      </c>
      <c r="EF20" s="13">
        <v>26.4</v>
      </c>
      <c r="EG20" s="8">
        <f t="shared" ref="EG20" si="64">((EE20*400)+(EF20*344))/744</f>
        <v>27.555913978494623</v>
      </c>
      <c r="EH20" s="23"/>
      <c r="EI20" s="3"/>
      <c r="EJ20" s="3" t="s">
        <v>10</v>
      </c>
      <c r="EK20" s="13">
        <v>30.15</v>
      </c>
      <c r="EL20" s="13">
        <v>27.75</v>
      </c>
      <c r="EM20" s="8">
        <f t="shared" ref="EM20" si="65">((EK20*400)+(EL20*344))/744</f>
        <v>29.04032258064516</v>
      </c>
      <c r="EN20" s="23"/>
      <c r="EO20" s="3"/>
      <c r="EP20" s="3" t="s">
        <v>10</v>
      </c>
      <c r="EQ20" s="13">
        <v>33.15</v>
      </c>
      <c r="ER20" s="13">
        <v>27.25</v>
      </c>
      <c r="ES20" s="8">
        <f t="shared" ref="ES20" si="66">((EQ20*400)+(ER20*344))/744</f>
        <v>30.422043010752688</v>
      </c>
      <c r="ET20" s="23"/>
      <c r="EU20" s="3"/>
      <c r="EV20" s="3" t="s">
        <v>10</v>
      </c>
      <c r="EW20" s="13">
        <v>37.4</v>
      </c>
      <c r="EX20" s="13">
        <v>32.1</v>
      </c>
      <c r="EY20" s="8">
        <f t="shared" ref="EY20" si="67">((EW20*400)+(EX20*344))/744</f>
        <v>34.949462365591401</v>
      </c>
      <c r="EZ20" s="23"/>
      <c r="FA20" s="3"/>
      <c r="FB20" s="3" t="s">
        <v>10</v>
      </c>
      <c r="FC20" s="13">
        <v>36.1</v>
      </c>
      <c r="FD20" s="13">
        <v>30.85</v>
      </c>
      <c r="FE20" s="8">
        <f t="shared" ref="FE20" si="68">((FC20*400)+(FD20*344))/744</f>
        <v>33.67258064516129</v>
      </c>
      <c r="FF20" s="23"/>
      <c r="FG20" s="3"/>
      <c r="FH20" s="3" t="s">
        <v>10</v>
      </c>
      <c r="FI20" s="13">
        <v>39.75</v>
      </c>
      <c r="FJ20" s="13">
        <v>35.299999999999997</v>
      </c>
      <c r="FK20" s="8">
        <f t="shared" ref="FK20" si="69">((FI20*400)+(FJ20*344))/744</f>
        <v>37.692473118279565</v>
      </c>
      <c r="FL20" s="23"/>
      <c r="FM20" s="3"/>
      <c r="FN20" s="3" t="s">
        <v>10</v>
      </c>
      <c r="FO20" s="13">
        <v>40.700000000000003</v>
      </c>
      <c r="FP20" s="13">
        <v>36.25</v>
      </c>
      <c r="FQ20" s="8">
        <f t="shared" ref="FQ20" si="70">((FO20*400)+(FP20*344))/744</f>
        <v>38.642473118279568</v>
      </c>
      <c r="FR20" s="23"/>
      <c r="FS20" s="3"/>
      <c r="FT20" s="3" t="s">
        <v>10</v>
      </c>
      <c r="FU20" s="13">
        <v>40.65</v>
      </c>
      <c r="FV20" s="13">
        <v>34.700000000000003</v>
      </c>
      <c r="FW20" s="8">
        <f t="shared" ref="FW20" si="71">((FU20*400)+(FV20*344))/744</f>
        <v>37.898924731182802</v>
      </c>
      <c r="FX20" s="23"/>
      <c r="FY20" s="3"/>
      <c r="FZ20" s="3" t="s">
        <v>10</v>
      </c>
      <c r="GA20" s="13">
        <v>39.9</v>
      </c>
      <c r="GB20" s="13">
        <v>35.450000000000003</v>
      </c>
      <c r="GC20" s="8">
        <f t="shared" ref="GC20" si="72">((GA20*400)+(GB20*344))/744</f>
        <v>37.842473118279571</v>
      </c>
      <c r="GD20" s="23"/>
      <c r="GE20" s="3"/>
      <c r="GF20" s="3" t="s">
        <v>10</v>
      </c>
      <c r="GG20" s="13">
        <v>43.75</v>
      </c>
      <c r="GH20" s="13">
        <v>34.25</v>
      </c>
      <c r="GI20" s="8">
        <f t="shared" ref="GI20" si="73">((GG20*400)+(GH20*344))/744</f>
        <v>39.357526881720432</v>
      </c>
      <c r="GJ20" s="23"/>
      <c r="GK20" s="3"/>
      <c r="GL20" s="3" t="s">
        <v>10</v>
      </c>
      <c r="GM20" s="13">
        <v>43.35</v>
      </c>
      <c r="GN20" s="13">
        <v>36.200000000000003</v>
      </c>
      <c r="GO20" s="8">
        <f t="shared" ref="GO20" si="74">((GM20*400)+(GN20*344))/744</f>
        <v>40.044086021505379</v>
      </c>
      <c r="GP20" s="23"/>
      <c r="GQ20" s="3"/>
      <c r="GR20" s="3" t="s">
        <v>10</v>
      </c>
      <c r="GS20" s="13">
        <v>44.85</v>
      </c>
      <c r="GT20" s="13">
        <v>41.75</v>
      </c>
      <c r="GU20" s="8">
        <f t="shared" ref="GU20" si="75">((GS20*400)+(GT20*344))/744</f>
        <v>43.416666666666664</v>
      </c>
      <c r="GV20" s="23"/>
      <c r="GW20" s="3"/>
      <c r="GX20" s="3" t="s">
        <v>10</v>
      </c>
      <c r="GY20" s="13">
        <v>45.25</v>
      </c>
      <c r="GZ20" s="13">
        <v>39.950000000000003</v>
      </c>
      <c r="HA20" s="8">
        <f t="shared" ref="HA20" si="76">((GY20*400)+(GZ20*344))/744</f>
        <v>42.799462365591403</v>
      </c>
      <c r="HB20" s="23"/>
      <c r="HC20" s="3"/>
      <c r="HD20" s="3" t="s">
        <v>10</v>
      </c>
      <c r="HE20" s="13">
        <v>42.4</v>
      </c>
      <c r="HF20" s="13">
        <v>39.85</v>
      </c>
      <c r="HG20" s="8">
        <f t="shared" ref="HG20" si="77">((HE20*400)+(HF20*344))/744</f>
        <v>41.220967741935489</v>
      </c>
      <c r="HH20" s="23"/>
      <c r="HI20" s="3"/>
      <c r="HJ20" s="3" t="s">
        <v>10</v>
      </c>
      <c r="HK20" s="13">
        <v>42.65</v>
      </c>
      <c r="HL20" s="13">
        <v>42.15</v>
      </c>
      <c r="HM20" s="8">
        <f t="shared" ref="HM20" si="78">((HK20*400)+(HL20*344))/744</f>
        <v>42.418817204301071</v>
      </c>
      <c r="HN20" s="23"/>
      <c r="HO20" s="3"/>
      <c r="HP20" s="3" t="s">
        <v>10</v>
      </c>
      <c r="HQ20" s="13">
        <v>42.6</v>
      </c>
      <c r="HR20" s="13">
        <v>42.1</v>
      </c>
      <c r="HS20" s="8">
        <f t="shared" ref="HS20" si="79">((HQ20*400)+(HR20*344))/744</f>
        <v>42.368817204301074</v>
      </c>
      <c r="HT20" s="23"/>
      <c r="HU20" s="3"/>
      <c r="HV20" s="3" t="s">
        <v>10</v>
      </c>
      <c r="HW20" s="13">
        <v>41.95</v>
      </c>
      <c r="HX20" s="13">
        <v>41.45</v>
      </c>
      <c r="HY20" s="8">
        <f t="shared" ref="HY20" si="80">((HW20*400)+(HX20*344))/744</f>
        <v>41.718817204301082</v>
      </c>
      <c r="HZ20" s="23"/>
      <c r="IA20" s="3"/>
      <c r="IB20" s="3" t="s">
        <v>10</v>
      </c>
      <c r="IC20" s="13">
        <v>41.8</v>
      </c>
      <c r="ID20" s="13">
        <v>42.5</v>
      </c>
      <c r="IE20" s="8">
        <f t="shared" ref="IE20" si="81">((IC20*400)+(ID20*344))/744</f>
        <v>42.123655913978496</v>
      </c>
      <c r="IF20" s="23"/>
      <c r="IG20" s="3"/>
      <c r="IH20" s="3" t="s">
        <v>10</v>
      </c>
      <c r="II20" s="13">
        <v>40.65</v>
      </c>
      <c r="IJ20" s="13">
        <v>41.5</v>
      </c>
      <c r="IK20" s="8">
        <f t="shared" ref="IK20" si="82">((II20*400)+(IJ20*344))/744</f>
        <v>41.043010752688176</v>
      </c>
      <c r="IL20" s="23"/>
      <c r="IM20" s="3"/>
      <c r="IN20" s="3" t="s">
        <v>10</v>
      </c>
      <c r="IO20" s="13">
        <v>39.549999999999997</v>
      </c>
      <c r="IP20" s="13">
        <v>40.799999999999997</v>
      </c>
      <c r="IQ20" s="8">
        <f t="shared" ref="IQ20" si="83">((IO20*400)+(IP20*344))/744</f>
        <v>40.127956989247309</v>
      </c>
      <c r="IR20" s="23"/>
      <c r="IS20" s="3"/>
      <c r="IT20" s="3" t="s">
        <v>10</v>
      </c>
      <c r="IU20" s="13">
        <v>38.9</v>
      </c>
      <c r="IV20" s="13">
        <v>38.700000000000003</v>
      </c>
      <c r="IW20" s="8">
        <f t="shared" ref="IW20" si="84">((IU20*400)+(IV20*344))/744</f>
        <v>38.807526881720435</v>
      </c>
      <c r="IX20" s="23"/>
      <c r="IY20" s="3"/>
      <c r="IZ20" s="3" t="s">
        <v>10</v>
      </c>
      <c r="JA20" s="13">
        <v>35.700000000000003</v>
      </c>
      <c r="JB20" s="13">
        <v>34.1</v>
      </c>
      <c r="JC20" s="8">
        <f t="shared" ref="JC20" si="85">((JA20*400)+(JB20*344))/744</f>
        <v>34.960215053763442</v>
      </c>
    </row>
    <row r="21" spans="1:263" ht="15.75" thickBot="1" x14ac:dyDescent="0.3">
      <c r="B21" s="37" t="s">
        <v>11</v>
      </c>
      <c r="C21" s="36">
        <f t="shared" si="42"/>
        <v>4.9000000000000057</v>
      </c>
      <c r="D21" s="36">
        <f t="shared" si="43"/>
        <v>2.8999999999999986</v>
      </c>
      <c r="E21" s="36">
        <f t="shared" si="44"/>
        <v>4.0555555555555571</v>
      </c>
      <c r="F21" s="23"/>
      <c r="G21" s="3"/>
      <c r="H21" s="3" t="s">
        <v>11</v>
      </c>
      <c r="I21" s="13">
        <v>43.55</v>
      </c>
      <c r="J21" s="13">
        <v>26.55</v>
      </c>
      <c r="K21" s="8">
        <f>((I21*416)+(J21*304))/720</f>
        <v>36.37222222222222</v>
      </c>
      <c r="L21" s="23"/>
      <c r="M21" s="3"/>
      <c r="N21" s="3" t="s">
        <v>11</v>
      </c>
      <c r="O21" s="13">
        <v>44.9</v>
      </c>
      <c r="P21" s="13">
        <v>28.05</v>
      </c>
      <c r="Q21" s="8">
        <f>((O21*416)+(P21*304))/720</f>
        <v>37.785555555555554</v>
      </c>
      <c r="R21" s="23"/>
      <c r="S21" s="3"/>
      <c r="T21" s="3" t="s">
        <v>11</v>
      </c>
      <c r="U21" s="13">
        <v>45.05</v>
      </c>
      <c r="V21" s="13">
        <v>28.2</v>
      </c>
      <c r="W21" s="19">
        <f>((U21*416)+(V21*304))/720</f>
        <v>37.935555555555553</v>
      </c>
      <c r="X21" s="23"/>
      <c r="Y21" s="3"/>
      <c r="Z21" s="3" t="s">
        <v>11</v>
      </c>
      <c r="AA21" s="13">
        <v>48.7</v>
      </c>
      <c r="AB21" s="13">
        <v>31.85</v>
      </c>
      <c r="AC21" s="19">
        <f>((AA21*416)+(AB21*304))/720</f>
        <v>41.585555555555551</v>
      </c>
      <c r="AD21" s="23"/>
      <c r="AE21" s="3"/>
      <c r="AF21" s="3" t="s">
        <v>11</v>
      </c>
      <c r="AG21" s="13">
        <v>51.25</v>
      </c>
      <c r="AH21" s="13">
        <v>34.4</v>
      </c>
      <c r="AI21" s="8">
        <f>((AG21*416)+(AH21*304))/720</f>
        <v>44.135555555555555</v>
      </c>
      <c r="AJ21" s="23"/>
      <c r="AK21" s="23"/>
      <c r="AL21" s="3"/>
      <c r="AM21" s="3" t="s">
        <v>11</v>
      </c>
      <c r="AN21" s="13">
        <v>52.25</v>
      </c>
      <c r="AO21" s="13">
        <v>35.4</v>
      </c>
      <c r="AP21" s="8">
        <f>((AN21*416)+(AO21*304))/720</f>
        <v>45.135555555555555</v>
      </c>
      <c r="AQ21" s="23"/>
      <c r="AR21" s="23"/>
      <c r="AS21" s="3"/>
      <c r="AT21" s="3" t="s">
        <v>11</v>
      </c>
      <c r="AU21" s="13">
        <v>51.7</v>
      </c>
      <c r="AV21" s="13">
        <v>34.85</v>
      </c>
      <c r="AW21" s="8">
        <f>((AU21*416)+(AV21*304))/720</f>
        <v>44.585555555555551</v>
      </c>
      <c r="AX21" s="23"/>
      <c r="AY21" s="23"/>
      <c r="AZ21" s="3"/>
      <c r="BA21" s="3" t="s">
        <v>11</v>
      </c>
      <c r="BB21" s="13">
        <v>50.8</v>
      </c>
      <c r="BC21" s="13">
        <v>33.950000000000003</v>
      </c>
      <c r="BD21" s="8">
        <f>((BB21*416)+(BC21*304))/720</f>
        <v>43.685555555555553</v>
      </c>
      <c r="BE21" s="23"/>
      <c r="BF21" s="23"/>
      <c r="BG21" s="3"/>
      <c r="BH21" s="3" t="s">
        <v>11</v>
      </c>
      <c r="BI21" s="13">
        <v>50.4</v>
      </c>
      <c r="BJ21" s="13">
        <v>32.549999999999997</v>
      </c>
      <c r="BK21" s="8">
        <f>((BI21*416)+(BJ21*304))/720</f>
        <v>42.86333333333333</v>
      </c>
      <c r="BL21" s="23"/>
      <c r="BM21" s="23"/>
      <c r="BN21" s="3"/>
      <c r="BO21" s="3" t="s">
        <v>11</v>
      </c>
      <c r="BP21" s="13">
        <v>49.85</v>
      </c>
      <c r="BQ21" s="13">
        <v>33.049999999999997</v>
      </c>
      <c r="BR21" s="8">
        <f>((BP21*416)+(BQ21*304))/720</f>
        <v>42.756666666666668</v>
      </c>
      <c r="BS21" s="23"/>
      <c r="BT21" s="23"/>
      <c r="BU21" s="3"/>
      <c r="BV21" s="3" t="s">
        <v>11</v>
      </c>
      <c r="BW21" s="13">
        <v>49.85</v>
      </c>
      <c r="BX21" s="13">
        <v>33.049999999999997</v>
      </c>
      <c r="BY21" s="8">
        <f>((BW21*416)+(BX21*304))/720</f>
        <v>42.756666666666668</v>
      </c>
      <c r="BZ21" s="23"/>
      <c r="CA21" s="23"/>
      <c r="CB21" s="3"/>
      <c r="CC21" s="3" t="s">
        <v>11</v>
      </c>
      <c r="CD21" s="13">
        <v>49.3</v>
      </c>
      <c r="CE21" s="13">
        <v>32.5</v>
      </c>
      <c r="CF21" s="8">
        <f>((CD21*416)+(CE21*304))/720</f>
        <v>42.206666666666663</v>
      </c>
      <c r="CG21" s="23"/>
      <c r="CH21" s="23"/>
      <c r="CI21" s="3"/>
      <c r="CJ21" s="3" t="s">
        <v>11</v>
      </c>
      <c r="CK21" s="13">
        <v>49.6</v>
      </c>
      <c r="CL21" s="13">
        <v>34.6</v>
      </c>
      <c r="CM21" s="8">
        <f>((CK21*416)+(CL21*304))/720</f>
        <v>43.266666666666666</v>
      </c>
      <c r="CN21" s="23"/>
      <c r="CO21" s="23"/>
      <c r="CP21" s="3"/>
      <c r="CQ21" s="3" t="s">
        <v>11</v>
      </c>
      <c r="CR21" s="13">
        <v>52.8</v>
      </c>
      <c r="CS21" s="13">
        <v>36.25</v>
      </c>
      <c r="CT21" s="8">
        <f>((CR21*416)+(CS21*304))/720</f>
        <v>45.812222222222225</v>
      </c>
      <c r="CU21" s="23"/>
      <c r="CV21" s="23"/>
      <c r="CW21" s="3"/>
      <c r="CX21" s="3" t="s">
        <v>11</v>
      </c>
      <c r="CY21" s="13">
        <v>54.45</v>
      </c>
      <c r="CZ21" s="13">
        <v>37.9</v>
      </c>
      <c r="DA21" s="8">
        <f>((CY21*416)+(CZ21*304))/720</f>
        <v>47.462222222222223</v>
      </c>
      <c r="DB21" s="23"/>
      <c r="DC21" s="23"/>
      <c r="DD21" s="3"/>
      <c r="DE21" s="3" t="s">
        <v>11</v>
      </c>
      <c r="DF21" s="13">
        <v>53.8</v>
      </c>
      <c r="DG21" s="13">
        <v>37.25</v>
      </c>
      <c r="DH21" s="8">
        <f>((DF21*416)+(DG21*304))/720</f>
        <v>46.812222222222225</v>
      </c>
      <c r="DI21" s="23"/>
      <c r="DJ21" s="23"/>
      <c r="DK21" s="3"/>
      <c r="DL21" s="3" t="s">
        <v>11</v>
      </c>
      <c r="DM21" s="13">
        <v>57</v>
      </c>
      <c r="DN21" s="13">
        <v>38.549999999999997</v>
      </c>
      <c r="DO21" s="8">
        <f>((DM21*416)+(DN21*304))/720</f>
        <v>49.209999999999994</v>
      </c>
      <c r="DP21" s="23"/>
      <c r="DQ21" s="3"/>
      <c r="DR21" s="3" t="s">
        <v>11</v>
      </c>
      <c r="DS21" s="13">
        <v>59.75</v>
      </c>
      <c r="DT21" s="13">
        <v>40.950000000000003</v>
      </c>
      <c r="DU21" s="8">
        <f>((DS21*416)+(DT21*304))/720</f>
        <v>51.812222222222225</v>
      </c>
      <c r="DV21" s="23"/>
      <c r="DW21" s="3"/>
      <c r="DX21" s="3" t="s">
        <v>11</v>
      </c>
      <c r="DY21" s="13">
        <v>60.45</v>
      </c>
      <c r="DZ21" s="13">
        <v>42.7</v>
      </c>
      <c r="EA21" s="8">
        <f>((DY21*416)+(DZ21*304))/720</f>
        <v>52.955555555555556</v>
      </c>
      <c r="EB21" s="23"/>
      <c r="EC21" s="3"/>
      <c r="ED21" s="3" t="s">
        <v>11</v>
      </c>
      <c r="EE21" s="13">
        <v>57.2</v>
      </c>
      <c r="EF21" s="13">
        <v>39.5</v>
      </c>
      <c r="EG21" s="8">
        <f>((EE21*416)+(EF21*304))/720</f>
        <v>49.726666666666659</v>
      </c>
      <c r="EH21" s="23"/>
      <c r="EI21" s="3"/>
      <c r="EJ21" s="3" t="s">
        <v>11</v>
      </c>
      <c r="EK21" s="13">
        <v>68.400000000000006</v>
      </c>
      <c r="EL21" s="13">
        <v>50.25</v>
      </c>
      <c r="EM21" s="8">
        <f>((EK21*416)+(EL21*304))/720</f>
        <v>60.736666666666672</v>
      </c>
      <c r="EN21" s="23"/>
      <c r="EO21" s="3"/>
      <c r="EP21" s="3" t="s">
        <v>11</v>
      </c>
      <c r="EQ21" s="13">
        <v>75.5</v>
      </c>
      <c r="ER21" s="13">
        <v>49.35</v>
      </c>
      <c r="ES21" s="8">
        <f>((EQ21*416)+(ER21*304))/720</f>
        <v>64.458888888888893</v>
      </c>
      <c r="ET21" s="23"/>
      <c r="EU21" s="3"/>
      <c r="EV21" s="3" t="s">
        <v>11</v>
      </c>
      <c r="EW21" s="13">
        <v>85.7</v>
      </c>
      <c r="EX21" s="13">
        <v>42</v>
      </c>
      <c r="EY21" s="8">
        <f>((EW21*416)+(EX21*304))/720</f>
        <v>67.248888888888899</v>
      </c>
      <c r="EZ21" s="23"/>
      <c r="FA21" s="3"/>
      <c r="FB21" s="3" t="s">
        <v>11</v>
      </c>
      <c r="FC21" s="13">
        <v>87.7</v>
      </c>
      <c r="FD21" s="13">
        <v>45.45</v>
      </c>
      <c r="FE21" s="8">
        <f>((FC21*416)+(FD21*304))/720</f>
        <v>69.861111111111114</v>
      </c>
      <c r="FF21" s="23"/>
      <c r="FG21" s="3"/>
      <c r="FH21" s="3" t="s">
        <v>11</v>
      </c>
      <c r="FI21" s="13">
        <v>88.25</v>
      </c>
      <c r="FJ21" s="13">
        <v>47.15</v>
      </c>
      <c r="FK21" s="8">
        <f>((FI21*416)+(FJ21*304))/720</f>
        <v>70.896666666666661</v>
      </c>
      <c r="FL21" s="23"/>
      <c r="FM21" s="3"/>
      <c r="FN21" s="3" t="s">
        <v>11</v>
      </c>
      <c r="FO21" s="13">
        <v>89.8</v>
      </c>
      <c r="FP21" s="13">
        <v>48.7</v>
      </c>
      <c r="FQ21" s="8">
        <f>((FO21*416)+(FP21*304))/720</f>
        <v>72.446666666666658</v>
      </c>
      <c r="FR21" s="23"/>
      <c r="FS21" s="3"/>
      <c r="FT21" s="3" t="s">
        <v>11</v>
      </c>
      <c r="FU21" s="13">
        <v>90.1</v>
      </c>
      <c r="FV21" s="13">
        <v>47.8</v>
      </c>
      <c r="FW21" s="8">
        <f>((FU21*416)+(FV21*304))/720</f>
        <v>72.239999999999995</v>
      </c>
      <c r="FX21" s="23"/>
      <c r="FY21" s="3"/>
      <c r="FZ21" s="3" t="s">
        <v>11</v>
      </c>
      <c r="GA21" s="13">
        <v>87</v>
      </c>
      <c r="GB21" s="13">
        <v>47.85</v>
      </c>
      <c r="GC21" s="8">
        <f>((GA21*416)+(GB21*304))/720</f>
        <v>70.47</v>
      </c>
      <c r="GD21" s="23"/>
      <c r="GE21" s="3"/>
      <c r="GF21" s="3" t="s">
        <v>11</v>
      </c>
      <c r="GG21" s="13">
        <v>95.2</v>
      </c>
      <c r="GH21" s="13">
        <v>46.25</v>
      </c>
      <c r="GI21" s="8">
        <f>((GG21*416)+(GH21*304))/720</f>
        <v>74.532222222222231</v>
      </c>
      <c r="GJ21" s="23"/>
      <c r="GK21" s="3"/>
      <c r="GL21" s="3" t="s">
        <v>11</v>
      </c>
      <c r="GM21" s="13">
        <v>99.4</v>
      </c>
      <c r="GN21" s="13">
        <v>51.9</v>
      </c>
      <c r="GO21" s="8">
        <f>((GM21*416)+(GN21*304))/720</f>
        <v>79.344444444444449</v>
      </c>
      <c r="GP21" s="23"/>
      <c r="GQ21" s="3"/>
      <c r="GR21" s="3" t="s">
        <v>11</v>
      </c>
      <c r="GS21" s="13">
        <v>44.55</v>
      </c>
      <c r="GT21" s="13">
        <v>39.25</v>
      </c>
      <c r="GU21" s="8">
        <f>((GS21*416)+(GT21*304))/720</f>
        <v>42.312222222222218</v>
      </c>
      <c r="GV21" s="23"/>
      <c r="GW21" s="3"/>
      <c r="GX21" s="3" t="s">
        <v>11</v>
      </c>
      <c r="GY21" s="13">
        <v>103</v>
      </c>
      <c r="GZ21" s="13">
        <v>50.9</v>
      </c>
      <c r="HA21" s="8">
        <f>((GY21*416)+(GZ21*304))/720</f>
        <v>81.002222222222215</v>
      </c>
      <c r="HB21" s="23"/>
      <c r="HC21" s="3"/>
      <c r="HD21" s="3" t="s">
        <v>11</v>
      </c>
      <c r="HE21" s="13">
        <v>101.15</v>
      </c>
      <c r="HF21" s="13">
        <v>49.1</v>
      </c>
      <c r="HG21" s="8">
        <f>((HE21*416)+(HF21*304))/720</f>
        <v>79.173333333333332</v>
      </c>
      <c r="HH21" s="23"/>
      <c r="HI21" s="3"/>
      <c r="HJ21" s="3" t="s">
        <v>11</v>
      </c>
      <c r="HK21" s="13">
        <v>101.55</v>
      </c>
      <c r="HL21" s="13">
        <v>52.9</v>
      </c>
      <c r="HM21" s="8">
        <f>((HK21*416)+(HL21*304))/720</f>
        <v>81.008888888888876</v>
      </c>
      <c r="HN21" s="23"/>
      <c r="HO21" s="3"/>
      <c r="HP21" s="3" t="s">
        <v>11</v>
      </c>
      <c r="HQ21" s="13">
        <v>101.55</v>
      </c>
      <c r="HR21" s="13">
        <v>52.9</v>
      </c>
      <c r="HS21" s="8">
        <f>((HQ21*416)+(HR21*304))/720</f>
        <v>81.008888888888876</v>
      </c>
      <c r="HT21" s="23"/>
      <c r="HU21" s="3"/>
      <c r="HV21" s="3" t="s">
        <v>11</v>
      </c>
      <c r="HW21" s="13">
        <v>100.6</v>
      </c>
      <c r="HX21" s="13">
        <v>51.95</v>
      </c>
      <c r="HY21" s="8">
        <f>((HW21*416)+(HX21*304))/720</f>
        <v>80.058888888888887</v>
      </c>
      <c r="HZ21" s="23"/>
      <c r="IA21" s="3"/>
      <c r="IB21" s="3" t="s">
        <v>11</v>
      </c>
      <c r="IC21" s="13">
        <v>100.3</v>
      </c>
      <c r="ID21" s="13">
        <v>51.1</v>
      </c>
      <c r="IE21" s="8">
        <f>((IC21*416)+(ID21*304))/720</f>
        <v>79.526666666666657</v>
      </c>
      <c r="IF21" s="23"/>
      <c r="IG21" s="3"/>
      <c r="IH21" s="3" t="s">
        <v>11</v>
      </c>
      <c r="II21" s="13">
        <v>105.9</v>
      </c>
      <c r="IJ21" s="13">
        <v>54.75</v>
      </c>
      <c r="IK21" s="8">
        <f>((II21*416)+(IJ21*304))/720</f>
        <v>84.303333333333342</v>
      </c>
      <c r="IL21" s="23"/>
      <c r="IM21" s="3"/>
      <c r="IN21" s="3" t="s">
        <v>11</v>
      </c>
      <c r="IO21" s="13">
        <v>104.95</v>
      </c>
      <c r="IP21" s="13">
        <v>54.45</v>
      </c>
      <c r="IQ21" s="8">
        <f>((IO21*416)+(IP21*304))/720</f>
        <v>83.62777777777778</v>
      </c>
      <c r="IR21" s="23"/>
      <c r="IS21" s="3"/>
      <c r="IT21" s="3" t="s">
        <v>11</v>
      </c>
      <c r="IU21" s="13">
        <v>105.5</v>
      </c>
      <c r="IV21" s="13">
        <v>54.85</v>
      </c>
      <c r="IW21" s="8">
        <f>((IU21*416)+(IV21*304))/720</f>
        <v>84.114444444444445</v>
      </c>
      <c r="IX21" s="23"/>
      <c r="IY21" s="3"/>
      <c r="IZ21" s="3" t="s">
        <v>11</v>
      </c>
      <c r="JA21" s="13">
        <v>100.4</v>
      </c>
      <c r="JB21" s="13">
        <v>47.9</v>
      </c>
      <c r="JC21" s="8">
        <f>((JA21*416)+(JB21*304))/720</f>
        <v>78.233333333333334</v>
      </c>
    </row>
    <row r="22" spans="1:263" ht="15.75" thickBot="1" x14ac:dyDescent="0.3">
      <c r="B22" s="37" t="s">
        <v>12</v>
      </c>
      <c r="C22" s="36">
        <f t="shared" si="42"/>
        <v>-0.79999999999998295</v>
      </c>
      <c r="D22" s="36">
        <f t="shared" si="43"/>
        <v>-2.75</v>
      </c>
      <c r="E22" s="36">
        <f t="shared" si="44"/>
        <v>-1.7016129032257652</v>
      </c>
      <c r="F22" s="23"/>
      <c r="G22" s="3"/>
      <c r="H22" s="3" t="s">
        <v>12</v>
      </c>
      <c r="I22" s="13">
        <v>105.85</v>
      </c>
      <c r="J22" s="13">
        <v>45.15</v>
      </c>
      <c r="K22" s="8">
        <f>((I22*400)+(J22*344))/744</f>
        <v>77.784408602150535</v>
      </c>
      <c r="L22" s="23"/>
      <c r="M22" s="3"/>
      <c r="N22" s="3" t="s">
        <v>12</v>
      </c>
      <c r="O22" s="13">
        <v>111.2</v>
      </c>
      <c r="P22" s="13">
        <v>48.15</v>
      </c>
      <c r="Q22" s="8">
        <f>((O22*400)+(P22*344))/744</f>
        <v>82.047849462365591</v>
      </c>
      <c r="R22" s="23"/>
      <c r="S22" s="3"/>
      <c r="T22" s="3" t="s">
        <v>12</v>
      </c>
      <c r="U22" s="13">
        <v>115.3</v>
      </c>
      <c r="V22" s="13">
        <v>47.5</v>
      </c>
      <c r="W22" s="19">
        <f>((U22*400)+(V22*344))/744</f>
        <v>83.951612903225808</v>
      </c>
      <c r="X22" s="23"/>
      <c r="Y22" s="3"/>
      <c r="Z22" s="3" t="s">
        <v>12</v>
      </c>
      <c r="AA22" s="13">
        <v>125.2</v>
      </c>
      <c r="AB22" s="13">
        <v>48.4</v>
      </c>
      <c r="AC22" s="19">
        <f>((AA22*400)+(AB22*344))/744</f>
        <v>89.690322580645173</v>
      </c>
      <c r="AD22" s="23"/>
      <c r="AE22" s="3"/>
      <c r="AF22" s="3" t="s">
        <v>12</v>
      </c>
      <c r="AG22" s="13">
        <v>126.6</v>
      </c>
      <c r="AH22" s="13">
        <v>47.7</v>
      </c>
      <c r="AI22" s="8">
        <f>((AG22*400)+(AH22*344))/744</f>
        <v>90.119354838709683</v>
      </c>
      <c r="AJ22" s="23"/>
      <c r="AK22" s="23"/>
      <c r="AL22" s="3"/>
      <c r="AM22" s="3" t="s">
        <v>12</v>
      </c>
      <c r="AN22" s="13">
        <v>127.65</v>
      </c>
      <c r="AO22" s="13">
        <v>48.75</v>
      </c>
      <c r="AP22" s="8">
        <f>((AN22*400)+(AO22*344))/744</f>
        <v>91.16935483870968</v>
      </c>
      <c r="AQ22" s="23"/>
      <c r="AR22" s="23"/>
      <c r="AS22" s="3"/>
      <c r="AT22" s="3" t="s">
        <v>12</v>
      </c>
      <c r="AU22" s="13">
        <v>140.15</v>
      </c>
      <c r="AV22" s="13">
        <v>51.15</v>
      </c>
      <c r="AW22" s="8">
        <f>((AU22*400)+(AV22*344))/744</f>
        <v>98.999462365591413</v>
      </c>
      <c r="AX22" s="23"/>
      <c r="AY22" s="23"/>
      <c r="AZ22" s="3"/>
      <c r="BA22" s="3" t="s">
        <v>12</v>
      </c>
      <c r="BB22" s="13">
        <v>140.30000000000001</v>
      </c>
      <c r="BC22" s="13">
        <v>51.15</v>
      </c>
      <c r="BD22" s="8">
        <f>((BB22*400)+(BC22*344))/744</f>
        <v>99.080107526881733</v>
      </c>
      <c r="BE22" s="23"/>
      <c r="BF22" s="23"/>
      <c r="BG22" s="3"/>
      <c r="BH22" s="3" t="s">
        <v>12</v>
      </c>
      <c r="BI22" s="13">
        <v>122.7</v>
      </c>
      <c r="BJ22" s="13">
        <v>49.2</v>
      </c>
      <c r="BK22" s="8">
        <f>((BI22*400)+(BJ22*344))/744</f>
        <v>88.716129032258067</v>
      </c>
      <c r="BL22" s="23"/>
      <c r="BM22" s="23"/>
      <c r="BN22" s="3"/>
      <c r="BO22" s="3" t="s">
        <v>12</v>
      </c>
      <c r="BP22" s="13">
        <v>123.75</v>
      </c>
      <c r="BQ22" s="13">
        <v>49.7</v>
      </c>
      <c r="BR22" s="8">
        <f>((BP22*400)+(BQ22*344))/744</f>
        <v>89.511827956989251</v>
      </c>
      <c r="BS22" s="23"/>
      <c r="BT22" s="23"/>
      <c r="BU22" s="3"/>
      <c r="BV22" s="3" t="s">
        <v>12</v>
      </c>
      <c r="BW22" s="13">
        <v>123.75</v>
      </c>
      <c r="BX22" s="13">
        <v>49.7</v>
      </c>
      <c r="BY22" s="8">
        <f>((BW22*400)+(BX22*344))/744</f>
        <v>89.511827956989251</v>
      </c>
      <c r="BZ22" s="23"/>
      <c r="CA22" s="23"/>
      <c r="CB22" s="3"/>
      <c r="CC22" s="3" t="s">
        <v>12</v>
      </c>
      <c r="CD22" s="13">
        <v>122.65</v>
      </c>
      <c r="CE22" s="13">
        <v>48.6</v>
      </c>
      <c r="CF22" s="8">
        <f>((CD22*400)+(CE22*344))/744</f>
        <v>88.411827956989242</v>
      </c>
      <c r="CG22" s="23"/>
      <c r="CH22" s="23"/>
      <c r="CI22" s="3"/>
      <c r="CJ22" s="3" t="s">
        <v>12</v>
      </c>
      <c r="CK22" s="13">
        <v>123.6</v>
      </c>
      <c r="CL22" s="13">
        <v>48.9</v>
      </c>
      <c r="CM22" s="8">
        <f>((CK22*400)+(CL22*344))/744</f>
        <v>89.061290322580646</v>
      </c>
      <c r="CN22" s="23"/>
      <c r="CO22" s="23"/>
      <c r="CP22" s="3"/>
      <c r="CQ22" s="3" t="s">
        <v>12</v>
      </c>
      <c r="CR22" s="13">
        <v>132.1</v>
      </c>
      <c r="CS22" s="13">
        <v>49.6</v>
      </c>
      <c r="CT22" s="8">
        <f>((CR22*400)+(CS22*344))/744</f>
        <v>93.954838709677418</v>
      </c>
      <c r="CU22" s="23"/>
      <c r="CV22" s="23"/>
      <c r="CW22" s="3"/>
      <c r="CX22" s="3" t="s">
        <v>12</v>
      </c>
      <c r="CY22" s="13">
        <v>144.1</v>
      </c>
      <c r="CZ22" s="13">
        <v>56.45</v>
      </c>
      <c r="DA22" s="8">
        <f>((CY22*400)+(CZ22*344))/744</f>
        <v>103.5736559139785</v>
      </c>
      <c r="DB22" s="23"/>
      <c r="DC22" s="23"/>
      <c r="DD22" s="3"/>
      <c r="DE22" s="3" t="s">
        <v>12</v>
      </c>
      <c r="DF22" s="13">
        <v>139.1</v>
      </c>
      <c r="DG22" s="13">
        <v>55.45</v>
      </c>
      <c r="DH22" s="8">
        <f>((DF22*400)+(DG22*344))/744</f>
        <v>100.42311827956989</v>
      </c>
      <c r="DI22" s="23"/>
      <c r="DJ22" s="23"/>
      <c r="DK22" s="3"/>
      <c r="DL22" s="3" t="s">
        <v>12</v>
      </c>
      <c r="DM22" s="13">
        <v>146.1</v>
      </c>
      <c r="DN22" s="13">
        <v>57.85</v>
      </c>
      <c r="DO22" s="8">
        <f>((DM22*400)+(DN22*344))/744</f>
        <v>105.29623655913977</v>
      </c>
      <c r="DP22" s="23"/>
      <c r="DQ22" s="3"/>
      <c r="DR22" s="3" t="s">
        <v>12</v>
      </c>
      <c r="DS22" s="13">
        <v>182.2</v>
      </c>
      <c r="DT22" s="13">
        <v>60.3</v>
      </c>
      <c r="DU22" s="8">
        <f>((DS22*400)+(DT22*344))/744</f>
        <v>125.83763440860214</v>
      </c>
      <c r="DV22" s="23"/>
      <c r="DW22" s="3"/>
      <c r="DX22" s="3" t="s">
        <v>12</v>
      </c>
      <c r="DY22" s="13">
        <v>202.9</v>
      </c>
      <c r="DZ22" s="13">
        <v>67.3</v>
      </c>
      <c r="EA22" s="8">
        <f>((DY22*400)+(DZ22*344))/744</f>
        <v>140.2032258064516</v>
      </c>
      <c r="EB22" s="23"/>
      <c r="EC22" s="3"/>
      <c r="ED22" s="3" t="s">
        <v>12</v>
      </c>
      <c r="EE22" s="13">
        <v>168.95</v>
      </c>
      <c r="EF22" s="13">
        <v>62.9</v>
      </c>
      <c r="EG22" s="8">
        <f>((EE22*400)+(EF22*344))/744</f>
        <v>119.91612903225807</v>
      </c>
      <c r="EH22" s="23"/>
      <c r="EI22" s="3"/>
      <c r="EJ22" s="3" t="s">
        <v>12</v>
      </c>
      <c r="EK22" s="13">
        <v>207.65</v>
      </c>
      <c r="EL22" s="13">
        <v>69.45</v>
      </c>
      <c r="EM22" s="8">
        <f>((EK22*400)+(EL22*344))/744</f>
        <v>143.7510752688172</v>
      </c>
      <c r="EN22" s="23"/>
      <c r="EO22" s="3"/>
      <c r="EP22" s="3" t="s">
        <v>12</v>
      </c>
      <c r="EQ22" s="13">
        <v>215.8</v>
      </c>
      <c r="ER22" s="13">
        <v>64.5</v>
      </c>
      <c r="ES22" s="8">
        <f>((EQ22*400)+(ER22*344))/744</f>
        <v>145.84408602150538</v>
      </c>
      <c r="ET22" s="23"/>
      <c r="EU22" s="3"/>
      <c r="EV22" s="3" t="s">
        <v>12</v>
      </c>
      <c r="EW22" s="13">
        <v>213.7</v>
      </c>
      <c r="EX22" s="13">
        <v>62.4</v>
      </c>
      <c r="EY22" s="8">
        <f>((EW22*400)+(EX22*344))/744</f>
        <v>143.74408602150538</v>
      </c>
      <c r="EZ22" s="23"/>
      <c r="FA22" s="3"/>
      <c r="FB22" s="3" t="s">
        <v>12</v>
      </c>
      <c r="FC22" s="13">
        <v>229.1</v>
      </c>
      <c r="FD22" s="13">
        <v>64.599999999999994</v>
      </c>
      <c r="FE22" s="8">
        <f>((FC22*400)+(FD22*344))/744</f>
        <v>153.04086021505375</v>
      </c>
      <c r="FF22" s="23"/>
      <c r="FG22" s="3"/>
      <c r="FH22" s="3" t="s">
        <v>12</v>
      </c>
      <c r="FI22" s="13">
        <v>215.5</v>
      </c>
      <c r="FJ22" s="13">
        <v>68.650000000000006</v>
      </c>
      <c r="FK22" s="8">
        <f>((FI22*400)+(FJ22*344))/744</f>
        <v>147.60161290322583</v>
      </c>
      <c r="FL22" s="23"/>
      <c r="FM22" s="3"/>
      <c r="FN22" s="3" t="s">
        <v>12</v>
      </c>
      <c r="FO22" s="13">
        <v>207.05</v>
      </c>
      <c r="FP22" s="13">
        <v>69.849999999999994</v>
      </c>
      <c r="FQ22" s="8">
        <f>((FO22*400)+(FP22*344))/744</f>
        <v>143.61344086021504</v>
      </c>
      <c r="FR22" s="23"/>
      <c r="FS22" s="3"/>
      <c r="FT22" s="3" t="s">
        <v>12</v>
      </c>
      <c r="FU22" s="13">
        <v>206.8</v>
      </c>
      <c r="FV22" s="13">
        <v>68.75</v>
      </c>
      <c r="FW22" s="8">
        <f>((FU22*400)+(FV22*344))/744</f>
        <v>142.97043010752688</v>
      </c>
      <c r="FX22" s="23"/>
      <c r="FY22" s="3"/>
      <c r="FZ22" s="3" t="s">
        <v>12</v>
      </c>
      <c r="GA22" s="13">
        <v>208.6</v>
      </c>
      <c r="GB22" s="13">
        <v>68.400000000000006</v>
      </c>
      <c r="GC22" s="8">
        <f>((GA22*400)+(GB22*344))/744</f>
        <v>143.77634408602151</v>
      </c>
      <c r="GD22" s="23"/>
      <c r="GE22" s="3"/>
      <c r="GF22" s="3" t="s">
        <v>12</v>
      </c>
      <c r="GG22" s="13">
        <v>231.8</v>
      </c>
      <c r="GH22" s="13">
        <v>81</v>
      </c>
      <c r="GI22" s="8">
        <f>((GG22*400)+(GH22*344))/744</f>
        <v>162.07526881720429</v>
      </c>
      <c r="GJ22" s="23"/>
      <c r="GK22" s="3"/>
      <c r="GL22" s="3" t="s">
        <v>12</v>
      </c>
      <c r="GM22" s="13">
        <v>232.45</v>
      </c>
      <c r="GN22" s="13">
        <v>80.849999999999994</v>
      </c>
      <c r="GO22" s="8">
        <f>((GM22*400)+(GN22*344))/744</f>
        <v>162.35537634408601</v>
      </c>
      <c r="GP22" s="23"/>
      <c r="GQ22" s="3"/>
      <c r="GR22" s="3" t="s">
        <v>12</v>
      </c>
      <c r="GS22" s="13">
        <v>102.15</v>
      </c>
      <c r="GT22" s="13">
        <v>51.45</v>
      </c>
      <c r="GU22" s="8">
        <f>((GS22*400)+(GT22*344))/744</f>
        <v>78.708064516129042</v>
      </c>
      <c r="GV22" s="23"/>
      <c r="GW22" s="3"/>
      <c r="GX22" s="3" t="s">
        <v>12</v>
      </c>
      <c r="GY22" s="13">
        <v>232.15</v>
      </c>
      <c r="GZ22" s="13">
        <v>79.3</v>
      </c>
      <c r="HA22" s="8">
        <f>((GY22*400)+(GZ22*344))/744</f>
        <v>161.4774193548387</v>
      </c>
      <c r="HB22" s="23"/>
      <c r="HC22" s="3"/>
      <c r="HD22" s="3" t="s">
        <v>12</v>
      </c>
      <c r="HE22" s="13">
        <v>239.8</v>
      </c>
      <c r="HF22" s="13">
        <v>81.900000000000006</v>
      </c>
      <c r="HG22" s="8">
        <f>((HE22*400)+(HF22*344))/744</f>
        <v>166.79247311827959</v>
      </c>
      <c r="HH22" s="23"/>
      <c r="HI22" s="3"/>
      <c r="HJ22" s="3" t="s">
        <v>12</v>
      </c>
      <c r="HK22" s="13">
        <v>242.15</v>
      </c>
      <c r="HL22" s="13">
        <v>85.2</v>
      </c>
      <c r="HM22" s="8">
        <f>((HK22*400)+(HL22*344))/744</f>
        <v>169.58172043010754</v>
      </c>
      <c r="HN22" s="23"/>
      <c r="HO22" s="3"/>
      <c r="HP22" s="3" t="s">
        <v>12</v>
      </c>
      <c r="HQ22" s="13">
        <v>258.8</v>
      </c>
      <c r="HR22" s="13">
        <v>82.05</v>
      </c>
      <c r="HS22" s="8">
        <f>((HQ22*400)+(HR22*344))/744</f>
        <v>177.07688172043012</v>
      </c>
      <c r="HT22" s="23"/>
      <c r="HU22" s="3"/>
      <c r="HV22" s="3" t="s">
        <v>12</v>
      </c>
      <c r="HW22" s="13">
        <v>256.39999999999998</v>
      </c>
      <c r="HX22" s="13">
        <v>86.15</v>
      </c>
      <c r="HY22" s="8">
        <f>((HW22*400)+(HX22*344))/744</f>
        <v>177.68225806451611</v>
      </c>
      <c r="HZ22" s="23"/>
      <c r="IA22" s="3"/>
      <c r="IB22" s="3" t="s">
        <v>12</v>
      </c>
      <c r="IC22" s="13">
        <v>255.2</v>
      </c>
      <c r="ID22" s="13">
        <v>84.9</v>
      </c>
      <c r="IE22" s="8">
        <f>((IC22*400)+(ID22*344))/744</f>
        <v>176.45913978494625</v>
      </c>
      <c r="IF22" s="23"/>
      <c r="IG22" s="3"/>
      <c r="IH22" s="3" t="s">
        <v>12</v>
      </c>
      <c r="II22" s="13">
        <v>258.3</v>
      </c>
      <c r="IJ22" s="13">
        <v>84.3</v>
      </c>
      <c r="IK22" s="8">
        <f>((II22*400)+(IJ22*344))/744</f>
        <v>177.84838709677422</v>
      </c>
      <c r="IL22" s="23"/>
      <c r="IM22" s="3"/>
      <c r="IN22" s="3" t="s">
        <v>12</v>
      </c>
      <c r="IO22" s="13">
        <v>256.35000000000002</v>
      </c>
      <c r="IP22" s="13">
        <v>83.7</v>
      </c>
      <c r="IQ22" s="8">
        <f>((IO22*400)+(IP22*344))/744</f>
        <v>176.52258064516133</v>
      </c>
      <c r="IR22" s="23"/>
      <c r="IS22" s="3"/>
      <c r="IT22" s="3" t="s">
        <v>12</v>
      </c>
      <c r="IU22" s="13">
        <v>255.6</v>
      </c>
      <c r="IV22" s="13">
        <v>83.4</v>
      </c>
      <c r="IW22" s="8">
        <f>((IU22*400)+(IV22*344))/744</f>
        <v>175.98064516129034</v>
      </c>
      <c r="IX22" s="23"/>
      <c r="IY22" s="3"/>
      <c r="IZ22" s="3" t="s">
        <v>12</v>
      </c>
      <c r="JA22" s="13">
        <v>243.15</v>
      </c>
      <c r="JB22" s="13">
        <v>79.599999999999994</v>
      </c>
      <c r="JC22" s="8">
        <f>((JA22*400)+(JB22*344))/744</f>
        <v>167.53010752688172</v>
      </c>
    </row>
    <row r="23" spans="1:263" ht="15.75" thickBot="1" x14ac:dyDescent="0.3">
      <c r="B23" s="37" t="s">
        <v>13</v>
      </c>
      <c r="C23" s="36">
        <f t="shared" si="42"/>
        <v>3</v>
      </c>
      <c r="D23" s="36">
        <f t="shared" si="43"/>
        <v>0</v>
      </c>
      <c r="E23" s="36">
        <f t="shared" si="44"/>
        <v>1.7419354838709751</v>
      </c>
      <c r="F23" s="23"/>
      <c r="G23" s="3"/>
      <c r="H23" s="3" t="s">
        <v>13</v>
      </c>
      <c r="I23" s="13">
        <v>104.95</v>
      </c>
      <c r="J23" s="13">
        <v>45.75</v>
      </c>
      <c r="K23" s="8">
        <f>((I23*432)+(J23*312))/744</f>
        <v>80.124193548387098</v>
      </c>
      <c r="L23" s="23"/>
      <c r="M23" s="3"/>
      <c r="N23" s="3" t="s">
        <v>13</v>
      </c>
      <c r="O23" s="13">
        <v>110.4</v>
      </c>
      <c r="P23" s="13">
        <v>48.85</v>
      </c>
      <c r="Q23" s="8">
        <f>((O23*432)+(P23*312))/744</f>
        <v>84.588709677419359</v>
      </c>
      <c r="R23" s="23"/>
      <c r="S23" s="3"/>
      <c r="T23" s="3" t="s">
        <v>13</v>
      </c>
      <c r="U23" s="13">
        <v>114.5</v>
      </c>
      <c r="V23" s="13">
        <v>48.15</v>
      </c>
      <c r="W23" s="19">
        <f>((U23*432)+(V23*312))/744</f>
        <v>86.675806451612914</v>
      </c>
      <c r="X23" s="23"/>
      <c r="Y23" s="3"/>
      <c r="Z23" s="3" t="s">
        <v>13</v>
      </c>
      <c r="AA23" s="13">
        <v>124.4</v>
      </c>
      <c r="AB23" s="13">
        <v>49.1</v>
      </c>
      <c r="AC23" s="19">
        <f>((AA23*432)+(AB23*312))/744</f>
        <v>92.822580645161295</v>
      </c>
      <c r="AD23" s="23"/>
      <c r="AE23" s="3"/>
      <c r="AF23" s="3" t="s">
        <v>13</v>
      </c>
      <c r="AG23" s="13">
        <v>125.75</v>
      </c>
      <c r="AH23" s="13">
        <v>48.35</v>
      </c>
      <c r="AI23" s="8">
        <f>((AG23*432)+(AH23*312))/744</f>
        <v>93.291935483870958</v>
      </c>
      <c r="AJ23" s="23"/>
      <c r="AK23" s="23"/>
      <c r="AL23" s="3"/>
      <c r="AM23" s="3" t="s">
        <v>13</v>
      </c>
      <c r="AN23" s="13">
        <v>126.85</v>
      </c>
      <c r="AO23" s="13">
        <v>49.45</v>
      </c>
      <c r="AP23" s="8">
        <f>((AN23*432)+(AO23*312))/744</f>
        <v>94.391935483870981</v>
      </c>
      <c r="AQ23" s="23"/>
      <c r="AR23" s="23"/>
      <c r="AS23" s="3"/>
      <c r="AT23" s="3" t="s">
        <v>13</v>
      </c>
      <c r="AU23" s="13">
        <v>139.6</v>
      </c>
      <c r="AV23" s="13">
        <v>51.9</v>
      </c>
      <c r="AW23" s="8">
        <f>((AU23*432)+(AV23*312))/744</f>
        <v>102.8225806451613</v>
      </c>
      <c r="AX23" s="23"/>
      <c r="AY23" s="23"/>
      <c r="AZ23" s="3"/>
      <c r="BA23" s="3" t="s">
        <v>13</v>
      </c>
      <c r="BB23" s="13">
        <v>139.75</v>
      </c>
      <c r="BC23" s="13">
        <v>51.9</v>
      </c>
      <c r="BD23" s="8">
        <f>((BB23*432)+(BC23*312))/744</f>
        <v>102.90967741935484</v>
      </c>
      <c r="BE23" s="23"/>
      <c r="BF23" s="23"/>
      <c r="BG23" s="3"/>
      <c r="BH23" s="3" t="s">
        <v>13</v>
      </c>
      <c r="BI23" s="13">
        <v>122.05</v>
      </c>
      <c r="BJ23" s="13">
        <v>49.85</v>
      </c>
      <c r="BK23" s="8">
        <f>((BI23*432)+(BJ23*312))/744</f>
        <v>91.772580645161298</v>
      </c>
      <c r="BL23" s="23"/>
      <c r="BM23" s="23"/>
      <c r="BN23" s="3"/>
      <c r="BO23" s="3" t="s">
        <v>13</v>
      </c>
      <c r="BP23" s="13">
        <v>123.2</v>
      </c>
      <c r="BQ23" s="13">
        <v>50.4</v>
      </c>
      <c r="BR23" s="8">
        <f>((BP23*432)+(BQ23*312))/744</f>
        <v>92.670967741935485</v>
      </c>
      <c r="BS23" s="23"/>
      <c r="BT23" s="23"/>
      <c r="BU23" s="3"/>
      <c r="BV23" s="3" t="s">
        <v>13</v>
      </c>
      <c r="BW23" s="13">
        <v>123.2</v>
      </c>
      <c r="BX23" s="13">
        <v>50.4</v>
      </c>
      <c r="BY23" s="8">
        <f>((BW23*432)+(BX23*312))/744</f>
        <v>92.670967741935485</v>
      </c>
      <c r="BZ23" s="23"/>
      <c r="CA23" s="23"/>
      <c r="CB23" s="3"/>
      <c r="CC23" s="3" t="s">
        <v>13</v>
      </c>
      <c r="CD23" s="13">
        <v>122.05</v>
      </c>
      <c r="CE23" s="13">
        <v>49.25</v>
      </c>
      <c r="CF23" s="8">
        <f>((CD23*432)+(CE23*312))/744</f>
        <v>91.520967741935493</v>
      </c>
      <c r="CG23" s="23"/>
      <c r="CH23" s="23"/>
      <c r="CI23" s="3"/>
      <c r="CJ23" s="3" t="s">
        <v>13</v>
      </c>
      <c r="CK23" s="13">
        <v>123.05</v>
      </c>
      <c r="CL23" s="13">
        <v>49.6</v>
      </c>
      <c r="CM23" s="8">
        <f>((CK23*432)+(CL23*312))/744</f>
        <v>92.248387096774195</v>
      </c>
      <c r="CN23" s="23"/>
      <c r="CO23" s="23"/>
      <c r="CP23" s="3"/>
      <c r="CQ23" s="3" t="s">
        <v>13</v>
      </c>
      <c r="CR23" s="13">
        <v>131.85</v>
      </c>
      <c r="CS23" s="13">
        <v>50.3</v>
      </c>
      <c r="CT23" s="8">
        <f>((CR23*432)+(CS23*312))/744</f>
        <v>97.651612903225796</v>
      </c>
      <c r="CU23" s="23"/>
      <c r="CV23" s="23"/>
      <c r="CW23" s="3"/>
      <c r="CX23" s="3" t="s">
        <v>13</v>
      </c>
      <c r="CY23" s="13">
        <v>144.1</v>
      </c>
      <c r="CZ23" s="13">
        <v>57.35</v>
      </c>
      <c r="DA23" s="8">
        <f>((CY23*432)+(CZ23*312))/744</f>
        <v>107.72096774193548</v>
      </c>
      <c r="DB23" s="23"/>
      <c r="DC23" s="23"/>
      <c r="DD23" s="3"/>
      <c r="DE23" s="3" t="s">
        <v>13</v>
      </c>
      <c r="DF23" s="13">
        <v>138.85</v>
      </c>
      <c r="DG23" s="13">
        <v>56.3</v>
      </c>
      <c r="DH23" s="8">
        <f>((DF23*432)+(DG23*312))/744</f>
        <v>104.23225806451612</v>
      </c>
      <c r="DI23" s="23"/>
      <c r="DJ23" s="23"/>
      <c r="DK23" s="3"/>
      <c r="DL23" s="3" t="s">
        <v>13</v>
      </c>
      <c r="DM23" s="13">
        <v>146.25</v>
      </c>
      <c r="DN23" s="13">
        <v>58.8</v>
      </c>
      <c r="DO23" s="8">
        <f>((DM23*432)+(DN23*312))/744</f>
        <v>109.57741935483872</v>
      </c>
      <c r="DP23" s="23"/>
      <c r="DQ23" s="3"/>
      <c r="DR23" s="3" t="s">
        <v>13</v>
      </c>
      <c r="DS23" s="13">
        <v>182.5</v>
      </c>
      <c r="DT23" s="13">
        <v>61.45</v>
      </c>
      <c r="DU23" s="8">
        <f>((DS23*432)+(DT23*312))/744</f>
        <v>131.73709677419353</v>
      </c>
      <c r="DV23" s="23"/>
      <c r="DW23" s="3"/>
      <c r="DX23" s="3" t="s">
        <v>13</v>
      </c>
      <c r="DY23" s="13">
        <v>203.55</v>
      </c>
      <c r="DZ23" s="13">
        <v>68.7</v>
      </c>
      <c r="EA23" s="8">
        <f>((DY23*432)+(DZ23*312))/744</f>
        <v>147</v>
      </c>
      <c r="EB23" s="23"/>
      <c r="EC23" s="3"/>
      <c r="ED23" s="3" t="s">
        <v>13</v>
      </c>
      <c r="EE23" s="13">
        <v>169.05</v>
      </c>
      <c r="EF23" s="13">
        <v>64</v>
      </c>
      <c r="EG23" s="8">
        <f>((EE23*432)+(EF23*312))/744</f>
        <v>124.99677419354839</v>
      </c>
      <c r="EH23" s="23"/>
      <c r="EI23" s="3"/>
      <c r="EJ23" s="3" t="s">
        <v>13</v>
      </c>
      <c r="EK23" s="13">
        <v>208.65</v>
      </c>
      <c r="EL23" s="13">
        <v>70.95</v>
      </c>
      <c r="EM23" s="8">
        <f>((EK23*432)+(EL23*312))/744</f>
        <v>150.90483870967745</v>
      </c>
      <c r="EN23" s="23"/>
      <c r="EO23" s="3"/>
      <c r="EP23" s="3" t="s">
        <v>13</v>
      </c>
      <c r="EQ23" s="13">
        <v>216.7</v>
      </c>
      <c r="ER23" s="13">
        <v>65.8</v>
      </c>
      <c r="ES23" s="8">
        <f>((EQ23*432)+(ER23*312))/744</f>
        <v>153.41935483870967</v>
      </c>
      <c r="ET23" s="23"/>
      <c r="EU23" s="3"/>
      <c r="EV23" s="3" t="s">
        <v>13</v>
      </c>
      <c r="EW23" s="13">
        <v>226</v>
      </c>
      <c r="EX23" s="13">
        <v>75.099999999999994</v>
      </c>
      <c r="EY23" s="8">
        <f>((EW23*432)+(EX23*312))/744</f>
        <v>162.71935483870968</v>
      </c>
      <c r="EZ23" s="23"/>
      <c r="FA23" s="3"/>
      <c r="FB23" s="3" t="s">
        <v>13</v>
      </c>
      <c r="FC23" s="13">
        <v>236.1</v>
      </c>
      <c r="FD23" s="13">
        <v>79.400000000000006</v>
      </c>
      <c r="FE23" s="8">
        <f>((FC23*432)+(FD23*312))/744</f>
        <v>170.38709677419354</v>
      </c>
      <c r="FF23" s="23"/>
      <c r="FG23" s="3"/>
      <c r="FH23" s="3" t="s">
        <v>13</v>
      </c>
      <c r="FI23" s="13">
        <v>206.65</v>
      </c>
      <c r="FJ23" s="13">
        <v>69.8</v>
      </c>
      <c r="FK23" s="8">
        <f>((FI23*432)+(FJ23*312))/744</f>
        <v>149.26129032258063</v>
      </c>
      <c r="FL23" s="23"/>
      <c r="FM23" s="3"/>
      <c r="FN23" s="3" t="s">
        <v>13</v>
      </c>
      <c r="FO23" s="13">
        <v>198.65</v>
      </c>
      <c r="FP23" s="13">
        <v>71.150000000000006</v>
      </c>
      <c r="FQ23" s="8">
        <f>((FO23*432)+(FP23*312))/744</f>
        <v>145.18225806451613</v>
      </c>
      <c r="FR23" s="23"/>
      <c r="FS23" s="3"/>
      <c r="FT23" s="3" t="s">
        <v>13</v>
      </c>
      <c r="FU23" s="13">
        <v>198.65</v>
      </c>
      <c r="FV23" s="13">
        <v>70</v>
      </c>
      <c r="FW23" s="8">
        <f>((FU23*432)+(FV23*312))/744</f>
        <v>144.70000000000002</v>
      </c>
      <c r="FX23" s="23"/>
      <c r="FY23" s="3"/>
      <c r="FZ23" s="3" t="s">
        <v>13</v>
      </c>
      <c r="GA23" s="13">
        <v>200.5</v>
      </c>
      <c r="GB23" s="13">
        <v>69.7</v>
      </c>
      <c r="GC23" s="8">
        <f>((GA23*432)+(GB23*312))/744</f>
        <v>145.64838709677417</v>
      </c>
      <c r="GD23" s="23"/>
      <c r="GE23" s="3"/>
      <c r="GF23" s="3" t="s">
        <v>13</v>
      </c>
      <c r="GG23" s="13">
        <v>225.05</v>
      </c>
      <c r="GH23" s="13">
        <v>83.1</v>
      </c>
      <c r="GI23" s="8">
        <f>((GG23*432)+(GH23*312))/744</f>
        <v>165.5225806451613</v>
      </c>
      <c r="GJ23" s="23"/>
      <c r="GK23" s="3"/>
      <c r="GL23" s="3" t="s">
        <v>13</v>
      </c>
      <c r="GM23" s="13">
        <v>225.85</v>
      </c>
      <c r="GN23" s="13">
        <v>82.95</v>
      </c>
      <c r="GO23" s="8">
        <f>((GM23*432)+(GN23*312))/744</f>
        <v>165.92419354838711</v>
      </c>
      <c r="GP23" s="23"/>
      <c r="GQ23" s="3"/>
      <c r="GR23" s="3" t="s">
        <v>13</v>
      </c>
      <c r="GS23" s="13">
        <v>229.95</v>
      </c>
      <c r="GT23" s="13">
        <v>78.3</v>
      </c>
      <c r="GU23" s="8">
        <f>((GS23*432)+(GT23*312))/744</f>
        <v>166.35483870967741</v>
      </c>
      <c r="GV23" s="23"/>
      <c r="GW23" s="3"/>
      <c r="GX23" s="3" t="s">
        <v>13</v>
      </c>
      <c r="GY23" s="13">
        <v>225.5</v>
      </c>
      <c r="GZ23" s="13">
        <v>81.349999999999994</v>
      </c>
      <c r="HA23" s="8">
        <f>((GY23*432)+(GZ23*312))/744</f>
        <v>165.04999999999998</v>
      </c>
      <c r="HB23" s="23"/>
      <c r="HC23" s="3"/>
      <c r="HD23" s="3" t="s">
        <v>13</v>
      </c>
      <c r="HE23" s="13">
        <v>242.85</v>
      </c>
      <c r="HF23" s="13">
        <v>83.85</v>
      </c>
      <c r="HG23" s="8">
        <f>((HE23*432)+(HF23*312))/744</f>
        <v>176.17258064516128</v>
      </c>
      <c r="HH23" s="23"/>
      <c r="HI23" s="3"/>
      <c r="HJ23" s="3" t="s">
        <v>13</v>
      </c>
      <c r="HK23" s="13">
        <v>245.2</v>
      </c>
      <c r="HL23" s="13">
        <v>87.3</v>
      </c>
      <c r="HM23" s="8">
        <f>((HK23*432)+(HL23*312))/744</f>
        <v>178.98387096774192</v>
      </c>
      <c r="HN23" s="23"/>
      <c r="HO23" s="3"/>
      <c r="HP23" s="3" t="s">
        <v>13</v>
      </c>
      <c r="HQ23" s="13">
        <v>262.14999999999998</v>
      </c>
      <c r="HR23" s="13">
        <v>83.95</v>
      </c>
      <c r="HS23" s="8">
        <f>((HQ23*432)+(HR23*312))/744</f>
        <v>187.42096774193547</v>
      </c>
      <c r="HT23" s="23"/>
      <c r="HU23" s="3"/>
      <c r="HV23" s="3" t="s">
        <v>13</v>
      </c>
      <c r="HW23" s="13">
        <v>259.60000000000002</v>
      </c>
      <c r="HX23" s="13">
        <v>88.15</v>
      </c>
      <c r="HY23" s="8">
        <f>((HW23*432)+(HX23*312))/744</f>
        <v>187.70161290322579</v>
      </c>
      <c r="HZ23" s="23"/>
      <c r="IA23" s="3"/>
      <c r="IB23" s="3" t="s">
        <v>13</v>
      </c>
      <c r="IC23" s="13">
        <v>261.10000000000002</v>
      </c>
      <c r="ID23" s="13">
        <v>89.75</v>
      </c>
      <c r="IE23" s="8">
        <f>((IC23*432)+(ID23*312))/744</f>
        <v>189.24354838709678</v>
      </c>
      <c r="IF23" s="23"/>
      <c r="IG23" s="3"/>
      <c r="IH23" s="3" t="s">
        <v>13</v>
      </c>
      <c r="II23" s="13">
        <v>264.3</v>
      </c>
      <c r="IJ23" s="13">
        <v>89.15</v>
      </c>
      <c r="IK23" s="8">
        <f>((II23*432)+(IJ23*312))/744</f>
        <v>190.85000000000002</v>
      </c>
      <c r="IL23" s="23"/>
      <c r="IM23" s="3"/>
      <c r="IN23" s="3" t="s">
        <v>13</v>
      </c>
      <c r="IO23" s="13">
        <v>262.2</v>
      </c>
      <c r="IP23" s="13">
        <v>88.45</v>
      </c>
      <c r="IQ23" s="8">
        <f>((IO23*432)+(IP23*312))/744</f>
        <v>189.33709677419353</v>
      </c>
      <c r="IR23" s="23"/>
      <c r="IS23" s="3"/>
      <c r="IT23" s="3" t="s">
        <v>13</v>
      </c>
      <c r="IU23" s="13">
        <v>262.60000000000002</v>
      </c>
      <c r="IV23" s="13">
        <v>88.15</v>
      </c>
      <c r="IW23" s="8">
        <f>((IU23*432)+(IV23*312))/744</f>
        <v>189.44354838709677</v>
      </c>
      <c r="IX23" s="23"/>
      <c r="IY23" s="3"/>
      <c r="IZ23" s="3" t="s">
        <v>13</v>
      </c>
      <c r="JA23" s="13">
        <v>256.2</v>
      </c>
      <c r="JB23" s="13">
        <v>84.15</v>
      </c>
      <c r="JC23" s="8">
        <f>((JA23*432)+(JB23*312))/744</f>
        <v>184.05</v>
      </c>
    </row>
    <row r="24" spans="1:263" ht="15.75" thickBot="1" x14ac:dyDescent="0.3">
      <c r="B24" s="37" t="s">
        <v>14</v>
      </c>
      <c r="C24" s="36">
        <f t="shared" si="42"/>
        <v>-9.5999999999999943</v>
      </c>
      <c r="D24" s="36">
        <f t="shared" si="43"/>
        <v>-9.9999999999994316E-2</v>
      </c>
      <c r="E24" s="36">
        <f t="shared" si="44"/>
        <v>-5.37777777777778</v>
      </c>
      <c r="F24" s="23"/>
      <c r="G24" s="3"/>
      <c r="H24" s="3" t="s">
        <v>14</v>
      </c>
      <c r="I24" s="13">
        <v>74.95</v>
      </c>
      <c r="J24" s="13">
        <v>34.549999999999997</v>
      </c>
      <c r="K24" s="8">
        <f>((I24*400)+(J24*320))/720</f>
        <v>56.994444444444447</v>
      </c>
      <c r="L24" s="23"/>
      <c r="M24" s="3"/>
      <c r="N24" s="3" t="s">
        <v>14</v>
      </c>
      <c r="O24" s="13">
        <v>78.45</v>
      </c>
      <c r="P24" s="13">
        <v>36.450000000000003</v>
      </c>
      <c r="Q24" s="8">
        <f>((O24*400)+(P24*320))/720</f>
        <v>59.783333333333331</v>
      </c>
      <c r="R24" s="23"/>
      <c r="S24" s="3"/>
      <c r="T24" s="3" t="s">
        <v>14</v>
      </c>
      <c r="U24" s="13">
        <v>81.45</v>
      </c>
      <c r="V24" s="13">
        <v>35.9</v>
      </c>
      <c r="W24" s="19">
        <f>((U24*400)+(V24*320))/720</f>
        <v>61.205555555555556</v>
      </c>
      <c r="X24" s="23"/>
      <c r="Y24" s="3"/>
      <c r="Z24" s="3" t="s">
        <v>14</v>
      </c>
      <c r="AA24" s="13">
        <v>88.6</v>
      </c>
      <c r="AB24" s="13">
        <v>36.700000000000003</v>
      </c>
      <c r="AC24" s="19">
        <f>((AA24*400)+(AB24*320))/720</f>
        <v>65.533333333333331</v>
      </c>
      <c r="AD24" s="23"/>
      <c r="AE24" s="3"/>
      <c r="AF24" s="3" t="s">
        <v>14</v>
      </c>
      <c r="AG24" s="13">
        <v>89.45</v>
      </c>
      <c r="AH24" s="13">
        <v>36.1</v>
      </c>
      <c r="AI24" s="8">
        <f>((AG24*400)+(AH24*320))/720</f>
        <v>65.738888888888894</v>
      </c>
      <c r="AJ24" s="23"/>
      <c r="AK24" s="23"/>
      <c r="AL24" s="3"/>
      <c r="AM24" s="3" t="s">
        <v>14</v>
      </c>
      <c r="AN24" s="13">
        <v>90.4</v>
      </c>
      <c r="AO24" s="13">
        <v>37.049999999999997</v>
      </c>
      <c r="AP24" s="8">
        <f>((AN24*400)+(AO24*320))/720</f>
        <v>66.688888888888883</v>
      </c>
      <c r="AQ24" s="23"/>
      <c r="AR24" s="23"/>
      <c r="AS24" s="3"/>
      <c r="AT24" s="3" t="s">
        <v>14</v>
      </c>
      <c r="AU24" s="13">
        <v>100.3</v>
      </c>
      <c r="AV24" s="13">
        <v>39.200000000000003</v>
      </c>
      <c r="AW24" s="8">
        <f>((AU24*400)+(AV24*320))/720</f>
        <v>73.144444444444446</v>
      </c>
      <c r="AX24" s="23"/>
      <c r="AY24" s="23"/>
      <c r="AZ24" s="3"/>
      <c r="BA24" s="3" t="s">
        <v>14</v>
      </c>
      <c r="BB24" s="13">
        <v>100.4</v>
      </c>
      <c r="BC24" s="13">
        <v>39.200000000000003</v>
      </c>
      <c r="BD24" s="8">
        <f>((BB24*400)+(BC24*320))/720</f>
        <v>73.2</v>
      </c>
      <c r="BE24" s="23"/>
      <c r="BF24" s="23"/>
      <c r="BG24" s="3"/>
      <c r="BH24" s="3" t="s">
        <v>14</v>
      </c>
      <c r="BI24" s="13">
        <v>87.35</v>
      </c>
      <c r="BJ24" s="13">
        <v>37.5</v>
      </c>
      <c r="BK24" s="8">
        <f>((BI24*400)+(BJ24*320))/720</f>
        <v>65.194444444444443</v>
      </c>
      <c r="BL24" s="23"/>
      <c r="BM24" s="23"/>
      <c r="BN24" s="3"/>
      <c r="BO24" s="3" t="s">
        <v>14</v>
      </c>
      <c r="BP24" s="13">
        <v>89.15</v>
      </c>
      <c r="BQ24" s="13">
        <v>38.85</v>
      </c>
      <c r="BR24" s="8">
        <f>((BP24*400)+(BQ24*320))/720</f>
        <v>66.794444444444451</v>
      </c>
      <c r="BS24" s="23"/>
      <c r="BT24" s="23"/>
      <c r="BU24" s="3"/>
      <c r="BV24" s="3" t="s">
        <v>14</v>
      </c>
      <c r="BW24" s="13">
        <v>89.15</v>
      </c>
      <c r="BX24" s="13">
        <v>38.85</v>
      </c>
      <c r="BY24" s="8">
        <f>((BW24*400)+(BX24*320))/720</f>
        <v>66.794444444444451</v>
      </c>
      <c r="BZ24" s="23"/>
      <c r="CA24" s="23"/>
      <c r="CB24" s="3"/>
      <c r="CC24" s="3" t="s">
        <v>14</v>
      </c>
      <c r="CD24" s="13">
        <v>91.35</v>
      </c>
      <c r="CE24" s="13">
        <v>41.05</v>
      </c>
      <c r="CF24" s="8">
        <f>((CD24*400)+(CE24*320))/720</f>
        <v>68.99444444444444</v>
      </c>
      <c r="CG24" s="23"/>
      <c r="CH24" s="23"/>
      <c r="CI24" s="3"/>
      <c r="CJ24" s="3" t="s">
        <v>14</v>
      </c>
      <c r="CK24" s="13">
        <v>92.3</v>
      </c>
      <c r="CL24" s="13">
        <v>41.4</v>
      </c>
      <c r="CM24" s="8">
        <f>((CK24*400)+(CL24*320))/720</f>
        <v>69.677777777777777</v>
      </c>
      <c r="CN24" s="23"/>
      <c r="CO24" s="23"/>
      <c r="CP24" s="3"/>
      <c r="CQ24" s="3" t="s">
        <v>14</v>
      </c>
      <c r="CR24" s="13">
        <v>99.85</v>
      </c>
      <c r="CS24" s="13">
        <v>41.9</v>
      </c>
      <c r="CT24" s="8">
        <f>((CR24*400)+(CS24*320))/720</f>
        <v>74.094444444444449</v>
      </c>
      <c r="CU24" s="23"/>
      <c r="CV24" s="23"/>
      <c r="CW24" s="3"/>
      <c r="CX24" s="3" t="s">
        <v>14</v>
      </c>
      <c r="CY24" s="13">
        <v>109.9</v>
      </c>
      <c r="CZ24" s="13">
        <v>47.85</v>
      </c>
      <c r="DA24" s="8">
        <f>((CY24*400)+(CZ24*320))/720</f>
        <v>82.322222222222223</v>
      </c>
      <c r="DB24" s="23"/>
      <c r="DC24" s="23"/>
      <c r="DD24" s="3"/>
      <c r="DE24" s="3" t="s">
        <v>14</v>
      </c>
      <c r="DF24" s="13">
        <v>105.2</v>
      </c>
      <c r="DG24" s="13">
        <v>46.9</v>
      </c>
      <c r="DH24" s="8">
        <f>((DF24*400)+(DG24*320))/720</f>
        <v>79.288888888888891</v>
      </c>
      <c r="DI24" s="23"/>
      <c r="DJ24" s="23"/>
      <c r="DK24" s="3"/>
      <c r="DL24" s="3" t="s">
        <v>14</v>
      </c>
      <c r="DM24" s="13">
        <v>111.75</v>
      </c>
      <c r="DN24" s="13">
        <v>49.2</v>
      </c>
      <c r="DO24" s="8">
        <f>((DM24*400)+(DN24*320))/720</f>
        <v>83.95</v>
      </c>
      <c r="DP24" s="23"/>
      <c r="DQ24" s="3"/>
      <c r="DR24" s="3" t="s">
        <v>14</v>
      </c>
      <c r="DS24" s="13">
        <v>139.69999999999999</v>
      </c>
      <c r="DT24" s="13">
        <v>51.5</v>
      </c>
      <c r="DU24" s="8">
        <f>((DS24*400)+(DT24*320))/720</f>
        <v>100.5</v>
      </c>
      <c r="DV24" s="23"/>
      <c r="DW24" s="3"/>
      <c r="DX24" s="3" t="s">
        <v>14</v>
      </c>
      <c r="DY24" s="13">
        <v>156.5</v>
      </c>
      <c r="DZ24" s="13">
        <v>57.8</v>
      </c>
      <c r="EA24" s="8">
        <f>((DY24*400)+(DZ24*320))/720</f>
        <v>112.63333333333334</v>
      </c>
      <c r="EB24" s="23"/>
      <c r="EC24" s="3"/>
      <c r="ED24" s="3" t="s">
        <v>14</v>
      </c>
      <c r="EE24" s="13">
        <v>128.5</v>
      </c>
      <c r="EF24" s="13">
        <v>53.45</v>
      </c>
      <c r="EG24" s="8">
        <f>((EE24*400)+(EF24*320))/720</f>
        <v>95.144444444444446</v>
      </c>
      <c r="EH24" s="23"/>
      <c r="EI24" s="3"/>
      <c r="EJ24" s="3" t="s">
        <v>14</v>
      </c>
      <c r="EK24" s="13">
        <v>160.94999999999999</v>
      </c>
      <c r="EL24" s="13">
        <v>59.55</v>
      </c>
      <c r="EM24" s="8">
        <f>((EK24*400)+(EL24*320))/720</f>
        <v>115.88333333333334</v>
      </c>
      <c r="EN24" s="23"/>
      <c r="EO24" s="3"/>
      <c r="EP24" s="3" t="s">
        <v>14</v>
      </c>
      <c r="EQ24" s="13">
        <v>166.8</v>
      </c>
      <c r="ER24" s="13">
        <v>54.85</v>
      </c>
      <c r="ES24" s="8">
        <f>((EQ24*400)+(ER24*320))/720</f>
        <v>117.04444444444445</v>
      </c>
      <c r="ET24" s="23"/>
      <c r="EU24" s="3"/>
      <c r="EV24" s="3" t="s">
        <v>14</v>
      </c>
      <c r="EW24" s="13">
        <v>164.9</v>
      </c>
      <c r="EX24" s="13">
        <v>52.95</v>
      </c>
      <c r="EY24" s="8">
        <f>((EW24*400)+(EX24*320))/720</f>
        <v>115.14444444444445</v>
      </c>
      <c r="EZ24" s="23"/>
      <c r="FA24" s="3"/>
      <c r="FB24" s="3" t="s">
        <v>14</v>
      </c>
      <c r="FC24" s="13">
        <v>132.4</v>
      </c>
      <c r="FD24" s="13">
        <v>55</v>
      </c>
      <c r="FE24" s="8">
        <f>((FC24*400)+(FD24*320))/720</f>
        <v>98</v>
      </c>
      <c r="FF24" s="23"/>
      <c r="FG24" s="3"/>
      <c r="FH24" s="3" t="s">
        <v>14</v>
      </c>
      <c r="FI24" s="13">
        <v>129.05000000000001</v>
      </c>
      <c r="FJ24" s="13">
        <v>55.5</v>
      </c>
      <c r="FK24" s="8">
        <f>((FI24*400)+(FJ24*320))/720</f>
        <v>96.361111111111114</v>
      </c>
      <c r="FL24" s="23"/>
      <c r="FM24" s="3"/>
      <c r="FN24" s="3" t="s">
        <v>14</v>
      </c>
      <c r="FO24" s="13">
        <v>124.35</v>
      </c>
      <c r="FP24" s="13">
        <v>56.6</v>
      </c>
      <c r="FQ24" s="8">
        <f>((FO24*400)+(FP24*320))/720</f>
        <v>94.238888888888894</v>
      </c>
      <c r="FR24" s="23"/>
      <c r="FS24" s="3"/>
      <c r="FT24" s="3" t="s">
        <v>14</v>
      </c>
      <c r="FU24" s="13">
        <v>125.05</v>
      </c>
      <c r="FV24" s="13">
        <v>55.75</v>
      </c>
      <c r="FW24" s="8">
        <f>((FU24*400)+(FV24*320))/720</f>
        <v>94.25</v>
      </c>
      <c r="FX24" s="23"/>
      <c r="FY24" s="3"/>
      <c r="FZ24" s="3" t="s">
        <v>14</v>
      </c>
      <c r="GA24" s="13">
        <v>126.45</v>
      </c>
      <c r="GB24" s="13">
        <v>55.55</v>
      </c>
      <c r="GC24" s="8">
        <f>((GA24*400)+(GB24*320))/720</f>
        <v>94.938888888888883</v>
      </c>
      <c r="GD24" s="23"/>
      <c r="GE24" s="3"/>
      <c r="GF24" s="3" t="s">
        <v>14</v>
      </c>
      <c r="GG24" s="13">
        <v>147.6</v>
      </c>
      <c r="GH24" s="13">
        <v>67.25</v>
      </c>
      <c r="GI24" s="8">
        <f>((GG24*400)+(GH24*320))/720</f>
        <v>111.88888888888889</v>
      </c>
      <c r="GJ24" s="23"/>
      <c r="GK24" s="3"/>
      <c r="GL24" s="3" t="s">
        <v>14</v>
      </c>
      <c r="GM24" s="13">
        <v>148.30000000000001</v>
      </c>
      <c r="GN24" s="13">
        <v>67.099999999999994</v>
      </c>
      <c r="GO24" s="8">
        <f>((GM24*400)+(GN24*320))/720</f>
        <v>112.21111111111111</v>
      </c>
      <c r="GP24" s="23"/>
      <c r="GQ24" s="3"/>
      <c r="GR24" s="3" t="s">
        <v>14</v>
      </c>
      <c r="GS24" s="13">
        <v>223.2</v>
      </c>
      <c r="GT24" s="13">
        <v>80.25</v>
      </c>
      <c r="GU24" s="8">
        <f>((GS24*400)+(GT24*320))/720</f>
        <v>159.66666666666666</v>
      </c>
      <c r="GV24" s="23"/>
      <c r="GW24" s="3"/>
      <c r="GX24" s="3" t="s">
        <v>14</v>
      </c>
      <c r="GY24" s="13">
        <v>148.1</v>
      </c>
      <c r="GZ24" s="13">
        <v>65.75</v>
      </c>
      <c r="HA24" s="8">
        <f>((GY24*400)+(GZ24*320))/720</f>
        <v>111.5</v>
      </c>
      <c r="HB24" s="23"/>
      <c r="HC24" s="3"/>
      <c r="HD24" s="3" t="s">
        <v>14</v>
      </c>
      <c r="HE24" s="13">
        <v>154.1</v>
      </c>
      <c r="HF24" s="13">
        <v>65.95</v>
      </c>
      <c r="HG24" s="8">
        <f>((HE24*400)+(HF24*320))/720</f>
        <v>114.92222222222222</v>
      </c>
      <c r="HH24" s="23"/>
      <c r="HI24" s="3"/>
      <c r="HJ24" s="3" t="s">
        <v>14</v>
      </c>
      <c r="HK24" s="13">
        <v>155.94999999999999</v>
      </c>
      <c r="HL24" s="13">
        <v>68.8</v>
      </c>
      <c r="HM24" s="8">
        <f>((HK24*400)+(HL24*320))/720</f>
        <v>117.21666666666667</v>
      </c>
      <c r="HN24" s="23"/>
      <c r="HO24" s="3"/>
      <c r="HP24" s="3" t="s">
        <v>14</v>
      </c>
      <c r="HQ24" s="13">
        <v>166.95</v>
      </c>
      <c r="HR24" s="13">
        <v>66.05</v>
      </c>
      <c r="HS24" s="8">
        <f>((HQ24*400)+(HR24*320))/720</f>
        <v>122.10555555555555</v>
      </c>
      <c r="HT24" s="23"/>
      <c r="HU24" s="3"/>
      <c r="HV24" s="3" t="s">
        <v>14</v>
      </c>
      <c r="HW24" s="13">
        <v>162.4</v>
      </c>
      <c r="HX24" s="13">
        <v>69.3</v>
      </c>
      <c r="HY24" s="8">
        <f>((HW24*400)+(HX24*320))/720</f>
        <v>121.02222222222223</v>
      </c>
      <c r="HZ24" s="23"/>
      <c r="IA24" s="3"/>
      <c r="IB24" s="3" t="s">
        <v>14</v>
      </c>
      <c r="IC24" s="13">
        <v>163</v>
      </c>
      <c r="ID24" s="13">
        <v>70.55</v>
      </c>
      <c r="IE24" s="8">
        <f>((IC24*400)+(ID24*320))/720</f>
        <v>121.91111111111111</v>
      </c>
      <c r="IF24" s="23"/>
      <c r="IG24" s="3"/>
      <c r="IH24" s="3" t="s">
        <v>14</v>
      </c>
      <c r="II24" s="13">
        <v>164.95</v>
      </c>
      <c r="IJ24" s="13">
        <v>70.05</v>
      </c>
      <c r="IK24" s="8">
        <f>((II24*400)+(IJ24*320))/720</f>
        <v>122.77222222222223</v>
      </c>
      <c r="IL24" s="23"/>
      <c r="IM24" s="3"/>
      <c r="IN24" s="3" t="s">
        <v>14</v>
      </c>
      <c r="IO24" s="13">
        <v>159.05000000000001</v>
      </c>
      <c r="IP24" s="13">
        <v>69.5</v>
      </c>
      <c r="IQ24" s="8">
        <f>((IO24*400)+(IP24*320))/720</f>
        <v>119.25</v>
      </c>
      <c r="IR24" s="23"/>
      <c r="IS24" s="3"/>
      <c r="IT24" s="3" t="s">
        <v>14</v>
      </c>
      <c r="IU24" s="13">
        <v>152.80000000000001</v>
      </c>
      <c r="IV24" s="13">
        <v>69.2</v>
      </c>
      <c r="IW24" s="8">
        <f>((IU24*400)+(IV24*320))/720</f>
        <v>115.64444444444445</v>
      </c>
      <c r="IX24" s="23"/>
      <c r="IY24" s="3"/>
      <c r="IZ24" s="3" t="s">
        <v>14</v>
      </c>
      <c r="JA24" s="13">
        <v>147.80000000000001</v>
      </c>
      <c r="JB24" s="13">
        <v>65.75</v>
      </c>
      <c r="JC24" s="8">
        <f>((JA24*400)+(JB24*320))/720</f>
        <v>111.33333333333333</v>
      </c>
    </row>
    <row r="25" spans="1:263" ht="15.75" thickBot="1" x14ac:dyDescent="0.3">
      <c r="B25" s="37" t="s">
        <v>15</v>
      </c>
      <c r="C25" s="36">
        <f t="shared" si="42"/>
        <v>1.0500000000000043</v>
      </c>
      <c r="D25" s="36">
        <f t="shared" si="43"/>
        <v>0.20000000000000284</v>
      </c>
      <c r="E25" s="36">
        <f t="shared" si="44"/>
        <v>0.6752688172043122</v>
      </c>
      <c r="F25" s="23"/>
      <c r="G25" s="3"/>
      <c r="H25" s="3" t="s">
        <v>15</v>
      </c>
      <c r="I25" s="13">
        <v>32.25</v>
      </c>
      <c r="J25" s="13">
        <v>29.25</v>
      </c>
      <c r="K25" s="8">
        <f>((I25*416)+(J25*328))/744</f>
        <v>30.927419354838708</v>
      </c>
      <c r="L25" s="23"/>
      <c r="M25" s="3"/>
      <c r="N25" s="3" t="s">
        <v>15</v>
      </c>
      <c r="O25" s="13">
        <v>33.1</v>
      </c>
      <c r="P25" s="13">
        <v>29.95</v>
      </c>
      <c r="Q25" s="8">
        <f>((O25*416)+(P25*328))/744</f>
        <v>31.711290322580645</v>
      </c>
      <c r="R25" s="23"/>
      <c r="S25" s="3"/>
      <c r="T25" s="3" t="s">
        <v>15</v>
      </c>
      <c r="U25" s="13">
        <v>33.4</v>
      </c>
      <c r="V25" s="13">
        <v>30.05</v>
      </c>
      <c r="W25" s="19">
        <f>((U25*416)+(V25*328))/744</f>
        <v>31.923118279569891</v>
      </c>
      <c r="X25" s="23"/>
      <c r="Y25" s="3"/>
      <c r="Z25" s="3" t="s">
        <v>15</v>
      </c>
      <c r="AA25" s="13">
        <v>33.5</v>
      </c>
      <c r="AB25" s="13">
        <v>29.15</v>
      </c>
      <c r="AC25" s="19">
        <f>((AA25*416)+(AB25*328))/744</f>
        <v>31.582258064516125</v>
      </c>
      <c r="AD25" s="23"/>
      <c r="AE25" s="3"/>
      <c r="AF25" s="3" t="s">
        <v>15</v>
      </c>
      <c r="AG25" s="13">
        <v>33.5</v>
      </c>
      <c r="AH25" s="13">
        <v>28.8</v>
      </c>
      <c r="AI25" s="8">
        <f>((AG25*416)+(AH25*328))/744</f>
        <v>31.427956989247313</v>
      </c>
      <c r="AJ25" s="23"/>
      <c r="AK25" s="23"/>
      <c r="AL25" s="3"/>
      <c r="AM25" s="3" t="s">
        <v>15</v>
      </c>
      <c r="AN25" s="13">
        <v>33</v>
      </c>
      <c r="AO25" s="13">
        <v>28.3</v>
      </c>
      <c r="AP25" s="8">
        <f>((AN25*416)+(AO25*328))/744</f>
        <v>30.927956989247313</v>
      </c>
      <c r="AQ25" s="23"/>
      <c r="AR25" s="23"/>
      <c r="AS25" s="3"/>
      <c r="AT25" s="3" t="s">
        <v>15</v>
      </c>
      <c r="AU25" s="13">
        <v>34.25</v>
      </c>
      <c r="AV25" s="13">
        <v>30.55</v>
      </c>
      <c r="AW25" s="8">
        <f>((AU25*416)+(AV25*328))/744</f>
        <v>32.618817204301074</v>
      </c>
      <c r="AX25" s="23"/>
      <c r="AY25" s="23"/>
      <c r="AZ25" s="3"/>
      <c r="BA25" s="3" t="s">
        <v>15</v>
      </c>
      <c r="BB25" s="13">
        <v>34.25</v>
      </c>
      <c r="BC25" s="13">
        <v>29.8</v>
      </c>
      <c r="BD25" s="8">
        <f>((BB25*416)+(BC25*328))/744</f>
        <v>32.288172043010753</v>
      </c>
      <c r="BE25" s="23"/>
      <c r="BF25" s="23"/>
      <c r="BG25" s="3"/>
      <c r="BH25" s="3" t="s">
        <v>15</v>
      </c>
      <c r="BI25" s="13">
        <v>34.9</v>
      </c>
      <c r="BJ25" s="13">
        <v>28.75</v>
      </c>
      <c r="BK25" s="8">
        <f>((BI25*416)+(BJ25*328))/744</f>
        <v>32.188709677419354</v>
      </c>
      <c r="BL25" s="23"/>
      <c r="BM25" s="23"/>
      <c r="BN25" s="3"/>
      <c r="BO25" s="3" t="s">
        <v>15</v>
      </c>
      <c r="BP25" s="13">
        <v>34.75</v>
      </c>
      <c r="BQ25" s="13">
        <v>29.1</v>
      </c>
      <c r="BR25" s="8">
        <f>((BP25*416)+(BQ25*328))/744</f>
        <v>32.259139784946242</v>
      </c>
      <c r="BS25" s="23"/>
      <c r="BT25" s="23"/>
      <c r="BU25" s="3"/>
      <c r="BV25" s="3" t="s">
        <v>15</v>
      </c>
      <c r="BW25" s="13">
        <v>35.200000000000003</v>
      </c>
      <c r="BX25" s="13">
        <v>29.55</v>
      </c>
      <c r="BY25" s="8">
        <f>((BW25*416)+(BX25*328))/744</f>
        <v>32.709139784946231</v>
      </c>
      <c r="BZ25" s="23"/>
      <c r="CA25" s="23"/>
      <c r="CB25" s="3"/>
      <c r="CC25" s="3" t="s">
        <v>15</v>
      </c>
      <c r="CD25" s="13">
        <v>34.5</v>
      </c>
      <c r="CE25" s="13">
        <v>29.4</v>
      </c>
      <c r="CF25" s="8">
        <f>((CD25*416)+(CE25*328))/744</f>
        <v>32.251612903225805</v>
      </c>
      <c r="CG25" s="23"/>
      <c r="CH25" s="23"/>
      <c r="CI25" s="3"/>
      <c r="CJ25" s="3" t="s">
        <v>15</v>
      </c>
      <c r="CK25" s="13">
        <v>34.65</v>
      </c>
      <c r="CL25" s="13">
        <v>30.3</v>
      </c>
      <c r="CM25" s="8">
        <f>((CK25*416)+(CL25*328))/744</f>
        <v>32.732258064516131</v>
      </c>
      <c r="CN25" s="23"/>
      <c r="CO25" s="23"/>
      <c r="CP25" s="3"/>
      <c r="CQ25" s="3" t="s">
        <v>15</v>
      </c>
      <c r="CR25" s="13">
        <v>36.200000000000003</v>
      </c>
      <c r="CS25" s="13">
        <v>31.45</v>
      </c>
      <c r="CT25" s="8">
        <f>((CR25*416)+(CS25*328))/744</f>
        <v>34.105913978494627</v>
      </c>
      <c r="CU25" s="23"/>
      <c r="CV25" s="23"/>
      <c r="CW25" s="3"/>
      <c r="CX25" s="3" t="s">
        <v>15</v>
      </c>
      <c r="CY25" s="13">
        <v>37.75</v>
      </c>
      <c r="CZ25" s="13">
        <v>33.799999999999997</v>
      </c>
      <c r="DA25" s="8">
        <f>((CY25*416)+(CZ25*328))/744</f>
        <v>36.008602150537634</v>
      </c>
      <c r="DB25" s="23"/>
      <c r="DC25" s="23"/>
      <c r="DD25" s="3"/>
      <c r="DE25" s="3" t="s">
        <v>15</v>
      </c>
      <c r="DF25" s="13">
        <v>37.75</v>
      </c>
      <c r="DG25" s="13">
        <v>33.799999999999997</v>
      </c>
      <c r="DH25" s="8">
        <f>((DF25*416)+(DG25*328))/744</f>
        <v>36.008602150537634</v>
      </c>
      <c r="DI25" s="23"/>
      <c r="DJ25" s="23"/>
      <c r="DK25" s="3"/>
      <c r="DL25" s="3" t="s">
        <v>15</v>
      </c>
      <c r="DM25" s="13">
        <v>38</v>
      </c>
      <c r="DN25" s="13">
        <v>34.700000000000003</v>
      </c>
      <c r="DO25" s="8">
        <f>((DM25*416)+(DN25*328))/744</f>
        <v>36.545161290322582</v>
      </c>
      <c r="DP25" s="23"/>
      <c r="DQ25" s="3"/>
      <c r="DR25" s="3" t="s">
        <v>15</v>
      </c>
      <c r="DS25" s="13">
        <v>38.4</v>
      </c>
      <c r="DT25" s="13">
        <v>35.799999999999997</v>
      </c>
      <c r="DU25" s="8">
        <f>((DS25*416)+(DT25*328))/744</f>
        <v>37.253763440860212</v>
      </c>
      <c r="DV25" s="23"/>
      <c r="DW25" s="3"/>
      <c r="DX25" s="3" t="s">
        <v>15</v>
      </c>
      <c r="DY25" s="13">
        <v>39.15</v>
      </c>
      <c r="DZ25" s="13">
        <v>37.6</v>
      </c>
      <c r="EA25" s="8">
        <f>((DY25*416)+(DZ25*328))/744</f>
        <v>38.466666666666669</v>
      </c>
      <c r="EB25" s="23"/>
      <c r="EC25" s="3"/>
      <c r="ED25" s="3" t="s">
        <v>15</v>
      </c>
      <c r="EE25" s="13">
        <v>46.65</v>
      </c>
      <c r="EF25" s="13">
        <v>36.700000000000003</v>
      </c>
      <c r="EG25" s="8">
        <f>((EE25*416)+(EF25*328))/744</f>
        <v>42.263440860215056</v>
      </c>
      <c r="EH25" s="23"/>
      <c r="EI25" s="3"/>
      <c r="EJ25" s="3" t="s">
        <v>15</v>
      </c>
      <c r="EK25" s="13">
        <v>47.65</v>
      </c>
      <c r="EL25" s="13">
        <v>37.700000000000003</v>
      </c>
      <c r="EM25" s="8">
        <f>((EK25*416)+(EL25*328))/744</f>
        <v>43.263440860215056</v>
      </c>
      <c r="EN25" s="23"/>
      <c r="EO25" s="3"/>
      <c r="EP25" s="3" t="s">
        <v>15</v>
      </c>
      <c r="EQ25" s="13">
        <v>47.4</v>
      </c>
      <c r="ER25" s="13">
        <v>37.5</v>
      </c>
      <c r="ES25" s="8">
        <f>((EQ25*416)+(ER25*328))/744</f>
        <v>43.035483870967738</v>
      </c>
      <c r="ET25" s="23"/>
      <c r="EU25" s="3"/>
      <c r="EV25" s="3" t="s">
        <v>15</v>
      </c>
      <c r="EW25" s="13">
        <v>52.3</v>
      </c>
      <c r="EX25" s="13">
        <v>41.5</v>
      </c>
      <c r="EY25" s="8">
        <f>((EW25*416)+(EX25*328))/744</f>
        <v>47.538709677419362</v>
      </c>
      <c r="EZ25" s="23"/>
      <c r="FA25" s="3"/>
      <c r="FB25" s="3" t="s">
        <v>15</v>
      </c>
      <c r="FC25" s="13">
        <v>52.35</v>
      </c>
      <c r="FD25" s="13">
        <v>45.15</v>
      </c>
      <c r="FE25" s="8">
        <f>((FC25*416)+(FD25*328))/744</f>
        <v>49.175806451612907</v>
      </c>
      <c r="FF25" s="23"/>
      <c r="FG25" s="3"/>
      <c r="FH25" s="3" t="s">
        <v>15</v>
      </c>
      <c r="FI25" s="13">
        <v>56.55</v>
      </c>
      <c r="FJ25" s="13">
        <v>47.45</v>
      </c>
      <c r="FK25" s="8">
        <f>((FI25*416)+(FJ25*328))/744</f>
        <v>52.538172043010753</v>
      </c>
      <c r="FL25" s="23"/>
      <c r="FM25" s="3"/>
      <c r="FN25" s="3" t="s">
        <v>15</v>
      </c>
      <c r="FO25" s="13">
        <v>55.75</v>
      </c>
      <c r="FP25" s="13">
        <v>45.6</v>
      </c>
      <c r="FQ25" s="8">
        <f>((FO25*416)+(FP25*328))/744</f>
        <v>51.275268817204307</v>
      </c>
      <c r="FR25" s="23"/>
      <c r="FS25" s="3"/>
      <c r="FT25" s="3" t="s">
        <v>15</v>
      </c>
      <c r="FU25" s="13">
        <v>54.95</v>
      </c>
      <c r="FV25" s="13">
        <v>46.35</v>
      </c>
      <c r="FW25" s="8">
        <f>((FU25*416)+(FV25*328))/744</f>
        <v>51.158602150537632</v>
      </c>
      <c r="FX25" s="23"/>
      <c r="FY25" s="3"/>
      <c r="FZ25" s="3" t="s">
        <v>15</v>
      </c>
      <c r="GA25" s="13">
        <v>53.05</v>
      </c>
      <c r="GB25" s="13">
        <v>46</v>
      </c>
      <c r="GC25" s="8">
        <f>((GA25*416)+(GB25*328))/744</f>
        <v>49.941935483870971</v>
      </c>
      <c r="GD25" s="23"/>
      <c r="GE25" s="3"/>
      <c r="GF25" s="3" t="s">
        <v>15</v>
      </c>
      <c r="GG25" s="13">
        <v>62.65</v>
      </c>
      <c r="GH25" s="13">
        <v>52.6</v>
      </c>
      <c r="GI25" s="8">
        <f>((GG25*416)+(GH25*328))/744</f>
        <v>58.219354838709677</v>
      </c>
      <c r="GJ25" s="23"/>
      <c r="GK25" s="3"/>
      <c r="GL25" s="3" t="s">
        <v>15</v>
      </c>
      <c r="GM25" s="13">
        <v>62.75</v>
      </c>
      <c r="GN25" s="13">
        <v>50.35</v>
      </c>
      <c r="GO25" s="8">
        <f>((GM25*416)+(GN25*328))/744</f>
        <v>57.283333333333339</v>
      </c>
      <c r="GP25" s="23"/>
      <c r="GQ25" s="3"/>
      <c r="GR25" s="3" t="s">
        <v>15</v>
      </c>
      <c r="GS25" s="13">
        <v>146.1</v>
      </c>
      <c r="GT25" s="13">
        <v>64.8</v>
      </c>
      <c r="GU25" s="8">
        <f>((GS25*416)+(GT25*328))/744</f>
        <v>110.25806451612904</v>
      </c>
      <c r="GV25" s="23"/>
      <c r="GW25" s="3"/>
      <c r="GX25" s="3" t="s">
        <v>15</v>
      </c>
      <c r="GY25" s="13">
        <v>64.7</v>
      </c>
      <c r="GZ25" s="13">
        <v>52.15</v>
      </c>
      <c r="HA25" s="8">
        <f>((GY25*416)+(GZ25*328))/744</f>
        <v>59.167204301075273</v>
      </c>
      <c r="HB25" s="23"/>
      <c r="HC25" s="3"/>
      <c r="HD25" s="3" t="s">
        <v>15</v>
      </c>
      <c r="HE25" s="13">
        <v>61.35</v>
      </c>
      <c r="HF25" s="13">
        <v>52</v>
      </c>
      <c r="HG25" s="8">
        <f>((HE25*416)+(HF25*328))/744</f>
        <v>57.227956989247318</v>
      </c>
      <c r="HH25" s="23"/>
      <c r="HI25" s="3"/>
      <c r="HJ25" s="3" t="s">
        <v>15</v>
      </c>
      <c r="HK25" s="13">
        <v>62.55</v>
      </c>
      <c r="HL25" s="13">
        <v>53.05</v>
      </c>
      <c r="HM25" s="8">
        <f>((HK25*416)+(HL25*328))/744</f>
        <v>58.361827956989245</v>
      </c>
      <c r="HN25" s="23"/>
      <c r="HO25" s="3"/>
      <c r="HP25" s="3" t="s">
        <v>15</v>
      </c>
      <c r="HQ25" s="13">
        <v>62.55</v>
      </c>
      <c r="HR25" s="13">
        <v>53.15</v>
      </c>
      <c r="HS25" s="8">
        <f>((HQ25*416)+(HR25*328))/744</f>
        <v>58.405913978494624</v>
      </c>
      <c r="HT25" s="23"/>
      <c r="HU25" s="3"/>
      <c r="HV25" s="3" t="s">
        <v>15</v>
      </c>
      <c r="HW25" s="13">
        <v>62.65</v>
      </c>
      <c r="HX25" s="13">
        <v>53.25</v>
      </c>
      <c r="HY25" s="8">
        <f>((HW25*416)+(HX25*328))/744</f>
        <v>58.505913978494618</v>
      </c>
      <c r="HZ25" s="23"/>
      <c r="IA25" s="3"/>
      <c r="IB25" s="3" t="s">
        <v>15</v>
      </c>
      <c r="IC25" s="13">
        <v>62.9</v>
      </c>
      <c r="ID25" s="13">
        <v>53.95</v>
      </c>
      <c r="IE25" s="8">
        <f>((IC25*416)+(ID25*328))/744</f>
        <v>58.954301075268816</v>
      </c>
      <c r="IF25" s="23"/>
      <c r="IG25" s="3"/>
      <c r="IH25" s="3" t="s">
        <v>15</v>
      </c>
      <c r="II25" s="13">
        <v>65.05</v>
      </c>
      <c r="IJ25" s="13">
        <v>54.85</v>
      </c>
      <c r="IK25" s="8">
        <f>((II25*416)+(IJ25*328))/744</f>
        <v>60.553225806451614</v>
      </c>
      <c r="IL25" s="23"/>
      <c r="IM25" s="3"/>
      <c r="IN25" s="3" t="s">
        <v>15</v>
      </c>
      <c r="IO25" s="13">
        <v>63.7</v>
      </c>
      <c r="IP25" s="13">
        <v>53.1</v>
      </c>
      <c r="IQ25" s="8">
        <f>((IO25*416)+(IP25*328))/744</f>
        <v>59.026881720430104</v>
      </c>
      <c r="IR25" s="23"/>
      <c r="IS25" s="3"/>
      <c r="IT25" s="3" t="s">
        <v>15</v>
      </c>
      <c r="IU25" s="13">
        <v>63.7</v>
      </c>
      <c r="IV25" s="13">
        <v>53.45</v>
      </c>
      <c r="IW25" s="8">
        <f>((IU25*416)+(IV25*328))/744</f>
        <v>59.18118279569893</v>
      </c>
      <c r="IX25" s="23"/>
      <c r="IY25" s="3"/>
      <c r="IZ25" s="3" t="s">
        <v>15</v>
      </c>
      <c r="JA25" s="13">
        <v>57.45</v>
      </c>
      <c r="JB25" s="13">
        <v>47.95</v>
      </c>
      <c r="JC25" s="8">
        <f>((JA25*416)+(JB25*328))/744</f>
        <v>53.261827956989251</v>
      </c>
    </row>
    <row r="26" spans="1:263" ht="15.75" thickBot="1" x14ac:dyDescent="0.3">
      <c r="B26" s="37" t="s">
        <v>16</v>
      </c>
      <c r="C26" s="36">
        <f t="shared" si="42"/>
        <v>1.5</v>
      </c>
      <c r="D26" s="36">
        <f t="shared" si="43"/>
        <v>0.84999999999999432</v>
      </c>
      <c r="E26" s="36">
        <f t="shared" si="44"/>
        <v>1.210610263522895</v>
      </c>
      <c r="F26" s="23"/>
      <c r="G26" s="3"/>
      <c r="H26" s="3" t="s">
        <v>16</v>
      </c>
      <c r="I26" s="13">
        <v>31.75</v>
      </c>
      <c r="J26" s="13">
        <v>28.75</v>
      </c>
      <c r="K26" s="8">
        <f>((I26*400)+(J26*321))/721</f>
        <v>30.414355062413314</v>
      </c>
      <c r="L26" s="23"/>
      <c r="M26" s="3"/>
      <c r="N26" s="3" t="s">
        <v>16</v>
      </c>
      <c r="O26" s="13">
        <v>32.6</v>
      </c>
      <c r="P26" s="13">
        <v>29.45</v>
      </c>
      <c r="Q26" s="8">
        <f>((O26*400)+(P26*321))/721</f>
        <v>31.197572815533977</v>
      </c>
      <c r="R26" s="23"/>
      <c r="S26" s="3"/>
      <c r="T26" s="3" t="s">
        <v>16</v>
      </c>
      <c r="U26" s="13">
        <v>32.9</v>
      </c>
      <c r="V26" s="13">
        <v>29.55</v>
      </c>
      <c r="W26" s="19">
        <f>((U26*400)+(V26*321))/721</f>
        <v>31.408529819694873</v>
      </c>
      <c r="X26" s="23"/>
      <c r="Y26" s="3"/>
      <c r="Z26" s="3" t="s">
        <v>16</v>
      </c>
      <c r="AA26" s="13">
        <v>33</v>
      </c>
      <c r="AB26" s="13">
        <v>28.65</v>
      </c>
      <c r="AC26" s="19">
        <f>((AA26*400)+(AB26*321))/721</f>
        <v>31.063314840499309</v>
      </c>
      <c r="AD26" s="23"/>
      <c r="AE26" s="3"/>
      <c r="AF26" s="3" t="s">
        <v>16</v>
      </c>
      <c r="AG26" s="13">
        <v>33</v>
      </c>
      <c r="AH26" s="13">
        <v>28.3</v>
      </c>
      <c r="AI26" s="8">
        <f>((AG26*400)+(AH26*321))/721</f>
        <v>30.907489597780863</v>
      </c>
      <c r="AJ26" s="23"/>
      <c r="AK26" s="23"/>
      <c r="AL26" s="3"/>
      <c r="AM26" s="3" t="s">
        <v>16</v>
      </c>
      <c r="AN26" s="13">
        <v>32.5</v>
      </c>
      <c r="AO26" s="13">
        <v>27.8</v>
      </c>
      <c r="AP26" s="8">
        <f>((AN26*400)+(AO26*321))/721</f>
        <v>30.407489597780863</v>
      </c>
      <c r="AQ26" s="23"/>
      <c r="AR26" s="23"/>
      <c r="AS26" s="3"/>
      <c r="AT26" s="3" t="s">
        <v>16</v>
      </c>
      <c r="AU26" s="13">
        <v>33.700000000000003</v>
      </c>
      <c r="AV26" s="13">
        <v>30.05</v>
      </c>
      <c r="AW26" s="8">
        <f>((AU26*400)+(AV26*321))/721</f>
        <v>32.074965325936205</v>
      </c>
      <c r="AX26" s="23"/>
      <c r="AY26" s="23"/>
      <c r="AZ26" s="3"/>
      <c r="BA26" s="3" t="s">
        <v>16</v>
      </c>
      <c r="BB26" s="13">
        <v>33.700000000000003</v>
      </c>
      <c r="BC26" s="13">
        <v>29.3</v>
      </c>
      <c r="BD26" s="8">
        <f>((BB26*400)+(BC26*321))/721</f>
        <v>31.741054091539532</v>
      </c>
      <c r="BE26" s="23"/>
      <c r="BF26" s="23"/>
      <c r="BG26" s="3"/>
      <c r="BH26" s="3" t="s">
        <v>16</v>
      </c>
      <c r="BI26" s="13">
        <v>34.25</v>
      </c>
      <c r="BJ26" s="13">
        <v>28.25</v>
      </c>
      <c r="BK26" s="8">
        <f>((BI26*400)+(BJ26*321))/721</f>
        <v>31.578710124826628</v>
      </c>
      <c r="BL26" s="23"/>
      <c r="BM26" s="23"/>
      <c r="BN26" s="3"/>
      <c r="BO26" s="3" t="s">
        <v>16</v>
      </c>
      <c r="BP26" s="13">
        <v>34.1</v>
      </c>
      <c r="BQ26" s="13">
        <v>28.6</v>
      </c>
      <c r="BR26" s="8">
        <f>((BP26*400)+(BQ26*321))/721</f>
        <v>31.651317614424407</v>
      </c>
      <c r="BS26" s="23"/>
      <c r="BT26" s="23"/>
      <c r="BU26" s="3"/>
      <c r="BV26" s="3" t="s">
        <v>16</v>
      </c>
      <c r="BW26" s="13">
        <v>34.549999999999997</v>
      </c>
      <c r="BX26" s="13">
        <v>29.05</v>
      </c>
      <c r="BY26" s="8">
        <f>((BW26*400)+(BX26*321))/721</f>
        <v>32.10131761442441</v>
      </c>
      <c r="BZ26" s="23"/>
      <c r="CA26" s="23"/>
      <c r="CB26" s="3"/>
      <c r="CC26" s="3" t="s">
        <v>16</v>
      </c>
      <c r="CD26" s="13">
        <v>33.85</v>
      </c>
      <c r="CE26" s="13">
        <v>28.85</v>
      </c>
      <c r="CF26" s="8">
        <f>((CD26*400)+(CE26*321))/721</f>
        <v>31.623925104022188</v>
      </c>
      <c r="CG26" s="23"/>
      <c r="CH26" s="23"/>
      <c r="CI26" s="3"/>
      <c r="CJ26" s="3" t="s">
        <v>16</v>
      </c>
      <c r="CK26" s="13">
        <v>34</v>
      </c>
      <c r="CL26" s="13">
        <v>29.75</v>
      </c>
      <c r="CM26" s="8">
        <f>((CK26*400)+(CL26*321))/721</f>
        <v>32.107836338418863</v>
      </c>
      <c r="CN26" s="23"/>
      <c r="CO26" s="23"/>
      <c r="CP26" s="3"/>
      <c r="CQ26" s="3" t="s">
        <v>16</v>
      </c>
      <c r="CR26" s="13">
        <v>35.549999999999997</v>
      </c>
      <c r="CS26" s="13">
        <v>30.9</v>
      </c>
      <c r="CT26" s="8">
        <f>((CR26*400)+(CS26*321))/721</f>
        <v>33.479750346740637</v>
      </c>
      <c r="CU26" s="23"/>
      <c r="CV26" s="23"/>
      <c r="CW26" s="3"/>
      <c r="CX26" s="3" t="s">
        <v>16</v>
      </c>
      <c r="CY26" s="13">
        <v>36.25</v>
      </c>
      <c r="CZ26" s="13">
        <v>32.35</v>
      </c>
      <c r="DA26" s="8">
        <f>((CY26*400)+(CZ26*321))/721</f>
        <v>34.513661581137306</v>
      </c>
      <c r="DB26" s="23"/>
      <c r="DC26" s="23"/>
      <c r="DD26" s="3"/>
      <c r="DE26" s="3" t="s">
        <v>16</v>
      </c>
      <c r="DF26" s="13">
        <v>36.25</v>
      </c>
      <c r="DG26" s="13">
        <v>32.35</v>
      </c>
      <c r="DH26" s="8">
        <f>((DF26*400)+(DG26*321))/721</f>
        <v>34.513661581137306</v>
      </c>
      <c r="DI26" s="23"/>
      <c r="DJ26" s="23"/>
      <c r="DK26" s="3"/>
      <c r="DL26" s="3" t="s">
        <v>16</v>
      </c>
      <c r="DM26" s="13">
        <v>36.5</v>
      </c>
      <c r="DN26" s="13">
        <v>33.25</v>
      </c>
      <c r="DO26" s="8">
        <f>((DM26*400)+(DN26*321))/721</f>
        <v>35.053051317614425</v>
      </c>
      <c r="DP26" s="23"/>
      <c r="DQ26" s="3"/>
      <c r="DR26" s="3" t="s">
        <v>16</v>
      </c>
      <c r="DS26" s="13">
        <v>36.9</v>
      </c>
      <c r="DT26" s="13">
        <v>34.35</v>
      </c>
      <c r="DU26" s="8">
        <f>((DS26*400)+(DT26*321))/721</f>
        <v>35.764701803051317</v>
      </c>
      <c r="DV26" s="23"/>
      <c r="DW26" s="3"/>
      <c r="DX26" s="3" t="s">
        <v>16</v>
      </c>
      <c r="DY26" s="13">
        <v>37.65</v>
      </c>
      <c r="DZ26" s="13">
        <v>36.1</v>
      </c>
      <c r="EA26" s="8">
        <f>((DY26*400)+(DZ26*321))/721</f>
        <v>36.959916782246879</v>
      </c>
      <c r="EB26" s="23"/>
      <c r="EC26" s="3"/>
      <c r="ED26" s="3" t="s">
        <v>16</v>
      </c>
      <c r="EE26" s="13">
        <v>36.85</v>
      </c>
      <c r="EF26" s="13">
        <v>35.25</v>
      </c>
      <c r="EG26" s="8">
        <f>((EE26*400)+(EF26*321))/721</f>
        <v>36.137656033287101</v>
      </c>
      <c r="EH26" s="23"/>
      <c r="EI26" s="3"/>
      <c r="EJ26" s="3" t="s">
        <v>16</v>
      </c>
      <c r="EK26" s="13">
        <v>37.85</v>
      </c>
      <c r="EL26" s="13">
        <v>36.25</v>
      </c>
      <c r="EM26" s="8">
        <f>((EK26*400)+(EL26*321))/721</f>
        <v>37.137656033287101</v>
      </c>
      <c r="EN26" s="23"/>
      <c r="EO26" s="3"/>
      <c r="EP26" s="3" t="s">
        <v>16</v>
      </c>
      <c r="EQ26" s="13">
        <v>37.6</v>
      </c>
      <c r="ER26" s="13">
        <v>36.049999999999997</v>
      </c>
      <c r="ES26" s="8">
        <f>((EQ26*400)+(ER26*321))/721</f>
        <v>36.909916782246881</v>
      </c>
      <c r="ET26" s="23"/>
      <c r="EU26" s="3"/>
      <c r="EV26" s="3" t="s">
        <v>16</v>
      </c>
      <c r="EW26" s="13">
        <v>38.25</v>
      </c>
      <c r="EX26" s="13">
        <v>36.700000000000003</v>
      </c>
      <c r="EY26" s="8">
        <f>((EW26*400)+(EX26*321))/721</f>
        <v>37.55991678224688</v>
      </c>
      <c r="EZ26" s="23"/>
      <c r="FA26" s="3"/>
      <c r="FB26" s="3" t="s">
        <v>16</v>
      </c>
      <c r="FC26" s="13">
        <v>40.15</v>
      </c>
      <c r="FD26" s="13">
        <v>40.049999999999997</v>
      </c>
      <c r="FE26" s="8">
        <f>((FC26*400)+(FD26*321))/721</f>
        <v>40.105478502080445</v>
      </c>
      <c r="FF26" s="23"/>
      <c r="FG26" s="3"/>
      <c r="FH26" s="3" t="s">
        <v>16</v>
      </c>
      <c r="FI26" s="13">
        <v>43.8</v>
      </c>
      <c r="FJ26" s="13">
        <v>42</v>
      </c>
      <c r="FK26" s="8">
        <f>((FI26*400)+(FJ26*321))/721</f>
        <v>42.998613037447988</v>
      </c>
      <c r="FL26" s="23"/>
      <c r="FM26" s="3"/>
      <c r="FN26" s="3" t="s">
        <v>16</v>
      </c>
      <c r="FO26" s="13">
        <v>43.1</v>
      </c>
      <c r="FP26" s="13">
        <v>40.299999999999997</v>
      </c>
      <c r="FQ26" s="8">
        <f>((FO26*400)+(FP26*321))/721</f>
        <v>41.853398058252424</v>
      </c>
      <c r="FR26" s="23"/>
      <c r="FS26" s="3"/>
      <c r="FT26" s="3" t="s">
        <v>16</v>
      </c>
      <c r="FU26" s="13">
        <v>42.55</v>
      </c>
      <c r="FV26" s="13">
        <v>41</v>
      </c>
      <c r="FW26" s="8">
        <f>((FU26*400)+(FV26*321))/721</f>
        <v>41.859916782246877</v>
      </c>
      <c r="FX26" s="23"/>
      <c r="FY26" s="3"/>
      <c r="FZ26" s="3" t="s">
        <v>16</v>
      </c>
      <c r="GA26" s="13">
        <v>41.1</v>
      </c>
      <c r="GB26" s="13">
        <v>40.700000000000003</v>
      </c>
      <c r="GC26" s="8">
        <f>((GA26*400)+(GB26*321))/721</f>
        <v>40.921914008321778</v>
      </c>
      <c r="GD26" s="23"/>
      <c r="GE26" s="3"/>
      <c r="GF26" s="3" t="s">
        <v>16</v>
      </c>
      <c r="GG26" s="13">
        <v>49.35</v>
      </c>
      <c r="GH26" s="13">
        <v>46.3</v>
      </c>
      <c r="GI26" s="8">
        <f>((GG26*400)+(GH26*321))/721</f>
        <v>47.992094313453542</v>
      </c>
      <c r="GJ26" s="23"/>
      <c r="GK26" s="3"/>
      <c r="GL26" s="3" t="s">
        <v>16</v>
      </c>
      <c r="GM26" s="13">
        <v>49.5</v>
      </c>
      <c r="GN26" s="13">
        <v>44.3</v>
      </c>
      <c r="GO26" s="8">
        <f>((GM26*400)+(GN26*321))/721</f>
        <v>47.184882108183082</v>
      </c>
      <c r="GP26" s="23"/>
      <c r="GQ26" s="3"/>
      <c r="GR26" s="3" t="s">
        <v>16</v>
      </c>
      <c r="GS26" s="13">
        <v>64.7</v>
      </c>
      <c r="GT26" s="13">
        <v>52.15</v>
      </c>
      <c r="GU26" s="8">
        <f>((GS26*400)+(GT26*321))/721</f>
        <v>59.112552011095694</v>
      </c>
      <c r="GV26" s="23"/>
      <c r="GW26" s="3"/>
      <c r="GX26" s="3" t="s">
        <v>16</v>
      </c>
      <c r="GY26" s="13">
        <v>51.25</v>
      </c>
      <c r="GZ26" s="13">
        <v>45.95</v>
      </c>
      <c r="HA26" s="8">
        <f>((GY26*400)+(GZ26*321))/721</f>
        <v>48.890360610263521</v>
      </c>
      <c r="HB26" s="23"/>
      <c r="HC26" s="3"/>
      <c r="HD26" s="3" t="s">
        <v>16</v>
      </c>
      <c r="HE26" s="13">
        <v>48.3</v>
      </c>
      <c r="HF26" s="13">
        <v>45.8</v>
      </c>
      <c r="HG26" s="8">
        <f>((HE26*400)+(HF26*321))/721</f>
        <v>47.186962552011103</v>
      </c>
      <c r="HH26" s="23"/>
      <c r="HI26" s="3"/>
      <c r="HJ26" s="3" t="s">
        <v>16</v>
      </c>
      <c r="HK26" s="13">
        <v>49.4</v>
      </c>
      <c r="HL26" s="13">
        <v>46.75</v>
      </c>
      <c r="HM26" s="8">
        <f>((HK26*400)+(HL26*321))/721</f>
        <v>48.220180305131763</v>
      </c>
      <c r="HN26" s="23"/>
      <c r="HO26" s="3"/>
      <c r="HP26" s="3" t="s">
        <v>16</v>
      </c>
      <c r="HQ26" s="13">
        <v>49.4</v>
      </c>
      <c r="HR26" s="13">
        <v>46.85</v>
      </c>
      <c r="HS26" s="8">
        <f>((HQ26*400)+(HR26*321))/721</f>
        <v>48.264701803051317</v>
      </c>
      <c r="HT26" s="23"/>
      <c r="HU26" s="3"/>
      <c r="HV26" s="3" t="s">
        <v>16</v>
      </c>
      <c r="HW26" s="13">
        <v>49.5</v>
      </c>
      <c r="HX26" s="13">
        <v>46.95</v>
      </c>
      <c r="HY26" s="8">
        <f>((HW26*400)+(HX26*321))/721</f>
        <v>48.364701803051311</v>
      </c>
      <c r="HZ26" s="23"/>
      <c r="IA26" s="3"/>
      <c r="IB26" s="3" t="s">
        <v>16</v>
      </c>
      <c r="IC26" s="13">
        <v>49.7</v>
      </c>
      <c r="ID26" s="13">
        <v>47.55</v>
      </c>
      <c r="IE26" s="8">
        <f>((IC26*400)+(ID26*321))/721</f>
        <v>48.742787794729544</v>
      </c>
      <c r="IF26" s="23"/>
      <c r="IG26" s="3"/>
      <c r="IH26" s="3" t="s">
        <v>16</v>
      </c>
      <c r="II26" s="13">
        <v>51.45</v>
      </c>
      <c r="IJ26" s="13">
        <v>48.35</v>
      </c>
      <c r="IK26" s="8">
        <f>((II26*400)+(IJ26*321))/721</f>
        <v>50.069833564493756</v>
      </c>
      <c r="IL26" s="23"/>
      <c r="IM26" s="3"/>
      <c r="IN26" s="3" t="s">
        <v>16</v>
      </c>
      <c r="IO26" s="13">
        <v>51</v>
      </c>
      <c r="IP26" s="13">
        <v>47.5</v>
      </c>
      <c r="IQ26" s="8">
        <f>((IO26*400)+(IP26*321))/721</f>
        <v>49.441747572815537</v>
      </c>
      <c r="IR26" s="23"/>
      <c r="IS26" s="3"/>
      <c r="IT26" s="3" t="s">
        <v>16</v>
      </c>
      <c r="IU26" s="13">
        <v>51</v>
      </c>
      <c r="IV26" s="13">
        <v>47.8</v>
      </c>
      <c r="IW26" s="8">
        <f>((IU26*400)+(IV26*321))/721</f>
        <v>49.575312066574206</v>
      </c>
      <c r="IX26" s="23"/>
      <c r="IY26" s="3"/>
      <c r="IZ26" s="3" t="s">
        <v>16</v>
      </c>
      <c r="JA26" s="13">
        <v>46</v>
      </c>
      <c r="JB26" s="13">
        <v>43.55</v>
      </c>
      <c r="JC26" s="8">
        <f>((JA26*400)+(JB26*321))/721</f>
        <v>44.909223300970872</v>
      </c>
    </row>
    <row r="27" spans="1:263" ht="15.75" thickBot="1" x14ac:dyDescent="0.3">
      <c r="A27" s="53"/>
      <c r="B27" s="38" t="s">
        <v>17</v>
      </c>
      <c r="C27" s="36">
        <f t="shared" si="42"/>
        <v>1.6499999999999986</v>
      </c>
      <c r="D27" s="36">
        <f t="shared" si="43"/>
        <v>0.95000000000000284</v>
      </c>
      <c r="E27" s="36">
        <f t="shared" si="44"/>
        <v>1.3413978494623606</v>
      </c>
      <c r="F27" s="23"/>
      <c r="G27" s="31"/>
      <c r="H27" s="31" t="s">
        <v>17</v>
      </c>
      <c r="I27" s="32">
        <v>34.85</v>
      </c>
      <c r="J27" s="32">
        <v>29.8</v>
      </c>
      <c r="K27" s="33">
        <f>((I27*416)+(J27*328))/744</f>
        <v>32.623655913978496</v>
      </c>
      <c r="L27" s="23"/>
      <c r="M27" s="31"/>
      <c r="N27" s="31" t="s">
        <v>17</v>
      </c>
      <c r="O27" s="32">
        <v>35.799999999999997</v>
      </c>
      <c r="P27" s="32">
        <v>30.5</v>
      </c>
      <c r="Q27" s="33">
        <f>((O27*416)+(P27*328))/744</f>
        <v>33.463440860215051</v>
      </c>
      <c r="R27" s="23"/>
      <c r="S27" s="31"/>
      <c r="T27" s="31" t="s">
        <v>17</v>
      </c>
      <c r="U27" s="32">
        <v>36.1</v>
      </c>
      <c r="V27" s="32">
        <v>30.6</v>
      </c>
      <c r="W27" s="33">
        <f>((U27*416)+(V27*328))/744</f>
        <v>33.675268817204305</v>
      </c>
      <c r="X27" s="23"/>
      <c r="Y27" s="31"/>
      <c r="Z27" s="31" t="s">
        <v>17</v>
      </c>
      <c r="AA27" s="32">
        <v>36.200000000000003</v>
      </c>
      <c r="AB27" s="32">
        <v>29.65</v>
      </c>
      <c r="AC27" s="33">
        <f>((AA27*416)+(AB27*328))/744</f>
        <v>33.31236559139785</v>
      </c>
      <c r="AD27" s="23"/>
      <c r="AE27" s="31"/>
      <c r="AF27" s="31" t="s">
        <v>17</v>
      </c>
      <c r="AG27" s="32">
        <v>36.25</v>
      </c>
      <c r="AH27" s="32">
        <v>29.3</v>
      </c>
      <c r="AI27" s="33">
        <f>((AG27*416)+(AH27*328))/744</f>
        <v>33.186021505376345</v>
      </c>
      <c r="AJ27" s="23"/>
      <c r="AK27" s="23"/>
      <c r="AL27" s="31"/>
      <c r="AM27" s="31" t="s">
        <v>17</v>
      </c>
      <c r="AN27" s="32">
        <v>35.75</v>
      </c>
      <c r="AO27" s="32">
        <v>28.8</v>
      </c>
      <c r="AP27" s="33">
        <f>((AN27*416)+(AO27*328))/744</f>
        <v>32.686021505376345</v>
      </c>
      <c r="AQ27" s="23"/>
      <c r="AR27" s="23"/>
      <c r="AS27" s="31"/>
      <c r="AT27" s="31" t="s">
        <v>17</v>
      </c>
      <c r="AU27" s="32">
        <v>37.049999999999997</v>
      </c>
      <c r="AV27" s="32">
        <v>31.2</v>
      </c>
      <c r="AW27" s="33">
        <f>((AU27*416)+(AV27*328))/744</f>
        <v>34.470967741935489</v>
      </c>
      <c r="AX27" s="23"/>
      <c r="AY27" s="23"/>
      <c r="AZ27" s="31"/>
      <c r="BA27" s="31" t="s">
        <v>17</v>
      </c>
      <c r="BB27" s="32">
        <v>37.049999999999997</v>
      </c>
      <c r="BC27" s="32">
        <v>30.45</v>
      </c>
      <c r="BD27" s="33">
        <f>((BB27*416)+(BC27*328))/744</f>
        <v>34.140322580645162</v>
      </c>
      <c r="BE27" s="23"/>
      <c r="BF27" s="23"/>
      <c r="BG27" s="31"/>
      <c r="BH27" s="31" t="s">
        <v>17</v>
      </c>
      <c r="BI27" s="32">
        <v>37.700000000000003</v>
      </c>
      <c r="BJ27" s="32">
        <v>29.3</v>
      </c>
      <c r="BK27" s="33">
        <f>((BI27*416)+(BJ27*328))/744</f>
        <v>33.996774193548383</v>
      </c>
      <c r="BL27" s="23"/>
      <c r="BM27" s="23"/>
      <c r="BN27" s="31"/>
      <c r="BO27" s="31" t="s">
        <v>17</v>
      </c>
      <c r="BP27" s="32">
        <v>37.6</v>
      </c>
      <c r="BQ27" s="32">
        <v>29.75</v>
      </c>
      <c r="BR27" s="33">
        <f>((BP27*416)+(BQ27*328))/744</f>
        <v>34.139247311827958</v>
      </c>
      <c r="BS27" s="23"/>
      <c r="BT27" s="23"/>
      <c r="BU27" s="31"/>
      <c r="BV27" s="31" t="s">
        <v>17</v>
      </c>
      <c r="BW27" s="32">
        <v>38.1</v>
      </c>
      <c r="BX27" s="32">
        <v>30.25</v>
      </c>
      <c r="BY27" s="33">
        <f>((BW27*416)+(BX27*328))/744</f>
        <v>34.639247311827958</v>
      </c>
      <c r="BZ27" s="23"/>
      <c r="CA27" s="23"/>
      <c r="CB27" s="31"/>
      <c r="CC27" s="31" t="s">
        <v>17</v>
      </c>
      <c r="CD27" s="32">
        <v>37.4</v>
      </c>
      <c r="CE27" s="32">
        <v>30.1</v>
      </c>
      <c r="CF27" s="33">
        <f>((CD27*416)+(CE27*328))/744</f>
        <v>34.181720430107525</v>
      </c>
      <c r="CG27" s="23"/>
      <c r="CH27" s="23"/>
      <c r="CI27" s="31"/>
      <c r="CJ27" s="31" t="s">
        <v>17</v>
      </c>
      <c r="CK27" s="32">
        <v>37.549999999999997</v>
      </c>
      <c r="CL27" s="32">
        <v>31.1</v>
      </c>
      <c r="CM27" s="33">
        <f>((CK27*416)+(CL27*328))/744</f>
        <v>34.706451612903223</v>
      </c>
      <c r="CN27" s="23"/>
      <c r="CO27" s="23"/>
      <c r="CP27" s="31"/>
      <c r="CQ27" s="31" t="s">
        <v>17</v>
      </c>
      <c r="CR27" s="32">
        <v>39.15</v>
      </c>
      <c r="CS27" s="32">
        <v>32.25</v>
      </c>
      <c r="CT27" s="33">
        <f>((CR27*416)+(CS27*328))/744</f>
        <v>36.108064516129033</v>
      </c>
      <c r="CU27" s="23"/>
      <c r="CV27" s="23"/>
      <c r="CW27" s="31"/>
      <c r="CX27" s="31" t="s">
        <v>17</v>
      </c>
      <c r="CY27" s="32">
        <v>39.450000000000003</v>
      </c>
      <c r="CZ27" s="32">
        <v>33.299999999999997</v>
      </c>
      <c r="DA27" s="33">
        <f>((CY27*416)+(CZ27*328))/744</f>
        <v>36.738709677419351</v>
      </c>
      <c r="DB27" s="23"/>
      <c r="DC27" s="23"/>
      <c r="DD27" s="31"/>
      <c r="DE27" s="31" t="s">
        <v>17</v>
      </c>
      <c r="DF27" s="32">
        <v>39.450000000000003</v>
      </c>
      <c r="DG27" s="32">
        <v>33.299999999999997</v>
      </c>
      <c r="DH27" s="33">
        <f>((DF27*416)+(DG27*328))/744</f>
        <v>36.738709677419351</v>
      </c>
      <c r="DI27" s="23"/>
      <c r="DJ27" s="23"/>
      <c r="DK27" s="31"/>
      <c r="DL27" s="31" t="s">
        <v>17</v>
      </c>
      <c r="DM27" s="32">
        <v>39.700000000000003</v>
      </c>
      <c r="DN27" s="32">
        <v>34.200000000000003</v>
      </c>
      <c r="DO27" s="33">
        <f>((DM27*416)+(DN27*328))/744</f>
        <v>37.275268817204307</v>
      </c>
      <c r="DP27" s="23"/>
      <c r="DQ27" s="31"/>
      <c r="DR27" s="31" t="s">
        <v>17</v>
      </c>
      <c r="DS27" s="32">
        <v>40.1</v>
      </c>
      <c r="DT27" s="32">
        <v>35.299999999999997</v>
      </c>
      <c r="DU27" s="33">
        <f>((DS27*416)+(DT27*328))/744</f>
        <v>37.983870967741936</v>
      </c>
      <c r="DV27" s="23"/>
      <c r="DW27" s="31"/>
      <c r="DX27" s="31" t="s">
        <v>17</v>
      </c>
      <c r="DY27" s="32">
        <v>40.85</v>
      </c>
      <c r="DZ27" s="32">
        <v>37.1</v>
      </c>
      <c r="EA27" s="33">
        <f>((DY27*416)+(DZ27*328))/744</f>
        <v>39.196774193548386</v>
      </c>
      <c r="EB27" s="23"/>
      <c r="EC27" s="31"/>
      <c r="ED27" s="31" t="s">
        <v>17</v>
      </c>
      <c r="EE27" s="32">
        <v>39.950000000000003</v>
      </c>
      <c r="EF27" s="32">
        <v>36.200000000000003</v>
      </c>
      <c r="EG27" s="33">
        <f>((EE27*416)+(EF27*328))/744</f>
        <v>38.296774193548394</v>
      </c>
      <c r="EH27" s="23"/>
      <c r="EI27" s="31"/>
      <c r="EJ27" s="31" t="s">
        <v>17</v>
      </c>
      <c r="EK27" s="32">
        <v>40.950000000000003</v>
      </c>
      <c r="EL27" s="32">
        <v>37.200000000000003</v>
      </c>
      <c r="EM27" s="33">
        <f>((EK27*416)+(EL27*328))/744</f>
        <v>39.296774193548394</v>
      </c>
      <c r="EN27" s="23"/>
      <c r="EO27" s="31"/>
      <c r="EP27" s="31" t="s">
        <v>17</v>
      </c>
      <c r="EQ27" s="32">
        <v>40.700000000000003</v>
      </c>
      <c r="ER27" s="32">
        <v>37</v>
      </c>
      <c r="ES27" s="33">
        <f>((EQ27*416)+(ER27*328))/744</f>
        <v>39.068817204301077</v>
      </c>
      <c r="ET27" s="23"/>
      <c r="EU27" s="31"/>
      <c r="EV27" s="31" t="s">
        <v>17</v>
      </c>
      <c r="EW27" s="32">
        <v>41.4</v>
      </c>
      <c r="EX27" s="32">
        <v>37.700000000000003</v>
      </c>
      <c r="EY27" s="33">
        <f>((EW27*416)+(EX27*328))/744</f>
        <v>39.768817204301072</v>
      </c>
      <c r="EZ27" s="23"/>
      <c r="FA27" s="31"/>
      <c r="FB27" s="31" t="s">
        <v>17</v>
      </c>
      <c r="FC27" s="32">
        <v>41.9</v>
      </c>
      <c r="FD27" s="32">
        <v>41.2</v>
      </c>
      <c r="FE27" s="33">
        <f>((FC27*416)+(FD27*328))/744</f>
        <v>41.591397849462368</v>
      </c>
      <c r="FF27" s="23"/>
      <c r="FG27" s="31"/>
      <c r="FH27" s="31" t="s">
        <v>17</v>
      </c>
      <c r="FI27" s="32">
        <v>45.65</v>
      </c>
      <c r="FJ27" s="32">
        <v>43.35</v>
      </c>
      <c r="FK27" s="33">
        <f>((FI27*416)+(FJ27*328))/744</f>
        <v>44.636021505376341</v>
      </c>
      <c r="FL27" s="23"/>
      <c r="FM27" s="31"/>
      <c r="FN27" s="31" t="s">
        <v>17</v>
      </c>
      <c r="FO27" s="32">
        <v>44.9</v>
      </c>
      <c r="FP27" s="32">
        <v>41.6</v>
      </c>
      <c r="FQ27" s="33">
        <f>((FO27*416)+(FP27*328))/744</f>
        <v>43.445161290322574</v>
      </c>
      <c r="FR27" s="23"/>
      <c r="FS27" s="31"/>
      <c r="FT27" s="31" t="s">
        <v>17</v>
      </c>
      <c r="FU27" s="32">
        <v>44.3</v>
      </c>
      <c r="FV27" s="32">
        <v>42.3</v>
      </c>
      <c r="FW27" s="33">
        <f>((FU27*416)+(FV27*328))/744</f>
        <v>43.418279569892469</v>
      </c>
      <c r="FX27" s="23"/>
      <c r="FY27" s="31"/>
      <c r="FZ27" s="31" t="s">
        <v>17</v>
      </c>
      <c r="GA27" s="32">
        <v>42.75</v>
      </c>
      <c r="GB27" s="32">
        <v>42</v>
      </c>
      <c r="GC27" s="33">
        <f>((GA27*416)+(GB27*328))/744</f>
        <v>42.41935483870968</v>
      </c>
      <c r="GD27" s="23"/>
      <c r="GE27" s="31"/>
      <c r="GF27" s="31" t="s">
        <v>17</v>
      </c>
      <c r="GG27" s="32">
        <v>53.05</v>
      </c>
      <c r="GH27" s="32">
        <v>49.4</v>
      </c>
      <c r="GI27" s="33">
        <f>((GG27*416)+(GH27*328))/744</f>
        <v>51.44086021505376</v>
      </c>
      <c r="GJ27" s="23"/>
      <c r="GK27" s="31"/>
      <c r="GL27" s="31" t="s">
        <v>17</v>
      </c>
      <c r="GM27" s="32">
        <v>53.2</v>
      </c>
      <c r="GN27" s="32">
        <v>47.25</v>
      </c>
      <c r="GO27" s="33">
        <f>((GM27*416)+(GN27*328))/744</f>
        <v>50.576881720430102</v>
      </c>
      <c r="GP27" s="23"/>
      <c r="GQ27" s="31"/>
      <c r="GR27" s="31" t="s">
        <v>17</v>
      </c>
      <c r="GS27" s="32">
        <v>51.25</v>
      </c>
      <c r="GT27" s="32">
        <v>45.95</v>
      </c>
      <c r="GU27" s="33">
        <f>((GS27*416)+(GT27*328))/744</f>
        <v>48.913440860215054</v>
      </c>
      <c r="GV27" s="23"/>
      <c r="GW27" s="31"/>
      <c r="GX27" s="31" t="s">
        <v>17</v>
      </c>
      <c r="GY27" s="32">
        <v>55.1</v>
      </c>
      <c r="GZ27" s="32">
        <v>49</v>
      </c>
      <c r="HA27" s="33">
        <f>((GY27*416)+(GZ27*328))/744</f>
        <v>52.410752688172053</v>
      </c>
      <c r="HB27" s="23"/>
      <c r="HC27" s="31"/>
      <c r="HD27" s="31" t="s">
        <v>17</v>
      </c>
      <c r="HE27" s="32">
        <v>51.85</v>
      </c>
      <c r="HF27" s="32">
        <v>48.8</v>
      </c>
      <c r="HG27" s="33">
        <f>((HE27*416)+(HF27*328))/744</f>
        <v>50.505376344086024</v>
      </c>
      <c r="HH27" s="23"/>
      <c r="HI27" s="31"/>
      <c r="HJ27" s="31" t="s">
        <v>17</v>
      </c>
      <c r="HK27" s="32">
        <v>53</v>
      </c>
      <c r="HL27" s="32">
        <v>49.85</v>
      </c>
      <c r="HM27" s="33">
        <f>((HK27*416)+(HL27*328))/744</f>
        <v>51.611290322580651</v>
      </c>
      <c r="HN27" s="23"/>
      <c r="HO27" s="31"/>
      <c r="HP27" s="31" t="s">
        <v>17</v>
      </c>
      <c r="HQ27" s="32">
        <v>53</v>
      </c>
      <c r="HR27" s="32">
        <v>49.95</v>
      </c>
      <c r="HS27" s="33">
        <f>((HQ27*416)+(HR27*328))/744</f>
        <v>51.655376344086022</v>
      </c>
      <c r="HT27" s="23"/>
      <c r="HU27" s="31"/>
      <c r="HV27" s="31" t="s">
        <v>17</v>
      </c>
      <c r="HW27" s="32">
        <v>53.1</v>
      </c>
      <c r="HX27" s="32">
        <v>50.05</v>
      </c>
      <c r="HY27" s="33">
        <f>((HW27*416)+(HX27*328))/744</f>
        <v>51.755376344086024</v>
      </c>
      <c r="HZ27" s="23"/>
      <c r="IA27" s="31"/>
      <c r="IB27" s="31" t="s">
        <v>17</v>
      </c>
      <c r="IC27" s="32">
        <v>53.35</v>
      </c>
      <c r="ID27" s="32">
        <v>50.7</v>
      </c>
      <c r="IE27" s="33">
        <f>((IC27*416)+(ID27*328))/744</f>
        <v>52.181720430107532</v>
      </c>
      <c r="IF27" s="23"/>
      <c r="IG27" s="31"/>
      <c r="IH27" s="31" t="s">
        <v>17</v>
      </c>
      <c r="II27" s="32">
        <v>55.3</v>
      </c>
      <c r="IJ27" s="32">
        <v>51.55</v>
      </c>
      <c r="IK27" s="33">
        <f>((II27*416)+(IJ27*328))/744</f>
        <v>53.646774193548382</v>
      </c>
      <c r="IL27" s="23"/>
      <c r="IM27" s="31"/>
      <c r="IN27" s="31" t="s">
        <v>17</v>
      </c>
      <c r="IO27" s="32">
        <v>54.75</v>
      </c>
      <c r="IP27" s="32">
        <v>50.65</v>
      </c>
      <c r="IQ27" s="33">
        <f>((IO27*416)+(IP27*328))/744</f>
        <v>52.942473118279565</v>
      </c>
      <c r="IR27" s="23"/>
      <c r="IS27" s="31"/>
      <c r="IT27" s="31" t="s">
        <v>17</v>
      </c>
      <c r="IU27" s="32">
        <v>54.75</v>
      </c>
      <c r="IV27" s="32">
        <v>51</v>
      </c>
      <c r="IW27" s="33">
        <f>((IU27*416)+(IV27*328))/744</f>
        <v>53.096774193548384</v>
      </c>
      <c r="IX27" s="23"/>
      <c r="IY27" s="31"/>
      <c r="IZ27" s="31" t="s">
        <v>17</v>
      </c>
      <c r="JA27" s="32">
        <v>49.45</v>
      </c>
      <c r="JB27" s="32">
        <v>46.45</v>
      </c>
      <c r="JC27" s="33">
        <f>((JA27*416)+(JB27*328))/744</f>
        <v>48.127419354838715</v>
      </c>
    </row>
    <row r="28" spans="1:263" ht="16.5" thickTop="1" thickBot="1" x14ac:dyDescent="0.3">
      <c r="A28" s="3">
        <v>2023</v>
      </c>
      <c r="B28" s="52" t="s">
        <v>6</v>
      </c>
      <c r="C28" s="36">
        <f t="shared" si="42"/>
        <v>1.2000000000000028</v>
      </c>
      <c r="D28" s="36">
        <f t="shared" si="43"/>
        <v>-1.25</v>
      </c>
      <c r="E28" s="36">
        <f t="shared" si="44"/>
        <v>6.7204301075271644E-2</v>
      </c>
      <c r="F28" s="23"/>
      <c r="G28" s="3">
        <v>2023</v>
      </c>
      <c r="H28" s="3" t="s">
        <v>6</v>
      </c>
      <c r="I28" s="13">
        <v>32.65</v>
      </c>
      <c r="J28" s="13">
        <v>30.95</v>
      </c>
      <c r="K28" s="19">
        <f>((I28*400)+(J28*344))/744</f>
        <v>31.863978494623655</v>
      </c>
      <c r="L28" s="23"/>
      <c r="M28" s="3">
        <v>2023</v>
      </c>
      <c r="N28" s="3" t="s">
        <v>6</v>
      </c>
      <c r="O28" s="13">
        <v>36.799999999999997</v>
      </c>
      <c r="P28" s="13">
        <v>35.200000000000003</v>
      </c>
      <c r="Q28" s="19">
        <f>((O28*400)+(P28*344))/744</f>
        <v>36.060215053763443</v>
      </c>
      <c r="R28" s="23"/>
      <c r="S28" s="3">
        <v>2023</v>
      </c>
      <c r="T28" s="3" t="s">
        <v>6</v>
      </c>
      <c r="U28" s="13">
        <v>36.799999999999997</v>
      </c>
      <c r="V28" s="13">
        <v>35.1</v>
      </c>
      <c r="W28" s="19">
        <f>((U28*400)+(V28*344))/744</f>
        <v>36.01397849462365</v>
      </c>
      <c r="X28" s="23"/>
      <c r="Y28" s="3">
        <v>2023</v>
      </c>
      <c r="Z28" s="3" t="s">
        <v>6</v>
      </c>
      <c r="AA28" s="13">
        <v>37.200000000000003</v>
      </c>
      <c r="AB28" s="13">
        <v>35.5</v>
      </c>
      <c r="AC28" s="19">
        <f>((AA28*400)+(AB28*344))/744</f>
        <v>36.413978494623656</v>
      </c>
      <c r="AD28" s="23"/>
      <c r="AE28" s="3">
        <v>2023</v>
      </c>
      <c r="AF28" s="3" t="s">
        <v>6</v>
      </c>
      <c r="AG28" s="13">
        <v>37.25</v>
      </c>
      <c r="AH28" s="13">
        <v>35.549999999999997</v>
      </c>
      <c r="AI28" s="19">
        <f>((AG28*400)+(AH28*344))/744</f>
        <v>36.463978494623653</v>
      </c>
      <c r="AJ28" s="23"/>
      <c r="AK28" s="23"/>
      <c r="AL28" s="3">
        <v>2023</v>
      </c>
      <c r="AM28" s="3" t="s">
        <v>6</v>
      </c>
      <c r="AN28" s="13">
        <v>37.299999999999997</v>
      </c>
      <c r="AO28" s="13">
        <v>35.6</v>
      </c>
      <c r="AP28" s="19">
        <f>((AN28*400)+(AO28*344))/744</f>
        <v>36.51397849462365</v>
      </c>
      <c r="AQ28" s="23"/>
      <c r="AR28" s="23"/>
      <c r="AS28" s="3">
        <v>2023</v>
      </c>
      <c r="AT28" s="3" t="s">
        <v>6</v>
      </c>
      <c r="AU28" s="13">
        <v>36.299999999999997</v>
      </c>
      <c r="AV28" s="13">
        <v>34.6</v>
      </c>
      <c r="AW28" s="19">
        <f>((AU28*400)+(AV28*344))/744</f>
        <v>35.51397849462365</v>
      </c>
      <c r="AX28" s="23"/>
      <c r="AY28" s="23"/>
      <c r="AZ28" s="3">
        <v>2023</v>
      </c>
      <c r="BA28" s="3" t="s">
        <v>6</v>
      </c>
      <c r="BB28" s="13">
        <v>36.200000000000003</v>
      </c>
      <c r="BC28" s="13">
        <v>34.5</v>
      </c>
      <c r="BD28" s="19">
        <f>((BB28*400)+(BC28*344))/744</f>
        <v>35.413978494623656</v>
      </c>
      <c r="BE28" s="23"/>
      <c r="BF28" s="23"/>
      <c r="BG28" s="3">
        <v>2023</v>
      </c>
      <c r="BH28" s="3" t="s">
        <v>6</v>
      </c>
      <c r="BI28" s="13">
        <v>34.799999999999997</v>
      </c>
      <c r="BJ28" s="13">
        <v>31.4</v>
      </c>
      <c r="BK28" s="19">
        <f>((BI28*400)+(BJ28*344))/744</f>
        <v>33.227956989247311</v>
      </c>
      <c r="BL28" s="23"/>
      <c r="BM28" s="23"/>
      <c r="BN28" s="3">
        <v>2023</v>
      </c>
      <c r="BO28" s="3" t="s">
        <v>6</v>
      </c>
      <c r="BP28" s="13">
        <v>37.25</v>
      </c>
      <c r="BQ28" s="13">
        <v>35.65</v>
      </c>
      <c r="BR28" s="19">
        <f>((BP28*400)+(BQ28*344))/744</f>
        <v>36.510215053763439</v>
      </c>
      <c r="BS28" s="23"/>
      <c r="BT28" s="23"/>
      <c r="BU28" s="3">
        <v>2023</v>
      </c>
      <c r="BV28" s="3" t="s">
        <v>6</v>
      </c>
      <c r="BW28" s="13">
        <v>38.4</v>
      </c>
      <c r="BX28" s="13">
        <v>36.799999999999997</v>
      </c>
      <c r="BY28" s="19">
        <f>((BW28*400)+(BX28*344))/744</f>
        <v>37.660215053763437</v>
      </c>
      <c r="BZ28" s="23"/>
      <c r="CA28" s="23"/>
      <c r="CB28" s="3">
        <v>2023</v>
      </c>
      <c r="CC28" s="3" t="s">
        <v>6</v>
      </c>
      <c r="CD28" s="13">
        <v>36.200000000000003</v>
      </c>
      <c r="CE28" s="13">
        <v>35.799999999999997</v>
      </c>
      <c r="CF28" s="19">
        <f>((CD28*400)+(CE28*344))/744</f>
        <v>36.015053763440861</v>
      </c>
      <c r="CG28" s="23"/>
      <c r="CH28" s="23"/>
      <c r="CI28" s="3">
        <v>2023</v>
      </c>
      <c r="CJ28" s="3" t="s">
        <v>6</v>
      </c>
      <c r="CK28" s="13">
        <v>36.1</v>
      </c>
      <c r="CL28" s="13">
        <v>36.1</v>
      </c>
      <c r="CM28" s="19">
        <f>((CK28*400)+(CL28*344))/744</f>
        <v>36.1</v>
      </c>
      <c r="CN28" s="23"/>
      <c r="CO28" s="23"/>
      <c r="CP28" s="3">
        <v>2023</v>
      </c>
      <c r="CQ28" s="3" t="s">
        <v>6</v>
      </c>
      <c r="CR28" s="13">
        <v>37</v>
      </c>
      <c r="CS28" s="13">
        <v>35.65</v>
      </c>
      <c r="CT28" s="19">
        <f>((CR28*400)+(CS28*344))/744</f>
        <v>36.375806451612902</v>
      </c>
      <c r="CU28" s="23"/>
      <c r="CV28" s="23"/>
      <c r="CW28" s="3">
        <v>2023</v>
      </c>
      <c r="CX28" s="3" t="s">
        <v>6</v>
      </c>
      <c r="CY28" s="13">
        <v>35.9</v>
      </c>
      <c r="CZ28" s="13">
        <v>34.549999999999997</v>
      </c>
      <c r="DA28" s="19">
        <f>((CY28*400)+(CZ28*344))/744</f>
        <v>35.275806451612901</v>
      </c>
      <c r="DB28" s="23"/>
      <c r="DC28" s="23"/>
      <c r="DD28" s="3">
        <v>2023</v>
      </c>
      <c r="DE28" s="3" t="s">
        <v>6</v>
      </c>
      <c r="DF28" s="13">
        <v>35.1</v>
      </c>
      <c r="DG28" s="13">
        <v>33.75</v>
      </c>
      <c r="DH28" s="19">
        <f>((DF28*400)+(DG28*344))/744</f>
        <v>34.475806451612904</v>
      </c>
      <c r="DI28" s="23"/>
      <c r="DJ28" s="23"/>
      <c r="DK28" s="3">
        <v>2023</v>
      </c>
      <c r="DL28" s="3" t="s">
        <v>6</v>
      </c>
      <c r="DM28" s="13">
        <v>37.35</v>
      </c>
      <c r="DN28" s="13">
        <v>36.65</v>
      </c>
      <c r="DO28" s="19">
        <f>((DM28*400)+(DN28*344))/744</f>
        <v>37.026344086021503</v>
      </c>
      <c r="DP28" s="23"/>
      <c r="DQ28" s="3">
        <v>2023</v>
      </c>
      <c r="DR28" s="3" t="s">
        <v>6</v>
      </c>
      <c r="DS28" s="13">
        <v>38.049999999999997</v>
      </c>
      <c r="DT28" s="13">
        <v>40</v>
      </c>
      <c r="DU28" s="19">
        <f>((DS28*400)+(DT28*344))/744</f>
        <v>38.951612903225808</v>
      </c>
      <c r="DV28" s="23"/>
      <c r="DW28" s="3">
        <v>2023</v>
      </c>
      <c r="DX28" s="3" t="s">
        <v>6</v>
      </c>
      <c r="DY28" s="13">
        <v>39.4</v>
      </c>
      <c r="DZ28" s="13">
        <v>39.6</v>
      </c>
      <c r="EA28" s="19">
        <f>((DY28*400)+(DZ28*344))/744</f>
        <v>39.49247311827957</v>
      </c>
      <c r="EB28" s="23"/>
      <c r="EC28" s="3">
        <v>2023</v>
      </c>
      <c r="ED28" s="3" t="s">
        <v>6</v>
      </c>
      <c r="EE28" s="13">
        <v>38.799999999999997</v>
      </c>
      <c r="EF28" s="13">
        <v>40.6</v>
      </c>
      <c r="EG28" s="19">
        <f>((EE28*400)+(EF28*344))/744</f>
        <v>39.63225806451613</v>
      </c>
      <c r="EH28" s="23"/>
      <c r="EI28" s="3">
        <v>2023</v>
      </c>
      <c r="EJ28" s="3" t="s">
        <v>6</v>
      </c>
      <c r="EK28" s="13">
        <v>39.6</v>
      </c>
      <c r="EL28" s="13">
        <v>37.450000000000003</v>
      </c>
      <c r="EM28" s="19">
        <f>((EK28*400)+(EL28*344))/744</f>
        <v>38.605913978494627</v>
      </c>
      <c r="EN28" s="23"/>
      <c r="EO28" s="3">
        <v>2023</v>
      </c>
      <c r="EP28" s="3" t="s">
        <v>6</v>
      </c>
      <c r="EQ28" s="13">
        <v>38.85</v>
      </c>
      <c r="ER28" s="13">
        <v>37.35</v>
      </c>
      <c r="ES28" s="19">
        <f>((EQ28*400)+(ER28*344))/744</f>
        <v>38.156451612903226</v>
      </c>
      <c r="ET28" s="23"/>
      <c r="EU28" s="3">
        <v>2023</v>
      </c>
      <c r="EV28" s="3" t="s">
        <v>6</v>
      </c>
      <c r="EW28" s="13">
        <v>40.549999999999997</v>
      </c>
      <c r="EX28" s="13">
        <v>39.25</v>
      </c>
      <c r="EY28" s="19">
        <f>((EW28*400)+(EX28*344))/744</f>
        <v>39.948924731182792</v>
      </c>
      <c r="EZ28" s="23"/>
      <c r="FA28" s="3">
        <v>2023</v>
      </c>
      <c r="FB28" s="3" t="s">
        <v>6</v>
      </c>
      <c r="FC28" s="13">
        <v>45.05</v>
      </c>
      <c r="FD28" s="13">
        <v>45</v>
      </c>
      <c r="FE28" s="19">
        <f>((FC28*400)+(FD28*344))/744</f>
        <v>45.026881720430104</v>
      </c>
      <c r="FF28" s="23"/>
      <c r="FG28" s="3">
        <v>2023</v>
      </c>
      <c r="FH28" s="3" t="s">
        <v>6</v>
      </c>
      <c r="FI28" s="13">
        <v>43.2</v>
      </c>
      <c r="FJ28" s="13">
        <v>45.8</v>
      </c>
      <c r="FK28" s="19">
        <f>((FI28*400)+(FJ28*344))/744</f>
        <v>44.402150537634405</v>
      </c>
      <c r="FL28" s="23"/>
      <c r="FM28" s="3">
        <v>2023</v>
      </c>
      <c r="FN28" s="3" t="s">
        <v>6</v>
      </c>
      <c r="FO28" s="13">
        <v>44.55</v>
      </c>
      <c r="FP28" s="13">
        <v>47.15</v>
      </c>
      <c r="FQ28" s="19">
        <f>((FO28*400)+(FP28*344))/744</f>
        <v>45.752150537634407</v>
      </c>
      <c r="FR28" s="23"/>
      <c r="FS28" s="3">
        <v>2023</v>
      </c>
      <c r="FT28" s="3" t="s">
        <v>6</v>
      </c>
      <c r="FU28" s="13">
        <v>44.85</v>
      </c>
      <c r="FV28" s="13">
        <v>47.4</v>
      </c>
      <c r="FW28" s="19">
        <f>((FU28*400)+(FV28*344))/744</f>
        <v>46.029032258064511</v>
      </c>
      <c r="FX28" s="23"/>
      <c r="FY28" s="3">
        <v>2023</v>
      </c>
      <c r="FZ28" s="3" t="s">
        <v>6</v>
      </c>
      <c r="GA28" s="13">
        <v>44.9</v>
      </c>
      <c r="GB28" s="13">
        <v>47.35</v>
      </c>
      <c r="GC28" s="19">
        <f>((GA28*400)+(GB28*344))/744</f>
        <v>46.03279569892473</v>
      </c>
      <c r="GD28" s="23"/>
      <c r="GE28" s="3">
        <v>2023</v>
      </c>
      <c r="GF28" s="3" t="s">
        <v>6</v>
      </c>
      <c r="GG28" s="13">
        <v>52.15</v>
      </c>
      <c r="GH28" s="13">
        <v>52.5</v>
      </c>
      <c r="GI28" s="19">
        <f>((GG28*400)+(GH28*344))/744</f>
        <v>52.311827956989248</v>
      </c>
      <c r="GJ28" s="23"/>
      <c r="GK28" s="3">
        <v>2023</v>
      </c>
      <c r="GL28" s="3" t="s">
        <v>6</v>
      </c>
      <c r="GM28" s="13">
        <v>53.55</v>
      </c>
      <c r="GN28" s="13">
        <v>53.7</v>
      </c>
      <c r="GO28" s="19">
        <f>((GM28*400)+(GN28*344))/744</f>
        <v>53.619354838709683</v>
      </c>
      <c r="GP28" s="23"/>
      <c r="GQ28" s="3">
        <v>2023</v>
      </c>
      <c r="GR28" s="3" t="s">
        <v>6</v>
      </c>
      <c r="GS28" s="13">
        <v>55.1</v>
      </c>
      <c r="GT28" s="13">
        <v>49</v>
      </c>
      <c r="GU28" s="19">
        <f>((GS28*400)+(GT28*344))/744</f>
        <v>52.27956989247312</v>
      </c>
      <c r="GV28" s="23"/>
      <c r="GW28" s="3">
        <v>2023</v>
      </c>
      <c r="GX28" s="3" t="s">
        <v>6</v>
      </c>
      <c r="GY28" s="13">
        <v>52</v>
      </c>
      <c r="GZ28" s="13">
        <v>54.25</v>
      </c>
      <c r="HA28" s="19">
        <f>((GY28*400)+(GZ28*344))/744</f>
        <v>53.04032258064516</v>
      </c>
      <c r="HB28" s="23"/>
      <c r="HC28" s="3">
        <v>2023</v>
      </c>
      <c r="HD28" s="3" t="s">
        <v>6</v>
      </c>
      <c r="HE28" s="13">
        <v>49.5</v>
      </c>
      <c r="HF28" s="13">
        <v>55.8</v>
      </c>
      <c r="HG28" s="19">
        <f>((HE28*400)+(HF28*344))/744</f>
        <v>52.412903225806446</v>
      </c>
      <c r="HH28" s="23"/>
      <c r="HI28" s="3">
        <v>2023</v>
      </c>
      <c r="HJ28" s="3" t="s">
        <v>6</v>
      </c>
      <c r="HK28" s="13">
        <v>50.75</v>
      </c>
      <c r="HL28" s="13">
        <v>57.4</v>
      </c>
      <c r="HM28" s="19">
        <f>((HK28*400)+(HL28*344))/744</f>
        <v>53.824731182795695</v>
      </c>
      <c r="HN28" s="23"/>
      <c r="HO28" s="3">
        <v>2023</v>
      </c>
      <c r="HP28" s="3" t="s">
        <v>6</v>
      </c>
      <c r="HQ28" s="13">
        <v>49.15</v>
      </c>
      <c r="HR28" s="13">
        <v>55.8</v>
      </c>
      <c r="HS28" s="19">
        <f>((HQ28*400)+(HR28*344))/744</f>
        <v>52.224731182795693</v>
      </c>
      <c r="HT28" s="23"/>
      <c r="HU28" s="3">
        <v>2023</v>
      </c>
      <c r="HV28" s="3" t="s">
        <v>6</v>
      </c>
      <c r="HW28" s="13">
        <v>48.8</v>
      </c>
      <c r="HX28" s="13">
        <v>58.15</v>
      </c>
      <c r="HY28" s="19">
        <f>((HW28*400)+(HX28*344))/744</f>
        <v>53.123118279569887</v>
      </c>
      <c r="HZ28" s="23"/>
      <c r="IA28" s="3">
        <v>2023</v>
      </c>
      <c r="IB28" s="3" t="s">
        <v>6</v>
      </c>
      <c r="IC28" s="13">
        <v>46.85</v>
      </c>
      <c r="ID28" s="13">
        <v>56.8</v>
      </c>
      <c r="IE28" s="19">
        <f>((IC28*400)+(ID28*344))/744</f>
        <v>51.450537634408597</v>
      </c>
      <c r="IF28" s="23"/>
      <c r="IG28" s="3">
        <v>2023</v>
      </c>
      <c r="IH28" s="3" t="s">
        <v>6</v>
      </c>
      <c r="II28" s="13">
        <v>50.55</v>
      </c>
      <c r="IJ28" s="13">
        <v>57.4</v>
      </c>
      <c r="IK28" s="19">
        <f>((II28*400)+(IJ28*344))/744</f>
        <v>53.71720430107527</v>
      </c>
      <c r="IL28" s="23"/>
      <c r="IM28" s="3">
        <v>2023</v>
      </c>
      <c r="IN28" s="3" t="s">
        <v>6</v>
      </c>
      <c r="IO28" s="13">
        <v>49.75</v>
      </c>
      <c r="IP28" s="13">
        <v>56.8</v>
      </c>
      <c r="IQ28" s="19">
        <f>((IO28*400)+(IP28*344))/744</f>
        <v>53.009677419354837</v>
      </c>
      <c r="IR28" s="23"/>
      <c r="IS28" s="3">
        <v>2023</v>
      </c>
      <c r="IT28" s="3" t="s">
        <v>6</v>
      </c>
      <c r="IU28" s="13">
        <v>50</v>
      </c>
      <c r="IV28" s="13">
        <v>56.9</v>
      </c>
      <c r="IW28" s="19">
        <f>((IU28*400)+(IV28*344))/744</f>
        <v>53.190322580645159</v>
      </c>
      <c r="IX28" s="23"/>
      <c r="IY28" s="3">
        <v>2023</v>
      </c>
      <c r="IZ28" s="3" t="s">
        <v>6</v>
      </c>
      <c r="JA28" s="13">
        <v>51.5</v>
      </c>
      <c r="JB28" s="13">
        <v>57.45</v>
      </c>
      <c r="JC28" s="19">
        <f>((JA28*400)+(JB28*344))/744</f>
        <v>54.25107526881721</v>
      </c>
    </row>
    <row r="29" spans="1:263" ht="15.75" thickBot="1" x14ac:dyDescent="0.3">
      <c r="B29" s="37" t="s">
        <v>7</v>
      </c>
      <c r="C29" s="36">
        <f t="shared" si="42"/>
        <v>1.0499999999999972</v>
      </c>
      <c r="D29" s="36">
        <f t="shared" si="43"/>
        <v>-1.1000000000000014</v>
      </c>
      <c r="E29" s="36">
        <f t="shared" si="44"/>
        <v>0.12857142857143344</v>
      </c>
      <c r="F29" s="23"/>
      <c r="G29" s="3"/>
      <c r="H29" s="3" t="s">
        <v>7</v>
      </c>
      <c r="I29" s="13">
        <v>32</v>
      </c>
      <c r="J29" s="13">
        <v>28.4</v>
      </c>
      <c r="K29" s="8">
        <f>((I29*384)+(J29*288))/672</f>
        <v>30.457142857142859</v>
      </c>
      <c r="L29" s="23"/>
      <c r="M29" s="3"/>
      <c r="N29" s="3" t="s">
        <v>7</v>
      </c>
      <c r="O29" s="13">
        <v>36.1</v>
      </c>
      <c r="P29" s="13">
        <v>32.4</v>
      </c>
      <c r="Q29" s="8">
        <f>((O29*384)+(P29*288))/672</f>
        <v>34.514285714285712</v>
      </c>
      <c r="R29" s="23"/>
      <c r="S29" s="3"/>
      <c r="T29" s="3" t="s">
        <v>7</v>
      </c>
      <c r="U29" s="13">
        <v>36.15</v>
      </c>
      <c r="V29" s="13">
        <v>32.450000000000003</v>
      </c>
      <c r="W29" s="19">
        <f>((U29*384)+(V29*288))/672</f>
        <v>34.56428571428571</v>
      </c>
      <c r="X29" s="23"/>
      <c r="Y29" s="3"/>
      <c r="Z29" s="3" t="s">
        <v>7</v>
      </c>
      <c r="AA29" s="13">
        <v>36.549999999999997</v>
      </c>
      <c r="AB29" s="13">
        <v>32.85</v>
      </c>
      <c r="AC29" s="19">
        <f>((AA29*384)+(AB29*288))/672</f>
        <v>34.964285714285715</v>
      </c>
      <c r="AD29" s="23"/>
      <c r="AE29" s="3"/>
      <c r="AF29" s="3" t="s">
        <v>7</v>
      </c>
      <c r="AG29" s="13">
        <v>36.6</v>
      </c>
      <c r="AH29" s="13">
        <v>32.9</v>
      </c>
      <c r="AI29" s="8">
        <f>((AG29*384)+(AH29*288))/672</f>
        <v>35.014285714285712</v>
      </c>
      <c r="AJ29" s="23"/>
      <c r="AK29" s="23"/>
      <c r="AL29" s="3"/>
      <c r="AM29" s="3" t="s">
        <v>7</v>
      </c>
      <c r="AN29" s="13">
        <v>36.65</v>
      </c>
      <c r="AO29" s="13">
        <v>32.950000000000003</v>
      </c>
      <c r="AP29" s="8">
        <f>((AN29*384)+(AO29*288))/672</f>
        <v>35.06428571428571</v>
      </c>
      <c r="AQ29" s="23"/>
      <c r="AR29" s="23"/>
      <c r="AS29" s="3"/>
      <c r="AT29" s="3" t="s">
        <v>7</v>
      </c>
      <c r="AU29" s="13">
        <v>35.700000000000003</v>
      </c>
      <c r="AV29" s="13">
        <v>32</v>
      </c>
      <c r="AW29" s="8">
        <f>((AU29*384)+(AV29*288))/672</f>
        <v>34.114285714285721</v>
      </c>
      <c r="AX29" s="23"/>
      <c r="AY29" s="23"/>
      <c r="AZ29" s="3"/>
      <c r="BA29" s="3" t="s">
        <v>7</v>
      </c>
      <c r="BB29" s="13">
        <v>35.6</v>
      </c>
      <c r="BC29" s="13">
        <v>31.9</v>
      </c>
      <c r="BD29" s="8">
        <f>((BB29*384)+(BC29*288))/672</f>
        <v>34.014285714285712</v>
      </c>
      <c r="BE29" s="23"/>
      <c r="BF29" s="23"/>
      <c r="BG29" s="3"/>
      <c r="BH29" s="3" t="s">
        <v>7</v>
      </c>
      <c r="BI29" s="13">
        <v>34.299999999999997</v>
      </c>
      <c r="BJ29" s="13">
        <v>28.95</v>
      </c>
      <c r="BK29" s="8">
        <f>((BI29*384)+(BJ29*288))/672</f>
        <v>32.007142857142853</v>
      </c>
      <c r="BL29" s="23"/>
      <c r="BM29" s="23"/>
      <c r="BN29" s="3"/>
      <c r="BO29" s="3" t="s">
        <v>7</v>
      </c>
      <c r="BP29" s="13">
        <v>36.6</v>
      </c>
      <c r="BQ29" s="13">
        <v>33</v>
      </c>
      <c r="BR29" s="8">
        <f>((BP29*384)+(BQ29*288))/672</f>
        <v>35.057142857142857</v>
      </c>
      <c r="BS29" s="23"/>
      <c r="BT29" s="23"/>
      <c r="BU29" s="3"/>
      <c r="BV29" s="3" t="s">
        <v>7</v>
      </c>
      <c r="BW29" s="13">
        <v>37.700000000000003</v>
      </c>
      <c r="BX29" s="13">
        <v>34.1</v>
      </c>
      <c r="BY29" s="8">
        <f>((BW29*384)+(BX29*288))/672</f>
        <v>36.157142857142858</v>
      </c>
      <c r="BZ29" s="23"/>
      <c r="CA29" s="23"/>
      <c r="CB29" s="3"/>
      <c r="CC29" s="3" t="s">
        <v>7</v>
      </c>
      <c r="CD29" s="13">
        <v>35.549999999999997</v>
      </c>
      <c r="CE29" s="13">
        <v>33.049999999999997</v>
      </c>
      <c r="CF29" s="8">
        <f>((CD29*384)+(CE29*288))/672</f>
        <v>34.478571428571428</v>
      </c>
      <c r="CG29" s="23"/>
      <c r="CH29" s="23"/>
      <c r="CI29" s="3"/>
      <c r="CJ29" s="3" t="s">
        <v>7</v>
      </c>
      <c r="CK29" s="13">
        <v>35.549999999999997</v>
      </c>
      <c r="CL29" s="13">
        <v>33.450000000000003</v>
      </c>
      <c r="CM29" s="8">
        <f>((CK29*384)+(CL29*288))/672</f>
        <v>34.65</v>
      </c>
      <c r="CN29" s="23"/>
      <c r="CO29" s="23"/>
      <c r="CP29" s="3"/>
      <c r="CQ29" s="3" t="s">
        <v>7</v>
      </c>
      <c r="CR29" s="13">
        <v>36.35</v>
      </c>
      <c r="CS29" s="13">
        <v>32.950000000000003</v>
      </c>
      <c r="CT29" s="8">
        <f>((CR29*384)+(CS29*288))/672</f>
        <v>34.892857142857146</v>
      </c>
      <c r="CU29" s="23"/>
      <c r="CV29" s="23"/>
      <c r="CW29" s="3"/>
      <c r="CX29" s="3" t="s">
        <v>7</v>
      </c>
      <c r="CY29" s="13">
        <v>35.25</v>
      </c>
      <c r="CZ29" s="13">
        <v>31.85</v>
      </c>
      <c r="DA29" s="8">
        <f>((CY29*384)+(CZ29*288))/672</f>
        <v>33.792857142857144</v>
      </c>
      <c r="DB29" s="23"/>
      <c r="DC29" s="23"/>
      <c r="DD29" s="3"/>
      <c r="DE29" s="3" t="s">
        <v>7</v>
      </c>
      <c r="DF29" s="13">
        <v>34.5</v>
      </c>
      <c r="DG29" s="13">
        <v>31.1</v>
      </c>
      <c r="DH29" s="8">
        <f>((DF29*384)+(DG29*288))/672</f>
        <v>33.042857142857144</v>
      </c>
      <c r="DI29" s="23"/>
      <c r="DJ29" s="23"/>
      <c r="DK29" s="3"/>
      <c r="DL29" s="3" t="s">
        <v>7</v>
      </c>
      <c r="DM29" s="13">
        <v>36.549999999999997</v>
      </c>
      <c r="DN29" s="13">
        <v>33.799999999999997</v>
      </c>
      <c r="DO29" s="8">
        <f>((DM29*384)+(DN29*288))/672</f>
        <v>35.371428571428567</v>
      </c>
      <c r="DP29" s="23"/>
      <c r="DQ29" s="3"/>
      <c r="DR29" s="3" t="s">
        <v>7</v>
      </c>
      <c r="DS29" s="13">
        <v>37.25</v>
      </c>
      <c r="DT29" s="13">
        <v>36.85</v>
      </c>
      <c r="DU29" s="8">
        <f>((DS29*384)+(DT29*288))/672</f>
        <v>37.078571428571436</v>
      </c>
      <c r="DV29" s="23"/>
      <c r="DW29" s="3"/>
      <c r="DX29" s="3" t="s">
        <v>7</v>
      </c>
      <c r="DY29" s="13">
        <v>38.65</v>
      </c>
      <c r="DZ29" s="13">
        <v>36.5</v>
      </c>
      <c r="EA29" s="8">
        <f>((DY29*384)+(DZ29*288))/672</f>
        <v>37.728571428571428</v>
      </c>
      <c r="EB29" s="23"/>
      <c r="EC29" s="3"/>
      <c r="ED29" s="3" t="s">
        <v>7</v>
      </c>
      <c r="EE29" s="13">
        <v>38</v>
      </c>
      <c r="EF29" s="13">
        <v>37.4</v>
      </c>
      <c r="EG29" s="8">
        <f>((EE29*384)+(EF29*288))/672</f>
        <v>37.74285714285714</v>
      </c>
      <c r="EH29" s="23"/>
      <c r="EI29" s="3"/>
      <c r="EJ29" s="3" t="s">
        <v>7</v>
      </c>
      <c r="EK29" s="13">
        <v>38.65</v>
      </c>
      <c r="EL29" s="13">
        <v>34.4</v>
      </c>
      <c r="EM29" s="8">
        <f>((EK29*384)+(EL29*288))/672</f>
        <v>36.828571428571422</v>
      </c>
      <c r="EN29" s="23"/>
      <c r="EO29" s="3"/>
      <c r="EP29" s="3" t="s">
        <v>7</v>
      </c>
      <c r="EQ29" s="13">
        <v>37.950000000000003</v>
      </c>
      <c r="ER29" s="13">
        <v>34.35</v>
      </c>
      <c r="ES29" s="8">
        <f>((EQ29*384)+(ER29*288))/672</f>
        <v>36.407142857142858</v>
      </c>
      <c r="ET29" s="23"/>
      <c r="EU29" s="3"/>
      <c r="EV29" s="3" t="s">
        <v>7</v>
      </c>
      <c r="EW29" s="13">
        <v>39.5</v>
      </c>
      <c r="EX29" s="13">
        <v>36.049999999999997</v>
      </c>
      <c r="EY29" s="8">
        <f>((EW29*384)+(EX29*288))/672</f>
        <v>38.021428571428572</v>
      </c>
      <c r="EZ29" s="23"/>
      <c r="FA29" s="3"/>
      <c r="FB29" s="3" t="s">
        <v>7</v>
      </c>
      <c r="FC29" s="13">
        <v>42.8</v>
      </c>
      <c r="FD29" s="13">
        <v>41.45</v>
      </c>
      <c r="FE29" s="8">
        <f>((FC29*384)+(FD29*288))/672</f>
        <v>42.221428571428568</v>
      </c>
      <c r="FF29" s="23"/>
      <c r="FG29" s="3"/>
      <c r="FH29" s="3" t="s">
        <v>7</v>
      </c>
      <c r="FI29" s="13">
        <v>41.05</v>
      </c>
      <c r="FJ29" s="13">
        <v>42.15</v>
      </c>
      <c r="FK29" s="8">
        <f>((FI29*384)+(FJ29*288))/672</f>
        <v>41.521428571428565</v>
      </c>
      <c r="FL29" s="23"/>
      <c r="FM29" s="3"/>
      <c r="FN29" s="3" t="s">
        <v>7</v>
      </c>
      <c r="FO29" s="13">
        <v>42.3</v>
      </c>
      <c r="FP29" s="13">
        <v>43.4</v>
      </c>
      <c r="FQ29" s="8">
        <f>((FO29*384)+(FP29*288))/672</f>
        <v>42.771428571428565</v>
      </c>
      <c r="FR29" s="23"/>
      <c r="FS29" s="3"/>
      <c r="FT29" s="3" t="s">
        <v>7</v>
      </c>
      <c r="FU29" s="13">
        <v>42.6</v>
      </c>
      <c r="FV29" s="13">
        <v>43.6</v>
      </c>
      <c r="FW29" s="8">
        <f>((FU29*384)+(FV29*288))/672</f>
        <v>43.028571428571432</v>
      </c>
      <c r="FX29" s="23"/>
      <c r="FY29" s="3"/>
      <c r="FZ29" s="3" t="s">
        <v>7</v>
      </c>
      <c r="GA29" s="13">
        <v>42.65</v>
      </c>
      <c r="GB29" s="13">
        <v>43.55</v>
      </c>
      <c r="GC29" s="8">
        <f>((GA29*384)+(GB29*288))/672</f>
        <v>43.035714285714285</v>
      </c>
      <c r="GD29" s="23"/>
      <c r="GE29" s="3"/>
      <c r="GF29" s="3" t="s">
        <v>7</v>
      </c>
      <c r="GG29" s="13">
        <v>49.55</v>
      </c>
      <c r="GH29" s="13">
        <v>48.35</v>
      </c>
      <c r="GI29" s="8">
        <f>((GG29*384)+(GH29*288))/672</f>
        <v>49.035714285714285</v>
      </c>
      <c r="GJ29" s="23"/>
      <c r="GK29" s="3"/>
      <c r="GL29" s="3" t="s">
        <v>7</v>
      </c>
      <c r="GM29" s="13">
        <v>50.75</v>
      </c>
      <c r="GN29" s="13">
        <v>49.45</v>
      </c>
      <c r="GO29" s="8">
        <f>((GM29*384)+(GN29*288))/672</f>
        <v>50.192857142857143</v>
      </c>
      <c r="GP29" s="23"/>
      <c r="GQ29" s="3"/>
      <c r="GR29" s="3" t="s">
        <v>7</v>
      </c>
      <c r="GS29" s="13">
        <v>50.35</v>
      </c>
      <c r="GT29" s="13">
        <v>52.6</v>
      </c>
      <c r="GU29" s="8">
        <f>((GS29*384)+(GT29*288))/672</f>
        <v>51.314285714285724</v>
      </c>
      <c r="GV29" s="23"/>
      <c r="GW29" s="3"/>
      <c r="GX29" s="3" t="s">
        <v>7</v>
      </c>
      <c r="GY29" s="13">
        <v>49.35</v>
      </c>
      <c r="GZ29" s="13">
        <v>50.05</v>
      </c>
      <c r="HA29" s="8">
        <f>((GY29*384)+(GZ29*288))/672</f>
        <v>49.650000000000006</v>
      </c>
      <c r="HB29" s="23"/>
      <c r="HC29" s="3"/>
      <c r="HD29" s="3" t="s">
        <v>7</v>
      </c>
      <c r="HE29" s="13">
        <v>47</v>
      </c>
      <c r="HF29" s="13">
        <v>51.6</v>
      </c>
      <c r="HG29" s="8">
        <f>((HE29*384)+(HF29*288))/672</f>
        <v>48.971428571428575</v>
      </c>
      <c r="HH29" s="23"/>
      <c r="HI29" s="3"/>
      <c r="HJ29" s="3" t="s">
        <v>7</v>
      </c>
      <c r="HK29" s="13">
        <v>48.2</v>
      </c>
      <c r="HL29" s="13">
        <v>53.15</v>
      </c>
      <c r="HM29" s="8">
        <f>((HK29*384)+(HL29*288))/672</f>
        <v>50.321428571428569</v>
      </c>
      <c r="HN29" s="23"/>
      <c r="HO29" s="3"/>
      <c r="HP29" s="3" t="s">
        <v>7</v>
      </c>
      <c r="HQ29" s="13">
        <v>46.7</v>
      </c>
      <c r="HR29" s="13">
        <v>51.65</v>
      </c>
      <c r="HS29" s="8">
        <f>((HQ29*384)+(HR29*288))/672</f>
        <v>48.821428571428569</v>
      </c>
      <c r="HT29" s="23"/>
      <c r="HU29" s="3"/>
      <c r="HV29" s="3" t="s">
        <v>7</v>
      </c>
      <c r="HW29" s="13">
        <v>46.35</v>
      </c>
      <c r="HX29" s="13">
        <v>53.9</v>
      </c>
      <c r="HY29" s="8">
        <f>((HW29*384)+(HX29*288))/672</f>
        <v>49.585714285714282</v>
      </c>
      <c r="HZ29" s="23"/>
      <c r="IA29" s="3"/>
      <c r="IB29" s="3" t="s">
        <v>7</v>
      </c>
      <c r="IC29" s="13">
        <v>44.45</v>
      </c>
      <c r="ID29" s="13">
        <v>52.6</v>
      </c>
      <c r="IE29" s="8">
        <f>((IC29*384)+(ID29*288))/672</f>
        <v>47.94285714285715</v>
      </c>
      <c r="IF29" s="23"/>
      <c r="IG29" s="3"/>
      <c r="IH29" s="3" t="s">
        <v>7</v>
      </c>
      <c r="II29" s="13">
        <v>47.95</v>
      </c>
      <c r="IJ29" s="13">
        <v>53.15</v>
      </c>
      <c r="IK29" s="8">
        <f>((II29*384)+(IJ29*288))/672</f>
        <v>50.178571428571431</v>
      </c>
      <c r="IL29" s="23"/>
      <c r="IM29" s="3"/>
      <c r="IN29" s="3" t="s">
        <v>7</v>
      </c>
      <c r="IO29" s="13">
        <v>47.2</v>
      </c>
      <c r="IP29" s="13">
        <v>52.65</v>
      </c>
      <c r="IQ29" s="8">
        <f>((IO29*384)+(IP29*288))/672</f>
        <v>49.535714285714285</v>
      </c>
      <c r="IR29" s="23"/>
      <c r="IS29" s="3"/>
      <c r="IT29" s="3" t="s">
        <v>7</v>
      </c>
      <c r="IU29" s="13">
        <v>47.4</v>
      </c>
      <c r="IV29" s="13">
        <v>52.8</v>
      </c>
      <c r="IW29" s="8">
        <f>((IU29*384)+(IV29*288))/672</f>
        <v>49.714285714285715</v>
      </c>
      <c r="IX29" s="23"/>
      <c r="IY29" s="3"/>
      <c r="IZ29" s="3" t="s">
        <v>7</v>
      </c>
      <c r="JA29" s="13">
        <v>48.85</v>
      </c>
      <c r="JB29" s="13">
        <v>53.3</v>
      </c>
      <c r="JC29" s="8">
        <f>((JA29*384)+(JB29*288))/672</f>
        <v>50.75714285714286</v>
      </c>
    </row>
    <row r="30" spans="1:263" ht="15.75" thickBot="1" x14ac:dyDescent="0.3">
      <c r="B30" s="37" t="s">
        <v>8</v>
      </c>
      <c r="C30" s="36">
        <f t="shared" si="42"/>
        <v>1.1500000000000057</v>
      </c>
      <c r="D30" s="36">
        <f t="shared" si="43"/>
        <v>-0.95000000000000284</v>
      </c>
      <c r="E30" s="36">
        <f t="shared" si="44"/>
        <v>0.2709959623149345</v>
      </c>
      <c r="F30" s="23"/>
      <c r="G30" s="3"/>
      <c r="H30" s="3" t="s">
        <v>8</v>
      </c>
      <c r="I30" s="13">
        <v>27.15</v>
      </c>
      <c r="J30" s="13">
        <v>26.55</v>
      </c>
      <c r="K30" s="8">
        <f>((I30*432)+(J30*311))/743</f>
        <v>26.898855989232839</v>
      </c>
      <c r="L30" s="23"/>
      <c r="M30" s="3"/>
      <c r="N30" s="3" t="s">
        <v>8</v>
      </c>
      <c r="O30" s="13">
        <v>30.55</v>
      </c>
      <c r="P30" s="13">
        <v>30.15</v>
      </c>
      <c r="Q30" s="8">
        <f>((O30*432)+(P30*311))/743</f>
        <v>30.382570659488561</v>
      </c>
      <c r="R30" s="23"/>
      <c r="S30" s="3"/>
      <c r="T30" s="3" t="s">
        <v>8</v>
      </c>
      <c r="U30" s="13">
        <v>30.55</v>
      </c>
      <c r="V30" s="13">
        <v>30.15</v>
      </c>
      <c r="W30" s="19">
        <f>((U30*432)+(V30*311))/743</f>
        <v>30.382570659488561</v>
      </c>
      <c r="X30" s="23"/>
      <c r="Y30" s="3"/>
      <c r="Z30" s="3" t="s">
        <v>8</v>
      </c>
      <c r="AA30" s="13">
        <v>30.95</v>
      </c>
      <c r="AB30" s="13">
        <v>30.55</v>
      </c>
      <c r="AC30" s="19">
        <f>((AA30*432)+(AB30*311))/743</f>
        <v>30.78257065948856</v>
      </c>
      <c r="AD30" s="23"/>
      <c r="AE30" s="3"/>
      <c r="AF30" s="3" t="s">
        <v>8</v>
      </c>
      <c r="AG30" s="13">
        <v>31</v>
      </c>
      <c r="AH30" s="13">
        <v>30.6</v>
      </c>
      <c r="AI30" s="8">
        <f>((AG30*432)+(AH30*311))/743</f>
        <v>30.832570659488557</v>
      </c>
      <c r="AJ30" s="23"/>
      <c r="AK30" s="23"/>
      <c r="AL30" s="3"/>
      <c r="AM30" s="3" t="s">
        <v>8</v>
      </c>
      <c r="AN30" s="13">
        <v>31.05</v>
      </c>
      <c r="AO30" s="13">
        <v>30.65</v>
      </c>
      <c r="AP30" s="8">
        <f>((AN30*432)+(AO30*311))/743</f>
        <v>30.882570659488561</v>
      </c>
      <c r="AQ30" s="23"/>
      <c r="AR30" s="23"/>
      <c r="AS30" s="3"/>
      <c r="AT30" s="3" t="s">
        <v>8</v>
      </c>
      <c r="AU30" s="13">
        <v>30.3</v>
      </c>
      <c r="AV30" s="13">
        <v>29.9</v>
      </c>
      <c r="AW30" s="8">
        <f>((AU30*432)+(AV30*311))/743</f>
        <v>30.132570659488561</v>
      </c>
      <c r="AX30" s="23"/>
      <c r="AY30" s="23"/>
      <c r="AZ30" s="3"/>
      <c r="BA30" s="3" t="s">
        <v>8</v>
      </c>
      <c r="BB30" s="13">
        <v>30.2</v>
      </c>
      <c r="BC30" s="13">
        <v>29.8</v>
      </c>
      <c r="BD30" s="8">
        <f>((BB30*432)+(BC30*311))/743</f>
        <v>30.03257065948856</v>
      </c>
      <c r="BE30" s="23"/>
      <c r="BF30" s="23"/>
      <c r="BG30" s="3"/>
      <c r="BH30" s="3" t="s">
        <v>8</v>
      </c>
      <c r="BI30" s="13">
        <v>29</v>
      </c>
      <c r="BJ30" s="13">
        <v>27.1</v>
      </c>
      <c r="BK30" s="8">
        <f>((BI30*432)+(BJ30*311))/743</f>
        <v>28.204710632570656</v>
      </c>
      <c r="BL30" s="23"/>
      <c r="BM30" s="23"/>
      <c r="BN30" s="3"/>
      <c r="BO30" s="3" t="s">
        <v>8</v>
      </c>
      <c r="BP30" s="13">
        <v>31.05</v>
      </c>
      <c r="BQ30" s="13">
        <v>30.65</v>
      </c>
      <c r="BR30" s="8">
        <f>((BP30*432)+(BQ30*311))/743</f>
        <v>30.882570659488561</v>
      </c>
      <c r="BS30" s="23"/>
      <c r="BT30" s="23"/>
      <c r="BU30" s="3"/>
      <c r="BV30" s="3" t="s">
        <v>8</v>
      </c>
      <c r="BW30" s="13">
        <v>32</v>
      </c>
      <c r="BX30" s="13">
        <v>31.6</v>
      </c>
      <c r="BY30" s="8">
        <f>((BW30*432)+(BX30*311))/743</f>
        <v>31.832570659488557</v>
      </c>
      <c r="BZ30" s="23"/>
      <c r="CA30" s="23"/>
      <c r="CB30" s="3"/>
      <c r="CC30" s="3" t="s">
        <v>8</v>
      </c>
      <c r="CD30" s="13">
        <v>30.85</v>
      </c>
      <c r="CE30" s="13">
        <v>30.8</v>
      </c>
      <c r="CF30" s="8">
        <f>((CD30*432)+(CE30*311))/743</f>
        <v>30.829071332436069</v>
      </c>
      <c r="CG30" s="23"/>
      <c r="CH30" s="23"/>
      <c r="CI30" s="3"/>
      <c r="CJ30" s="3" t="s">
        <v>8</v>
      </c>
      <c r="CK30" s="13">
        <v>30.85</v>
      </c>
      <c r="CL30" s="13">
        <v>31.2</v>
      </c>
      <c r="CM30" s="8">
        <f>((CK30*432)+(CL30*311))/743</f>
        <v>30.996500672947512</v>
      </c>
      <c r="CN30" s="23"/>
      <c r="CO30" s="23"/>
      <c r="CP30" s="3"/>
      <c r="CQ30" s="3" t="s">
        <v>8</v>
      </c>
      <c r="CR30" s="13">
        <v>31.55</v>
      </c>
      <c r="CS30" s="13">
        <v>30.7</v>
      </c>
      <c r="CT30" s="8">
        <f>((CR30*432)+(CS30*311))/743</f>
        <v>31.194212651413189</v>
      </c>
      <c r="CU30" s="23"/>
      <c r="CV30" s="23"/>
      <c r="CW30" s="3"/>
      <c r="CX30" s="3" t="s">
        <v>8</v>
      </c>
      <c r="CY30" s="13">
        <v>30.55</v>
      </c>
      <c r="CZ30" s="13">
        <v>29.7</v>
      </c>
      <c r="DA30" s="8">
        <f>((CY30*432)+(CZ30*311))/743</f>
        <v>30.194212651413189</v>
      </c>
      <c r="DB30" s="23"/>
      <c r="DC30" s="23"/>
      <c r="DD30" s="3"/>
      <c r="DE30" s="3" t="s">
        <v>8</v>
      </c>
      <c r="DF30" s="13">
        <v>29.85</v>
      </c>
      <c r="DG30" s="13">
        <v>29</v>
      </c>
      <c r="DH30" s="8">
        <f>((DF30*432)+(DG30*311))/743</f>
        <v>29.494212651413189</v>
      </c>
      <c r="DI30" s="23"/>
      <c r="DJ30" s="23"/>
      <c r="DK30" s="3"/>
      <c r="DL30" s="3" t="s">
        <v>8</v>
      </c>
      <c r="DM30" s="13">
        <v>31.75</v>
      </c>
      <c r="DN30" s="13">
        <v>31.5</v>
      </c>
      <c r="DO30" s="8">
        <f>((DM30*432)+(DN30*311))/743</f>
        <v>31.645356662180351</v>
      </c>
      <c r="DP30" s="23"/>
      <c r="DQ30" s="3"/>
      <c r="DR30" s="3" t="s">
        <v>8</v>
      </c>
      <c r="DS30" s="13">
        <v>32.299999999999997</v>
      </c>
      <c r="DT30" s="13">
        <v>34.25</v>
      </c>
      <c r="DU30" s="8">
        <f>((DS30*432)+(DT30*311))/743</f>
        <v>33.116218034993267</v>
      </c>
      <c r="DV30" s="23"/>
      <c r="DW30" s="3"/>
      <c r="DX30" s="3" t="s">
        <v>8</v>
      </c>
      <c r="DY30" s="13">
        <v>33.4</v>
      </c>
      <c r="DZ30" s="13">
        <v>33.950000000000003</v>
      </c>
      <c r="EA30" s="8">
        <f>((DY30*432)+(DZ30*311))/743</f>
        <v>33.630215343203233</v>
      </c>
      <c r="EB30" s="23"/>
      <c r="EC30" s="3"/>
      <c r="ED30" s="3" t="s">
        <v>8</v>
      </c>
      <c r="EE30" s="13">
        <v>32.9</v>
      </c>
      <c r="EF30" s="13">
        <v>34.9</v>
      </c>
      <c r="EG30" s="8">
        <f>((EE30*432)+(EF30*311))/743</f>
        <v>33.737146702557197</v>
      </c>
      <c r="EH30" s="23"/>
      <c r="EI30" s="3"/>
      <c r="EJ30" s="3" t="s">
        <v>8</v>
      </c>
      <c r="EK30" s="13">
        <v>33.450000000000003</v>
      </c>
      <c r="EL30" s="13">
        <v>32.1</v>
      </c>
      <c r="EM30" s="8">
        <f>((EK30*432)+(EL30*311))/743</f>
        <v>32.884925975773889</v>
      </c>
      <c r="EN30" s="23"/>
      <c r="EO30" s="3"/>
      <c r="EP30" s="3" t="s">
        <v>8</v>
      </c>
      <c r="EQ30" s="13">
        <v>32.9</v>
      </c>
      <c r="ER30" s="13">
        <v>32.049999999999997</v>
      </c>
      <c r="ES30" s="8">
        <f>((EQ30*432)+(ER30*311))/743</f>
        <v>32.54421265141319</v>
      </c>
      <c r="ET30" s="23"/>
      <c r="EU30" s="3"/>
      <c r="EV30" s="3" t="s">
        <v>8</v>
      </c>
      <c r="EW30" s="13">
        <v>34.25</v>
      </c>
      <c r="EX30" s="13">
        <v>33.549999999999997</v>
      </c>
      <c r="EY30" s="8">
        <f>((EW30*432)+(EX30*311))/743</f>
        <v>33.956998654104979</v>
      </c>
      <c r="EZ30" s="23"/>
      <c r="FA30" s="3"/>
      <c r="FB30" s="3" t="s">
        <v>8</v>
      </c>
      <c r="FC30" s="13">
        <v>38.700000000000003</v>
      </c>
      <c r="FD30" s="13">
        <v>38.5</v>
      </c>
      <c r="FE30" s="8">
        <f>((FC30*432)+(FD30*311))/743</f>
        <v>38.616285329744279</v>
      </c>
      <c r="FF30" s="23"/>
      <c r="FG30" s="3"/>
      <c r="FH30" s="3" t="s">
        <v>8</v>
      </c>
      <c r="FI30" s="13">
        <v>37.200000000000003</v>
      </c>
      <c r="FJ30" s="13">
        <v>39.25</v>
      </c>
      <c r="FK30" s="8">
        <f>((FI30*432)+(FJ30*311))/743</f>
        <v>38.058075370121131</v>
      </c>
      <c r="FL30" s="23"/>
      <c r="FM30" s="3"/>
      <c r="FN30" s="3" t="s">
        <v>8</v>
      </c>
      <c r="FO30" s="13">
        <v>38.35</v>
      </c>
      <c r="FP30" s="13">
        <v>40.4</v>
      </c>
      <c r="FQ30" s="8">
        <f>((FO30*432)+(FP30*311))/743</f>
        <v>39.208075370121129</v>
      </c>
      <c r="FR30" s="23"/>
      <c r="FS30" s="3"/>
      <c r="FT30" s="3" t="s">
        <v>8</v>
      </c>
      <c r="FU30" s="13">
        <v>38.6</v>
      </c>
      <c r="FV30" s="13">
        <v>40.6</v>
      </c>
      <c r="FW30" s="8">
        <f>((FU30*432)+(FV30*311))/743</f>
        <v>39.437146702557207</v>
      </c>
      <c r="FX30" s="23"/>
      <c r="FY30" s="3"/>
      <c r="FZ30" s="3" t="s">
        <v>8</v>
      </c>
      <c r="GA30" s="13">
        <v>38.65</v>
      </c>
      <c r="GB30" s="13">
        <v>40.549999999999997</v>
      </c>
      <c r="GC30" s="8">
        <f>((GA30*432)+(GB30*311))/743</f>
        <v>39.445289367429339</v>
      </c>
      <c r="GD30" s="23"/>
      <c r="GE30" s="3"/>
      <c r="GF30" s="3" t="s">
        <v>8</v>
      </c>
      <c r="GG30" s="13">
        <v>44.8</v>
      </c>
      <c r="GH30" s="13">
        <v>44.8</v>
      </c>
      <c r="GI30" s="8">
        <f>((GG30*432)+(GH30*311))/743</f>
        <v>44.79999999999999</v>
      </c>
      <c r="GJ30" s="23"/>
      <c r="GK30" s="3"/>
      <c r="GL30" s="3" t="s">
        <v>8</v>
      </c>
      <c r="GM30" s="13">
        <v>45.95</v>
      </c>
      <c r="GN30" s="13">
        <v>45.9</v>
      </c>
      <c r="GO30" s="8">
        <f>((GM30*432)+(GN30*311))/743</f>
        <v>45.929071332436074</v>
      </c>
      <c r="GP30" s="23"/>
      <c r="GQ30" s="3"/>
      <c r="GR30" s="3" t="s">
        <v>8</v>
      </c>
      <c r="GS30" s="13">
        <v>47.75</v>
      </c>
      <c r="GT30" s="13">
        <v>48.45</v>
      </c>
      <c r="GU30" s="8">
        <f>((GS30*432)+(GT30*311))/743</f>
        <v>48.043001345895014</v>
      </c>
      <c r="GV30" s="23"/>
      <c r="GW30" s="3"/>
      <c r="GX30" s="3" t="s">
        <v>8</v>
      </c>
      <c r="GY30" s="13">
        <v>44.7</v>
      </c>
      <c r="GZ30" s="13">
        <v>46.45</v>
      </c>
      <c r="HA30" s="8">
        <f>((GY30*432)+(GZ30*311))/743</f>
        <v>45.432503364737556</v>
      </c>
      <c r="HB30" s="23"/>
      <c r="HC30" s="3"/>
      <c r="HD30" s="3" t="s">
        <v>8</v>
      </c>
      <c r="HE30" s="13">
        <v>42.55</v>
      </c>
      <c r="HF30" s="13">
        <v>47.85</v>
      </c>
      <c r="HG30" s="8">
        <f>((HE30*432)+(HF30*311))/743</f>
        <v>44.768438761776579</v>
      </c>
      <c r="HH30" s="23"/>
      <c r="HI30" s="3"/>
      <c r="HJ30" s="3" t="s">
        <v>8</v>
      </c>
      <c r="HK30" s="13">
        <v>43.65</v>
      </c>
      <c r="HL30" s="13">
        <v>49.25</v>
      </c>
      <c r="HM30" s="8">
        <f>((HK30*432)+(HL30*311))/743</f>
        <v>45.994010767160162</v>
      </c>
      <c r="HN30" s="23"/>
      <c r="HO30" s="3"/>
      <c r="HP30" s="3" t="s">
        <v>8</v>
      </c>
      <c r="HQ30" s="13">
        <v>42.3</v>
      </c>
      <c r="HR30" s="13">
        <v>47.9</v>
      </c>
      <c r="HS30" s="8">
        <f>((HQ30*432)+(HR30*311))/743</f>
        <v>44.644010767160161</v>
      </c>
      <c r="HT30" s="23"/>
      <c r="HU30" s="3"/>
      <c r="HV30" s="3" t="s">
        <v>8</v>
      </c>
      <c r="HW30" s="13">
        <v>42.05</v>
      </c>
      <c r="HX30" s="13">
        <v>50</v>
      </c>
      <c r="HY30" s="8">
        <f>((HW30*432)+(HX30*311))/743</f>
        <v>45.37765814266487</v>
      </c>
      <c r="HZ30" s="23"/>
      <c r="IA30" s="3"/>
      <c r="IB30" s="3" t="s">
        <v>8</v>
      </c>
      <c r="IC30" s="13">
        <v>40.4</v>
      </c>
      <c r="ID30" s="13">
        <v>48.8</v>
      </c>
      <c r="IE30" s="8">
        <f>((IC30*432)+(ID30*311))/743</f>
        <v>43.916016150740241</v>
      </c>
      <c r="IF30" s="23"/>
      <c r="IG30" s="3"/>
      <c r="IH30" s="3" t="s">
        <v>8</v>
      </c>
      <c r="II30" s="13">
        <v>43.6</v>
      </c>
      <c r="IJ30" s="13">
        <v>49.3</v>
      </c>
      <c r="IK30" s="8">
        <f>((II30*432)+(IJ30*311))/743</f>
        <v>45.985868102288023</v>
      </c>
      <c r="IL30" s="23"/>
      <c r="IM30" s="3"/>
      <c r="IN30" s="3" t="s">
        <v>8</v>
      </c>
      <c r="IO30" s="13">
        <v>42.95</v>
      </c>
      <c r="IP30" s="13">
        <v>48.85</v>
      </c>
      <c r="IQ30" s="8">
        <f>((IO30*432)+(IP30*311))/743</f>
        <v>45.419582772543741</v>
      </c>
      <c r="IR30" s="23"/>
      <c r="IS30" s="3"/>
      <c r="IT30" s="3" t="s">
        <v>8</v>
      </c>
      <c r="IU30" s="13">
        <v>43.2</v>
      </c>
      <c r="IV30" s="13">
        <v>49.05</v>
      </c>
      <c r="IW30" s="8">
        <f>((IU30*432)+(IV30*311))/743</f>
        <v>45.648654104979805</v>
      </c>
      <c r="IX30" s="23"/>
      <c r="IY30" s="3"/>
      <c r="IZ30" s="3" t="s">
        <v>8</v>
      </c>
      <c r="JA30" s="13">
        <v>42.6</v>
      </c>
      <c r="JB30" s="13">
        <v>47.65</v>
      </c>
      <c r="JC30" s="8">
        <f>((JA30*432)+(JB30*311))/743</f>
        <v>44.713795423956931</v>
      </c>
    </row>
    <row r="31" spans="1:263" ht="15.75" thickBot="1" x14ac:dyDescent="0.3">
      <c r="B31" s="37" t="s">
        <v>9</v>
      </c>
      <c r="C31" s="36">
        <f t="shared" si="42"/>
        <v>0.19999999999999929</v>
      </c>
      <c r="D31" s="36">
        <f t="shared" si="43"/>
        <v>-9.9999999999994316E-2</v>
      </c>
      <c r="E31" s="36">
        <f t="shared" si="44"/>
        <v>6.6666666666662877E-2</v>
      </c>
      <c r="F31" s="23"/>
      <c r="G31" s="3"/>
      <c r="H31" s="3" t="s">
        <v>9</v>
      </c>
      <c r="I31" s="13">
        <v>21.45</v>
      </c>
      <c r="J31" s="13">
        <v>18.5</v>
      </c>
      <c r="K31" s="8">
        <f>((I31*400)+(J31*320))/720</f>
        <v>20.138888888888889</v>
      </c>
      <c r="L31" s="23"/>
      <c r="M31" s="3"/>
      <c r="N31" s="3" t="s">
        <v>9</v>
      </c>
      <c r="O31" s="13">
        <v>23.5</v>
      </c>
      <c r="P31" s="13">
        <v>20.8</v>
      </c>
      <c r="Q31" s="8">
        <f>((O31*400)+(P31*320))/720</f>
        <v>22.3</v>
      </c>
      <c r="R31" s="23"/>
      <c r="S31" s="3"/>
      <c r="T31" s="3" t="s">
        <v>9</v>
      </c>
      <c r="U31" s="13">
        <v>23.5</v>
      </c>
      <c r="V31" s="13">
        <v>20.75</v>
      </c>
      <c r="W31" s="19">
        <f>((U31*400)+(V31*320))/720</f>
        <v>22.277777777777779</v>
      </c>
      <c r="X31" s="23"/>
      <c r="Y31" s="3"/>
      <c r="Z31" s="3" t="s">
        <v>9</v>
      </c>
      <c r="AA31" s="13">
        <v>23.75</v>
      </c>
      <c r="AB31" s="13">
        <v>21</v>
      </c>
      <c r="AC31" s="19">
        <f>((AA31*400)+(AB31*320))/720</f>
        <v>22.527777777777779</v>
      </c>
      <c r="AD31" s="23"/>
      <c r="AE31" s="3"/>
      <c r="AF31" s="3" t="s">
        <v>9</v>
      </c>
      <c r="AG31" s="13">
        <v>23.75</v>
      </c>
      <c r="AH31" s="13">
        <v>21</v>
      </c>
      <c r="AI31" s="8">
        <f>((AG31*400)+(AH31*320))/720</f>
        <v>22.527777777777779</v>
      </c>
      <c r="AJ31" s="23"/>
      <c r="AK31" s="23"/>
      <c r="AL31" s="3"/>
      <c r="AM31" s="3" t="s">
        <v>9</v>
      </c>
      <c r="AN31" s="13">
        <v>23.75</v>
      </c>
      <c r="AO31" s="13">
        <v>21</v>
      </c>
      <c r="AP31" s="8">
        <f>((AN31*400)+(AO31*320))/720</f>
        <v>22.527777777777779</v>
      </c>
      <c r="AQ31" s="23"/>
      <c r="AR31" s="23"/>
      <c r="AS31" s="3"/>
      <c r="AT31" s="3" t="s">
        <v>9</v>
      </c>
      <c r="AU31" s="13">
        <v>23.35</v>
      </c>
      <c r="AV31" s="13">
        <v>20.6</v>
      </c>
      <c r="AW31" s="8">
        <f>((AU31*400)+(AV31*320))/720</f>
        <v>22.127777777777776</v>
      </c>
      <c r="AX31" s="23"/>
      <c r="AY31" s="23"/>
      <c r="AZ31" s="3"/>
      <c r="BA31" s="3" t="s">
        <v>9</v>
      </c>
      <c r="BB31" s="13">
        <v>23.35</v>
      </c>
      <c r="BC31" s="13">
        <v>20.6</v>
      </c>
      <c r="BD31" s="8">
        <f>((BB31*400)+(BC31*320))/720</f>
        <v>22.127777777777776</v>
      </c>
      <c r="BE31" s="23"/>
      <c r="BF31" s="23"/>
      <c r="BG31" s="3"/>
      <c r="BH31" s="3" t="s">
        <v>9</v>
      </c>
      <c r="BI31" s="13">
        <v>22.55</v>
      </c>
      <c r="BJ31" s="13">
        <v>18.8</v>
      </c>
      <c r="BK31" s="8">
        <f>((BI31*400)+(BJ31*320))/720</f>
        <v>20.883333333333333</v>
      </c>
      <c r="BL31" s="23"/>
      <c r="BM31" s="23"/>
      <c r="BN31" s="3"/>
      <c r="BO31" s="3" t="s">
        <v>9</v>
      </c>
      <c r="BP31" s="13">
        <v>20.75</v>
      </c>
      <c r="BQ31" s="13">
        <v>17</v>
      </c>
      <c r="BR31" s="8">
        <f>((BP31*400)+(BQ31*320))/720</f>
        <v>19.083333333333332</v>
      </c>
      <c r="BS31" s="23"/>
      <c r="BT31" s="23"/>
      <c r="BU31" s="3"/>
      <c r="BV31" s="3" t="s">
        <v>9</v>
      </c>
      <c r="BW31" s="13">
        <v>21.3</v>
      </c>
      <c r="BX31" s="13">
        <v>17.55</v>
      </c>
      <c r="BY31" s="8">
        <f>((BW31*400)+(BX31*320))/720</f>
        <v>19.633333333333333</v>
      </c>
      <c r="BZ31" s="23"/>
      <c r="CA31" s="23"/>
      <c r="CB31" s="3"/>
      <c r="CC31" s="3" t="s">
        <v>9</v>
      </c>
      <c r="CD31" s="13">
        <v>21.35</v>
      </c>
      <c r="CE31" s="13">
        <v>18.25</v>
      </c>
      <c r="CF31" s="8">
        <f>((CD31*400)+(CE31*320))/720</f>
        <v>19.972222222222221</v>
      </c>
      <c r="CG31" s="23"/>
      <c r="CH31" s="23"/>
      <c r="CI31" s="3"/>
      <c r="CJ31" s="3" t="s">
        <v>9</v>
      </c>
      <c r="CK31" s="13">
        <v>21.6</v>
      </c>
      <c r="CL31" s="13">
        <v>18.8</v>
      </c>
      <c r="CM31" s="8">
        <f>((CK31*400)+(CL31*320))/720</f>
        <v>20.355555555555554</v>
      </c>
      <c r="CN31" s="23"/>
      <c r="CO31" s="23"/>
      <c r="CP31" s="3"/>
      <c r="CQ31" s="3" t="s">
        <v>9</v>
      </c>
      <c r="CR31" s="13">
        <v>22.65</v>
      </c>
      <c r="CS31" s="13">
        <v>19.149999999999999</v>
      </c>
      <c r="CT31" s="8">
        <f>((CR31*400)+(CS31*320))/720</f>
        <v>21.094444444444445</v>
      </c>
      <c r="CU31" s="23"/>
      <c r="CV31" s="23"/>
      <c r="CW31" s="3"/>
      <c r="CX31" s="3" t="s">
        <v>9</v>
      </c>
      <c r="CY31" s="13">
        <v>22.8</v>
      </c>
      <c r="CZ31" s="13">
        <v>19.3</v>
      </c>
      <c r="DA31" s="8">
        <f>((CY31*400)+(CZ31*320))/720</f>
        <v>21.244444444444444</v>
      </c>
      <c r="DB31" s="23"/>
      <c r="DC31" s="23"/>
      <c r="DD31" s="3"/>
      <c r="DE31" s="3" t="s">
        <v>9</v>
      </c>
      <c r="DF31" s="13">
        <v>22.4</v>
      </c>
      <c r="DG31" s="13">
        <v>18.899999999999999</v>
      </c>
      <c r="DH31" s="8">
        <f>((DF31*400)+(DG31*320))/720</f>
        <v>20.844444444444445</v>
      </c>
      <c r="DI31" s="23"/>
      <c r="DJ31" s="23"/>
      <c r="DK31" s="3"/>
      <c r="DL31" s="3" t="s">
        <v>9</v>
      </c>
      <c r="DM31" s="13">
        <v>23.4</v>
      </c>
      <c r="DN31" s="13">
        <v>21.9</v>
      </c>
      <c r="DO31" s="8">
        <f>((DM31*400)+(DN31*320))/720</f>
        <v>22.733333333333334</v>
      </c>
      <c r="DP31" s="23"/>
      <c r="DQ31" s="3"/>
      <c r="DR31" s="3" t="s">
        <v>9</v>
      </c>
      <c r="DS31" s="13">
        <v>26.5</v>
      </c>
      <c r="DT31" s="13">
        <v>25.9</v>
      </c>
      <c r="DU31" s="8">
        <f>((DS31*400)+(DT31*320))/720</f>
        <v>26.233333333333334</v>
      </c>
      <c r="DV31" s="23"/>
      <c r="DW31" s="3"/>
      <c r="DX31" s="3" t="s">
        <v>9</v>
      </c>
      <c r="DY31" s="13">
        <v>25.9</v>
      </c>
      <c r="DZ31" s="13">
        <v>24.35</v>
      </c>
      <c r="EA31" s="8">
        <f>((DY31*400)+(DZ31*320))/720</f>
        <v>25.211111111111112</v>
      </c>
      <c r="EB31" s="23"/>
      <c r="EC31" s="3"/>
      <c r="ED31" s="3" t="s">
        <v>9</v>
      </c>
      <c r="EE31" s="13">
        <v>24.35</v>
      </c>
      <c r="EF31" s="13">
        <v>23.7</v>
      </c>
      <c r="EG31" s="8">
        <f>((EE31*400)+(EF31*320))/720</f>
        <v>24.06111111111111</v>
      </c>
      <c r="EH31" s="23"/>
      <c r="EI31" s="3"/>
      <c r="EJ31" s="3" t="s">
        <v>9</v>
      </c>
      <c r="EK31" s="13">
        <v>26.55</v>
      </c>
      <c r="EL31" s="13">
        <v>24.45</v>
      </c>
      <c r="EM31" s="8">
        <f>((EK31*400)+(EL31*320))/720</f>
        <v>25.616666666666667</v>
      </c>
      <c r="EN31" s="23"/>
      <c r="EO31" s="3"/>
      <c r="EP31" s="3" t="s">
        <v>9</v>
      </c>
      <c r="EQ31" s="13">
        <v>26.15</v>
      </c>
      <c r="ER31" s="13">
        <v>24.55</v>
      </c>
      <c r="ES31" s="8">
        <f>((EQ31*400)+(ER31*320))/720</f>
        <v>25.43888888888889</v>
      </c>
      <c r="ET31" s="23"/>
      <c r="EU31" s="3"/>
      <c r="EV31" s="3" t="s">
        <v>9</v>
      </c>
      <c r="EW31" s="13">
        <v>27.15</v>
      </c>
      <c r="EX31" s="13">
        <v>25.65</v>
      </c>
      <c r="EY31" s="8">
        <f>((EW31*400)+(EX31*320))/720</f>
        <v>26.483333333333334</v>
      </c>
      <c r="EZ31" s="23"/>
      <c r="FA31" s="3"/>
      <c r="FB31" s="3" t="s">
        <v>9</v>
      </c>
      <c r="FC31" s="13">
        <v>26.1</v>
      </c>
      <c r="FD31" s="13">
        <v>25.8</v>
      </c>
      <c r="FE31" s="8">
        <f>((FC31*400)+(FD31*320))/720</f>
        <v>25.966666666666665</v>
      </c>
      <c r="FF31" s="23"/>
      <c r="FG31" s="3"/>
      <c r="FH31" s="3" t="s">
        <v>9</v>
      </c>
      <c r="FI31" s="13">
        <v>27.5</v>
      </c>
      <c r="FJ31" s="13">
        <v>28.8</v>
      </c>
      <c r="FK31" s="8">
        <f>((FI31*400)+(FJ31*320))/720</f>
        <v>28.077777777777779</v>
      </c>
      <c r="FL31" s="23"/>
      <c r="FM31" s="3"/>
      <c r="FN31" s="3" t="s">
        <v>9</v>
      </c>
      <c r="FO31" s="13">
        <v>27.95</v>
      </c>
      <c r="FP31" s="13">
        <v>29.25</v>
      </c>
      <c r="FQ31" s="8">
        <f>((FO31*400)+(FP31*320))/720</f>
        <v>28.527777777777779</v>
      </c>
      <c r="FR31" s="23"/>
      <c r="FS31" s="3"/>
      <c r="FT31" s="3" t="s">
        <v>9</v>
      </c>
      <c r="FU31" s="13">
        <v>27.85</v>
      </c>
      <c r="FV31" s="13">
        <v>29.1</v>
      </c>
      <c r="FW31" s="8">
        <f>((FU31*400)+(FV31*320))/720</f>
        <v>28.405555555555555</v>
      </c>
      <c r="FX31" s="23"/>
      <c r="FY31" s="3"/>
      <c r="FZ31" s="3" t="s">
        <v>9</v>
      </c>
      <c r="GA31" s="13">
        <v>27.85</v>
      </c>
      <c r="GB31" s="13">
        <v>29.4</v>
      </c>
      <c r="GC31" s="8">
        <f>((GA31*400)+(GB31*320))/720</f>
        <v>28.538888888888888</v>
      </c>
      <c r="GD31" s="23"/>
      <c r="GE31" s="3"/>
      <c r="GF31" s="3" t="s">
        <v>9</v>
      </c>
      <c r="GG31" s="13">
        <v>31</v>
      </c>
      <c r="GH31" s="13">
        <v>30.25</v>
      </c>
      <c r="GI31" s="8">
        <f>((GG31*400)+(GH31*320))/720</f>
        <v>30.666666666666668</v>
      </c>
      <c r="GJ31" s="23"/>
      <c r="GK31" s="3"/>
      <c r="GL31" s="3" t="s">
        <v>9</v>
      </c>
      <c r="GM31" s="13">
        <v>31.05</v>
      </c>
      <c r="GN31" s="13">
        <v>30.25</v>
      </c>
      <c r="GO31" s="8">
        <f>((GM31*400)+(GN31*320))/720</f>
        <v>30.694444444444443</v>
      </c>
      <c r="GP31" s="23"/>
      <c r="GQ31" s="3"/>
      <c r="GR31" s="3" t="s">
        <v>9</v>
      </c>
      <c r="GS31" s="13">
        <v>43.25</v>
      </c>
      <c r="GT31" s="13">
        <v>45</v>
      </c>
      <c r="GU31" s="8">
        <f>((GS31*400)+(GT31*320))/720</f>
        <v>44.027777777777779</v>
      </c>
      <c r="GV31" s="23"/>
      <c r="GW31" s="3"/>
      <c r="GX31" s="3" t="s">
        <v>9</v>
      </c>
      <c r="GY31" s="13">
        <v>29.95</v>
      </c>
      <c r="GZ31" s="13">
        <v>30.35</v>
      </c>
      <c r="HA31" s="8">
        <f>((GY31*400)+(GZ31*320))/720</f>
        <v>30.127777777777776</v>
      </c>
      <c r="HB31" s="23"/>
      <c r="HC31" s="3"/>
      <c r="HD31" s="3" t="s">
        <v>9</v>
      </c>
      <c r="HE31" s="13">
        <v>28.95</v>
      </c>
      <c r="HF31" s="13">
        <v>32.35</v>
      </c>
      <c r="HG31" s="8">
        <f>((HE31*400)+(HF31*320))/720</f>
        <v>30.461111111111112</v>
      </c>
      <c r="HH31" s="23"/>
      <c r="HI31" s="3"/>
      <c r="HJ31" s="3" t="s">
        <v>9</v>
      </c>
      <c r="HK31" s="13">
        <v>30.1</v>
      </c>
      <c r="HL31" s="13">
        <v>33.5</v>
      </c>
      <c r="HM31" s="8">
        <f>((HK31*400)+(HL31*320))/720</f>
        <v>31.611111111111111</v>
      </c>
      <c r="HN31" s="23"/>
      <c r="HO31" s="3"/>
      <c r="HP31" s="3" t="s">
        <v>9</v>
      </c>
      <c r="HQ31" s="13">
        <v>29.3</v>
      </c>
      <c r="HR31" s="13">
        <v>32.700000000000003</v>
      </c>
      <c r="HS31" s="8">
        <f>((HQ31*400)+(HR31*320))/720</f>
        <v>30.81111111111111</v>
      </c>
      <c r="HT31" s="23"/>
      <c r="HU31" s="3"/>
      <c r="HV31" s="3" t="s">
        <v>9</v>
      </c>
      <c r="HW31" s="13">
        <v>29.45</v>
      </c>
      <c r="HX31" s="13">
        <v>35.049999999999997</v>
      </c>
      <c r="HY31" s="8">
        <f>((HW31*400)+(HX31*320))/720</f>
        <v>31.93888888888889</v>
      </c>
      <c r="HZ31" s="23"/>
      <c r="IA31" s="3"/>
      <c r="IB31" s="3" t="s">
        <v>9</v>
      </c>
      <c r="IC31" s="13">
        <v>27.75</v>
      </c>
      <c r="ID31" s="13">
        <v>33.700000000000003</v>
      </c>
      <c r="IE31" s="8">
        <f>((IC31*400)+(ID31*320))/720</f>
        <v>30.394444444444446</v>
      </c>
      <c r="IF31" s="23"/>
      <c r="IG31" s="3"/>
      <c r="IH31" s="3" t="s">
        <v>9</v>
      </c>
      <c r="II31" s="13">
        <v>30.65</v>
      </c>
      <c r="IJ31" s="13">
        <v>35.1</v>
      </c>
      <c r="IK31" s="8">
        <f>((II31*400)+(IJ31*320))/720</f>
        <v>32.62777777777778</v>
      </c>
      <c r="IL31" s="23"/>
      <c r="IM31" s="3"/>
      <c r="IN31" s="3" t="s">
        <v>9</v>
      </c>
      <c r="IO31" s="13">
        <v>29.5</v>
      </c>
      <c r="IP31" s="13">
        <v>34.9</v>
      </c>
      <c r="IQ31" s="8">
        <f>((IO31*400)+(IP31*320))/720</f>
        <v>31.9</v>
      </c>
      <c r="IR31" s="23"/>
      <c r="IS31" s="3"/>
      <c r="IT31" s="3" t="s">
        <v>9</v>
      </c>
      <c r="IU31" s="13">
        <v>29.65</v>
      </c>
      <c r="IV31" s="13">
        <v>34.950000000000003</v>
      </c>
      <c r="IW31" s="8">
        <f>((IU31*400)+(IV31*320))/720</f>
        <v>32.005555555555553</v>
      </c>
      <c r="IX31" s="23"/>
      <c r="IY31" s="3"/>
      <c r="IZ31" s="3" t="s">
        <v>9</v>
      </c>
      <c r="JA31" s="13">
        <v>29.3</v>
      </c>
      <c r="JB31" s="13">
        <v>34.1</v>
      </c>
      <c r="JC31" s="8">
        <f>((JA31*400)+(JB31*320))/720</f>
        <v>31.433333333333334</v>
      </c>
    </row>
    <row r="32" spans="1:263" ht="15.75" thickBot="1" x14ac:dyDescent="0.3">
      <c r="B32" s="37" t="s">
        <v>10</v>
      </c>
      <c r="C32" s="36">
        <f t="shared" si="42"/>
        <v>0.19999999999999929</v>
      </c>
      <c r="D32" s="36">
        <f t="shared" si="43"/>
        <v>0</v>
      </c>
      <c r="E32" s="36">
        <f t="shared" si="44"/>
        <v>0.10752688172043179</v>
      </c>
      <c r="F32" s="23"/>
      <c r="G32" s="3"/>
      <c r="H32" s="3" t="s">
        <v>10</v>
      </c>
      <c r="I32" s="13">
        <v>22.45</v>
      </c>
      <c r="J32" s="13">
        <v>20.3</v>
      </c>
      <c r="K32" s="8">
        <f>((I32*416)+(J32*304))/744</f>
        <v>20.847311827956986</v>
      </c>
      <c r="L32" s="23"/>
      <c r="M32" s="3"/>
      <c r="N32" s="3" t="s">
        <v>10</v>
      </c>
      <c r="O32" s="13">
        <v>24.55</v>
      </c>
      <c r="P32" s="13">
        <v>22.7</v>
      </c>
      <c r="Q32" s="8">
        <f>((O32*416)+(P32*304))/744</f>
        <v>23.00215053763441</v>
      </c>
      <c r="R32" s="23"/>
      <c r="S32" s="3"/>
      <c r="T32" s="3" t="s">
        <v>10</v>
      </c>
      <c r="U32" s="13">
        <v>24.55</v>
      </c>
      <c r="V32" s="13">
        <v>22.55</v>
      </c>
      <c r="W32" s="19">
        <f>((U32*416)+(V32*304))/744</f>
        <v>22.940860215053764</v>
      </c>
      <c r="X32" s="23"/>
      <c r="Y32" s="3"/>
      <c r="Z32" s="3" t="s">
        <v>10</v>
      </c>
      <c r="AA32" s="13">
        <v>24.8</v>
      </c>
      <c r="AB32" s="13">
        <v>22.8</v>
      </c>
      <c r="AC32" s="19">
        <f>((AA32*416)+(AB32*304))/744</f>
        <v>23.182795698924732</v>
      </c>
      <c r="AD32" s="23"/>
      <c r="AE32" s="3"/>
      <c r="AF32" s="3" t="s">
        <v>10</v>
      </c>
      <c r="AG32" s="13">
        <v>24.8</v>
      </c>
      <c r="AH32" s="13">
        <v>22.8</v>
      </c>
      <c r="AI32" s="8">
        <f>((AG32*416)+(AH32*304))/744</f>
        <v>23.182795698924732</v>
      </c>
      <c r="AJ32" s="23"/>
      <c r="AK32" s="23"/>
      <c r="AL32" s="3"/>
      <c r="AM32" s="3" t="s">
        <v>10</v>
      </c>
      <c r="AN32" s="13">
        <v>24.8</v>
      </c>
      <c r="AO32" s="13">
        <v>22.8</v>
      </c>
      <c r="AP32" s="8">
        <f>((AN32*416)+(AO32*304))/744</f>
        <v>23.182795698924732</v>
      </c>
      <c r="AQ32" s="23"/>
      <c r="AR32" s="23"/>
      <c r="AS32" s="3"/>
      <c r="AT32" s="3" t="s">
        <v>10</v>
      </c>
      <c r="AU32" s="13">
        <v>24.4</v>
      </c>
      <c r="AV32" s="13">
        <v>22.4</v>
      </c>
      <c r="AW32" s="8">
        <f>((AU32*416)+(AV32*304))/744</f>
        <v>22.795698924731184</v>
      </c>
      <c r="AX32" s="23"/>
      <c r="AY32" s="23"/>
      <c r="AZ32" s="3"/>
      <c r="BA32" s="3" t="s">
        <v>10</v>
      </c>
      <c r="BB32" s="13">
        <v>24.4</v>
      </c>
      <c r="BC32" s="13">
        <v>22.4</v>
      </c>
      <c r="BD32" s="8">
        <f>((BB32*416)+(BC32*304))/744</f>
        <v>22.795698924731184</v>
      </c>
      <c r="BE32" s="23"/>
      <c r="BF32" s="23"/>
      <c r="BG32" s="3"/>
      <c r="BH32" s="3" t="s">
        <v>10</v>
      </c>
      <c r="BI32" s="13">
        <v>23.6</v>
      </c>
      <c r="BJ32" s="13">
        <v>20.6</v>
      </c>
      <c r="BK32" s="8">
        <f>((BI32*416)+(BJ32*304))/744</f>
        <v>21.612903225806452</v>
      </c>
      <c r="BL32" s="23"/>
      <c r="BM32" s="23"/>
      <c r="BN32" s="3"/>
      <c r="BO32" s="3" t="s">
        <v>10</v>
      </c>
      <c r="BP32" s="13">
        <v>21.8</v>
      </c>
      <c r="BQ32" s="13">
        <v>18.8</v>
      </c>
      <c r="BR32" s="8">
        <f>((BP32*416)+(BQ32*304))/744</f>
        <v>19.870967741935484</v>
      </c>
      <c r="BS32" s="23"/>
      <c r="BT32" s="23"/>
      <c r="BU32" s="3"/>
      <c r="BV32" s="3" t="s">
        <v>10</v>
      </c>
      <c r="BW32" s="13">
        <v>22.35</v>
      </c>
      <c r="BX32" s="13">
        <v>19.350000000000001</v>
      </c>
      <c r="BY32" s="8">
        <f>((BW32*416)+(BX32*304))/744</f>
        <v>20.403225806451612</v>
      </c>
      <c r="BZ32" s="23"/>
      <c r="CA32" s="23"/>
      <c r="CB32" s="3"/>
      <c r="CC32" s="3" t="s">
        <v>10</v>
      </c>
      <c r="CD32" s="13">
        <v>22.4</v>
      </c>
      <c r="CE32" s="13">
        <v>20.100000000000001</v>
      </c>
      <c r="CF32" s="8">
        <f>((CD32*416)+(CE32*304))/744</f>
        <v>20.737634408602151</v>
      </c>
      <c r="CG32" s="23"/>
      <c r="CH32" s="23"/>
      <c r="CI32" s="3"/>
      <c r="CJ32" s="3" t="s">
        <v>10</v>
      </c>
      <c r="CK32" s="13">
        <v>22.65</v>
      </c>
      <c r="CL32" s="13">
        <v>20.65</v>
      </c>
      <c r="CM32" s="8">
        <f>((CK32*416)+(CL32*304))/744</f>
        <v>21.102150537634408</v>
      </c>
      <c r="CN32" s="23"/>
      <c r="CO32" s="23"/>
      <c r="CP32" s="3"/>
      <c r="CQ32" s="3" t="s">
        <v>10</v>
      </c>
      <c r="CR32" s="13">
        <v>23</v>
      </c>
      <c r="CS32" s="13">
        <v>20.350000000000001</v>
      </c>
      <c r="CT32" s="8">
        <f>((CR32*416)+(CS32*304))/744</f>
        <v>21.175268817204302</v>
      </c>
      <c r="CU32" s="23"/>
      <c r="CV32" s="23"/>
      <c r="CW32" s="3"/>
      <c r="CX32" s="3" t="s">
        <v>10</v>
      </c>
      <c r="CY32" s="13">
        <v>23.55</v>
      </c>
      <c r="CZ32" s="13">
        <v>20.9</v>
      </c>
      <c r="DA32" s="8">
        <f>((CY32*416)+(CZ32*304))/744</f>
        <v>21.707526881720433</v>
      </c>
      <c r="DB32" s="23"/>
      <c r="DC32" s="23"/>
      <c r="DD32" s="3"/>
      <c r="DE32" s="3" t="s">
        <v>10</v>
      </c>
      <c r="DF32" s="13">
        <v>23.15</v>
      </c>
      <c r="DG32" s="13">
        <v>20.5</v>
      </c>
      <c r="DH32" s="8">
        <f>((DF32*416)+(DG32*304))/744</f>
        <v>21.320430107526882</v>
      </c>
      <c r="DI32" s="23"/>
      <c r="DJ32" s="23"/>
      <c r="DK32" s="3"/>
      <c r="DL32" s="3" t="s">
        <v>10</v>
      </c>
      <c r="DM32" s="13">
        <v>24.35</v>
      </c>
      <c r="DN32" s="13">
        <v>23.75</v>
      </c>
      <c r="DO32" s="8">
        <f>((DM32*416)+(DN32*304))/744</f>
        <v>23.319354838709675</v>
      </c>
      <c r="DP32" s="23"/>
      <c r="DQ32" s="3"/>
      <c r="DR32" s="3" t="s">
        <v>10</v>
      </c>
      <c r="DS32" s="13">
        <v>27.45</v>
      </c>
      <c r="DT32" s="13">
        <v>27.85</v>
      </c>
      <c r="DU32" s="8">
        <f>((DS32*416)+(DT32*304))/744</f>
        <v>26.727956989247311</v>
      </c>
      <c r="DV32" s="23"/>
      <c r="DW32" s="3"/>
      <c r="DX32" s="3" t="s">
        <v>10</v>
      </c>
      <c r="DY32" s="13">
        <v>26.85</v>
      </c>
      <c r="DZ32" s="13">
        <v>26.3</v>
      </c>
      <c r="EA32" s="8">
        <f>((DY32*416)+(DZ32*304))/744</f>
        <v>25.759139784946235</v>
      </c>
      <c r="EB32" s="23"/>
      <c r="EC32" s="3"/>
      <c r="ED32" s="3" t="s">
        <v>10</v>
      </c>
      <c r="EE32" s="13">
        <v>25.3</v>
      </c>
      <c r="EF32" s="13">
        <v>25.65</v>
      </c>
      <c r="EG32" s="8">
        <f>((EE32*416)+(EF32*304))/744</f>
        <v>24.626881720430109</v>
      </c>
      <c r="EH32" s="23"/>
      <c r="EI32" s="3"/>
      <c r="EJ32" s="3" t="s">
        <v>10</v>
      </c>
      <c r="EK32" s="13">
        <v>27.4</v>
      </c>
      <c r="EL32" s="13">
        <v>26.35</v>
      </c>
      <c r="EM32" s="8">
        <f t="shared" ref="EM32" si="86">((EK32*400)+(EL32*344))/744</f>
        <v>26.914516129032261</v>
      </c>
      <c r="EN32" s="23"/>
      <c r="EO32" s="3"/>
      <c r="EP32" s="3" t="s">
        <v>10</v>
      </c>
      <c r="EQ32" s="13">
        <v>27.05</v>
      </c>
      <c r="ER32" s="13">
        <v>26.5</v>
      </c>
      <c r="ES32" s="8">
        <f t="shared" ref="ES32" si="87">((EQ32*400)+(ER32*344))/744</f>
        <v>26.795698924731184</v>
      </c>
      <c r="ET32" s="23"/>
      <c r="EU32" s="3"/>
      <c r="EV32" s="3" t="s">
        <v>10</v>
      </c>
      <c r="EW32" s="13">
        <v>28.05</v>
      </c>
      <c r="EX32" s="13">
        <v>27.6</v>
      </c>
      <c r="EY32" s="8">
        <f t="shared" ref="EY32" si="88">((EW32*400)+(EX32*344))/744</f>
        <v>27.841935483870969</v>
      </c>
      <c r="EZ32" s="23"/>
      <c r="FA32" s="3"/>
      <c r="FB32" s="3" t="s">
        <v>10</v>
      </c>
      <c r="FC32" s="13">
        <v>27.85</v>
      </c>
      <c r="FD32" s="13">
        <v>27.75</v>
      </c>
      <c r="FE32" s="8">
        <f t="shared" ref="FE32" si="89">((FC32*400)+(FD32*344))/744</f>
        <v>27.803763440860216</v>
      </c>
      <c r="FF32" s="23"/>
      <c r="FG32" s="3"/>
      <c r="FH32" s="3" t="s">
        <v>10</v>
      </c>
      <c r="FI32" s="13">
        <v>29.35</v>
      </c>
      <c r="FJ32" s="13">
        <v>30.7</v>
      </c>
      <c r="FK32" s="8">
        <f t="shared" ref="FK32" si="90">((FI32*400)+(FJ32*344))/744</f>
        <v>29.974193548387095</v>
      </c>
      <c r="FL32" s="23"/>
      <c r="FM32" s="3"/>
      <c r="FN32" s="3" t="s">
        <v>10</v>
      </c>
      <c r="FO32" s="13">
        <v>29.8</v>
      </c>
      <c r="FP32" s="13">
        <v>31.15</v>
      </c>
      <c r="FQ32" s="8">
        <f t="shared" ref="FQ32" si="91">((FO32*400)+(FP32*344))/744</f>
        <v>30.424193548387095</v>
      </c>
      <c r="FR32" s="23"/>
      <c r="FS32" s="3"/>
      <c r="FT32" s="3" t="s">
        <v>10</v>
      </c>
      <c r="FU32" s="13">
        <v>29.7</v>
      </c>
      <c r="FV32" s="13">
        <v>31</v>
      </c>
      <c r="FW32" s="8">
        <f t="shared" ref="FW32" si="92">((FU32*400)+(FV32*344))/744</f>
        <v>30.301075268817204</v>
      </c>
      <c r="FX32" s="23"/>
      <c r="FY32" s="3"/>
      <c r="FZ32" s="3" t="s">
        <v>10</v>
      </c>
      <c r="GA32" s="13">
        <v>29.65</v>
      </c>
      <c r="GB32" s="13">
        <v>31.3</v>
      </c>
      <c r="GC32" s="8">
        <f t="shared" ref="GC32" si="93">((GA32*400)+(GB32*344))/744</f>
        <v>30.412903225806453</v>
      </c>
      <c r="GD32" s="23"/>
      <c r="GE32" s="3"/>
      <c r="GF32" s="3" t="s">
        <v>10</v>
      </c>
      <c r="GG32" s="13">
        <v>32.85</v>
      </c>
      <c r="GH32" s="13">
        <v>32.15</v>
      </c>
      <c r="GI32" s="8">
        <f t="shared" ref="GI32" si="94">((GG32*400)+(GH32*344))/744</f>
        <v>32.526344086021503</v>
      </c>
      <c r="GJ32" s="23"/>
      <c r="GK32" s="3"/>
      <c r="GL32" s="3" t="s">
        <v>10</v>
      </c>
      <c r="GM32" s="13">
        <v>32.9</v>
      </c>
      <c r="GN32" s="13">
        <v>32.1</v>
      </c>
      <c r="GO32" s="8">
        <f t="shared" ref="GO32" si="95">((GM32*400)+(GN32*344))/744</f>
        <v>32.530107526881721</v>
      </c>
      <c r="GP32" s="23"/>
      <c r="GQ32" s="3"/>
      <c r="GR32" s="3" t="s">
        <v>10</v>
      </c>
      <c r="GS32" s="13">
        <v>29.35</v>
      </c>
      <c r="GT32" s="13">
        <v>29.75</v>
      </c>
      <c r="GU32" s="8">
        <f t="shared" ref="GU32" si="96">((GS32*400)+(GT32*344))/744</f>
        <v>29.53494623655914</v>
      </c>
      <c r="GV32" s="23"/>
      <c r="GW32" s="3"/>
      <c r="GX32" s="3" t="s">
        <v>10</v>
      </c>
      <c r="GY32" s="13">
        <v>31.7</v>
      </c>
      <c r="GZ32" s="13">
        <v>32.200000000000003</v>
      </c>
      <c r="HA32" s="8">
        <f t="shared" ref="HA32" si="97">((GY32*400)+(GZ32*344))/744</f>
        <v>31.931182795698927</v>
      </c>
      <c r="HB32" s="23"/>
      <c r="HC32" s="3"/>
      <c r="HD32" s="3" t="s">
        <v>10</v>
      </c>
      <c r="HE32" s="13">
        <v>30.7</v>
      </c>
      <c r="HF32" s="13">
        <v>34.25</v>
      </c>
      <c r="HG32" s="8">
        <f t="shared" ref="HG32" si="98">((HE32*400)+(HF32*344))/744</f>
        <v>32.341397849462368</v>
      </c>
      <c r="HH32" s="23"/>
      <c r="HI32" s="3"/>
      <c r="HJ32" s="3" t="s">
        <v>10</v>
      </c>
      <c r="HK32" s="13">
        <v>31.85</v>
      </c>
      <c r="HL32" s="13">
        <v>35.4</v>
      </c>
      <c r="HM32" s="8">
        <f t="shared" ref="HM32" si="99">((HK32*400)+(HL32*344))/744</f>
        <v>33.491397849462366</v>
      </c>
      <c r="HN32" s="23"/>
      <c r="HO32" s="3"/>
      <c r="HP32" s="3" t="s">
        <v>10</v>
      </c>
      <c r="HQ32" s="13">
        <v>31.05</v>
      </c>
      <c r="HR32" s="13">
        <v>34.6</v>
      </c>
      <c r="HS32" s="8">
        <f t="shared" ref="HS32" si="100">((HQ32*400)+(HR32*344))/744</f>
        <v>32.691397849462369</v>
      </c>
      <c r="HT32" s="23"/>
      <c r="HU32" s="3"/>
      <c r="HV32" s="3" t="s">
        <v>10</v>
      </c>
      <c r="HW32" s="13">
        <v>31.2</v>
      </c>
      <c r="HX32" s="13">
        <v>36.950000000000003</v>
      </c>
      <c r="HY32" s="8">
        <f t="shared" ref="HY32" si="101">((HW32*400)+(HX32*344))/744</f>
        <v>33.858602150537635</v>
      </c>
      <c r="HZ32" s="23"/>
      <c r="IA32" s="3"/>
      <c r="IB32" s="3" t="s">
        <v>10</v>
      </c>
      <c r="IC32" s="13">
        <v>29.5</v>
      </c>
      <c r="ID32" s="13">
        <v>35.6</v>
      </c>
      <c r="IE32" s="8">
        <f t="shared" ref="IE32" si="102">((IC32*400)+(ID32*344))/744</f>
        <v>32.320430107526882</v>
      </c>
      <c r="IF32" s="23"/>
      <c r="IG32" s="3"/>
      <c r="IH32" s="3" t="s">
        <v>10</v>
      </c>
      <c r="II32" s="13">
        <v>32.4</v>
      </c>
      <c r="IJ32" s="13">
        <v>37</v>
      </c>
      <c r="IK32" s="8">
        <f t="shared" ref="IK32" si="103">((II32*400)+(IJ32*344))/744</f>
        <v>34.526881720430104</v>
      </c>
      <c r="IL32" s="23"/>
      <c r="IM32" s="3"/>
      <c r="IN32" s="3" t="s">
        <v>10</v>
      </c>
      <c r="IO32" s="13">
        <v>31.25</v>
      </c>
      <c r="IP32" s="13">
        <v>36.85</v>
      </c>
      <c r="IQ32" s="8">
        <f t="shared" ref="IQ32" si="104">((IO32*400)+(IP32*344))/744</f>
        <v>33.839247311827961</v>
      </c>
      <c r="IR32" s="23"/>
      <c r="IS32" s="3"/>
      <c r="IT32" s="3" t="s">
        <v>10</v>
      </c>
      <c r="IU32" s="13">
        <v>31.4</v>
      </c>
      <c r="IV32" s="13">
        <v>36.950000000000003</v>
      </c>
      <c r="IW32" s="8">
        <f t="shared" ref="IW32" si="105">((IU32*400)+(IV32*344))/744</f>
        <v>33.966129032258067</v>
      </c>
      <c r="IX32" s="23"/>
      <c r="IY32" s="3"/>
      <c r="IZ32" s="3" t="s">
        <v>10</v>
      </c>
      <c r="JA32" s="13">
        <v>31.05</v>
      </c>
      <c r="JB32" s="13">
        <v>36.1</v>
      </c>
      <c r="JC32" s="8">
        <f t="shared" ref="JC32" si="106">((JA32*400)+(JB32*344))/744</f>
        <v>33.384946236559145</v>
      </c>
    </row>
    <row r="33" spans="1:263" ht="15.75" thickBot="1" x14ac:dyDescent="0.3">
      <c r="B33" s="37" t="s">
        <v>11</v>
      </c>
      <c r="C33" s="36">
        <f t="shared" si="42"/>
        <v>0.54999999999999716</v>
      </c>
      <c r="D33" s="36">
        <f t="shared" si="43"/>
        <v>-1.25</v>
      </c>
      <c r="E33" s="36">
        <f t="shared" si="44"/>
        <v>-0.20999999999999375</v>
      </c>
      <c r="F33" s="23"/>
      <c r="G33" s="3"/>
      <c r="H33" s="3" t="s">
        <v>11</v>
      </c>
      <c r="I33" s="13">
        <v>39.049999999999997</v>
      </c>
      <c r="J33" s="13">
        <v>21.5</v>
      </c>
      <c r="K33" s="8">
        <f>((I33*416)+(J33*304))/720</f>
        <v>31.64</v>
      </c>
      <c r="L33" s="23"/>
      <c r="M33" s="3"/>
      <c r="N33" s="3" t="s">
        <v>11</v>
      </c>
      <c r="O33" s="13">
        <v>42.1</v>
      </c>
      <c r="P33" s="13">
        <v>24.1</v>
      </c>
      <c r="Q33" s="8">
        <f>((O33*416)+(P33*304))/720</f>
        <v>34.500000000000007</v>
      </c>
      <c r="R33" s="23"/>
      <c r="S33" s="3"/>
      <c r="T33" s="3" t="s">
        <v>11</v>
      </c>
      <c r="U33" s="13">
        <v>42.15</v>
      </c>
      <c r="V33" s="13">
        <v>23.95</v>
      </c>
      <c r="W33" s="19">
        <f>((U33*416)+(V33*304))/720</f>
        <v>34.465555555555554</v>
      </c>
      <c r="X33" s="23"/>
      <c r="Y33" s="3"/>
      <c r="Z33" s="3" t="s">
        <v>11</v>
      </c>
      <c r="AA33" s="13">
        <v>42.45</v>
      </c>
      <c r="AB33" s="13">
        <v>24.25</v>
      </c>
      <c r="AC33" s="19">
        <f>((AA33*416)+(AB33*304))/720</f>
        <v>34.765555555555558</v>
      </c>
      <c r="AD33" s="23"/>
      <c r="AE33" s="3"/>
      <c r="AF33" s="3" t="s">
        <v>11</v>
      </c>
      <c r="AG33" s="13">
        <v>42.5</v>
      </c>
      <c r="AH33" s="13">
        <v>24.3</v>
      </c>
      <c r="AI33" s="8">
        <f>((AG33*416)+(AH33*304))/720</f>
        <v>34.815555555555555</v>
      </c>
      <c r="AJ33" s="23"/>
      <c r="AK33" s="23"/>
      <c r="AL33" s="3"/>
      <c r="AM33" s="3" t="s">
        <v>11</v>
      </c>
      <c r="AN33" s="13">
        <v>42.5</v>
      </c>
      <c r="AO33" s="13">
        <v>24.3</v>
      </c>
      <c r="AP33" s="8">
        <f>((AN33*416)+(AO33*304))/720</f>
        <v>34.815555555555555</v>
      </c>
      <c r="AQ33" s="23"/>
      <c r="AR33" s="23"/>
      <c r="AS33" s="3"/>
      <c r="AT33" s="3" t="s">
        <v>11</v>
      </c>
      <c r="AU33" s="13">
        <v>46.4</v>
      </c>
      <c r="AV33" s="13">
        <v>28.2</v>
      </c>
      <c r="AW33" s="8">
        <f>((AU33*416)+(AV33*304))/720</f>
        <v>38.715555555555554</v>
      </c>
      <c r="AX33" s="23"/>
      <c r="AY33" s="23"/>
      <c r="AZ33" s="3"/>
      <c r="BA33" s="3" t="s">
        <v>11</v>
      </c>
      <c r="BB33" s="13">
        <v>46.3</v>
      </c>
      <c r="BC33" s="13">
        <v>28.1</v>
      </c>
      <c r="BD33" s="8">
        <f>((BB33*416)+(BC33*304))/720</f>
        <v>38.615555555555552</v>
      </c>
      <c r="BE33" s="23"/>
      <c r="BF33" s="23"/>
      <c r="BG33" s="3"/>
      <c r="BH33" s="3" t="s">
        <v>11</v>
      </c>
      <c r="BI33" s="13">
        <v>46</v>
      </c>
      <c r="BJ33" s="13">
        <v>26.6</v>
      </c>
      <c r="BK33" s="8">
        <f>((BI33*416)+(BJ33*304))/720</f>
        <v>37.808888888888887</v>
      </c>
      <c r="BL33" s="23"/>
      <c r="BM33" s="23"/>
      <c r="BN33" s="3"/>
      <c r="BO33" s="3" t="s">
        <v>11</v>
      </c>
      <c r="BP33" s="13">
        <v>43.55</v>
      </c>
      <c r="BQ33" s="13">
        <v>24.2</v>
      </c>
      <c r="BR33" s="8">
        <f>((BP33*416)+(BQ33*304))/720</f>
        <v>35.379999999999995</v>
      </c>
      <c r="BS33" s="23"/>
      <c r="BT33" s="23"/>
      <c r="BU33" s="3"/>
      <c r="BV33" s="3" t="s">
        <v>11</v>
      </c>
      <c r="BW33" s="13">
        <v>44.25</v>
      </c>
      <c r="BX33" s="13">
        <v>24.9</v>
      </c>
      <c r="BY33" s="8">
        <f>((BW33*416)+(BX33*304))/720</f>
        <v>36.08</v>
      </c>
      <c r="BZ33" s="23"/>
      <c r="CA33" s="23"/>
      <c r="CB33" s="3"/>
      <c r="CC33" s="3" t="s">
        <v>11</v>
      </c>
      <c r="CD33" s="13">
        <v>44.35</v>
      </c>
      <c r="CE33" s="13">
        <v>25.95</v>
      </c>
      <c r="CF33" s="8">
        <f>((CD33*416)+(CE33*304))/720</f>
        <v>36.581111111111113</v>
      </c>
      <c r="CG33" s="23"/>
      <c r="CH33" s="23"/>
      <c r="CI33" s="3"/>
      <c r="CJ33" s="3" t="s">
        <v>11</v>
      </c>
      <c r="CK33" s="13">
        <v>44.75</v>
      </c>
      <c r="CL33" s="13">
        <v>26.75</v>
      </c>
      <c r="CM33" s="8">
        <f>((CK33*416)+(CL33*304))/720</f>
        <v>37.15</v>
      </c>
      <c r="CN33" s="23"/>
      <c r="CO33" s="23"/>
      <c r="CP33" s="3"/>
      <c r="CQ33" s="3" t="s">
        <v>11</v>
      </c>
      <c r="CR33" s="13">
        <v>47.1</v>
      </c>
      <c r="CS33" s="13">
        <v>28.2</v>
      </c>
      <c r="CT33" s="8">
        <f>((CR33*416)+(CS33*304))/720</f>
        <v>39.120000000000005</v>
      </c>
      <c r="CU33" s="23"/>
      <c r="CV33" s="23"/>
      <c r="CW33" s="3"/>
      <c r="CX33" s="3" t="s">
        <v>11</v>
      </c>
      <c r="CY33" s="13">
        <v>48</v>
      </c>
      <c r="CZ33" s="13">
        <v>29.1</v>
      </c>
      <c r="DA33" s="8">
        <f>((CY33*416)+(CZ33*304))/720</f>
        <v>40.020000000000003</v>
      </c>
      <c r="DB33" s="23"/>
      <c r="DC33" s="23"/>
      <c r="DD33" s="3"/>
      <c r="DE33" s="3" t="s">
        <v>11</v>
      </c>
      <c r="DF33" s="13">
        <v>47.35</v>
      </c>
      <c r="DG33" s="13">
        <v>28.45</v>
      </c>
      <c r="DH33" s="8">
        <f>((DF33*416)+(DG33*304))/720</f>
        <v>39.370000000000005</v>
      </c>
      <c r="DI33" s="23"/>
      <c r="DJ33" s="23"/>
      <c r="DK33" s="3"/>
      <c r="DL33" s="3" t="s">
        <v>11</v>
      </c>
      <c r="DM33" s="13">
        <v>48.75</v>
      </c>
      <c r="DN33" s="13">
        <v>32.65</v>
      </c>
      <c r="DO33" s="8">
        <f>((DM33*416)+(DN33*304))/720</f>
        <v>41.952222222222218</v>
      </c>
      <c r="DP33" s="23"/>
      <c r="DQ33" s="3"/>
      <c r="DR33" s="3" t="s">
        <v>11</v>
      </c>
      <c r="DS33" s="13">
        <v>53.6</v>
      </c>
      <c r="DT33" s="13">
        <v>38.200000000000003</v>
      </c>
      <c r="DU33" s="8">
        <f>((DS33*416)+(DT33*304))/720</f>
        <v>47.097777777777779</v>
      </c>
      <c r="DV33" s="23"/>
      <c r="DW33" s="3"/>
      <c r="DX33" s="3" t="s">
        <v>11</v>
      </c>
      <c r="DY33" s="13">
        <v>53</v>
      </c>
      <c r="DZ33" s="13">
        <v>35.950000000000003</v>
      </c>
      <c r="EA33" s="8">
        <f>((DY33*416)+(DZ33*304))/720</f>
        <v>45.801111111111112</v>
      </c>
      <c r="EB33" s="23"/>
      <c r="EC33" s="3"/>
      <c r="ED33" s="3" t="s">
        <v>11</v>
      </c>
      <c r="EE33" s="13">
        <v>50.8</v>
      </c>
      <c r="EF33" s="13">
        <v>35</v>
      </c>
      <c r="EG33" s="8">
        <f>((EE33*416)+(EF33*304))/720</f>
        <v>44.128888888888888</v>
      </c>
      <c r="EH33" s="23"/>
      <c r="EI33" s="3"/>
      <c r="EJ33" s="3" t="s">
        <v>11</v>
      </c>
      <c r="EK33" s="13">
        <v>53.1</v>
      </c>
      <c r="EL33" s="13">
        <v>36.299999999999997</v>
      </c>
      <c r="EM33" s="8">
        <f>((EK33*416)+(EL33*304))/720</f>
        <v>46.006666666666668</v>
      </c>
      <c r="EN33" s="23"/>
      <c r="EO33" s="3"/>
      <c r="EP33" s="3" t="s">
        <v>11</v>
      </c>
      <c r="EQ33" s="13">
        <v>52.55</v>
      </c>
      <c r="ER33" s="13">
        <v>36.4</v>
      </c>
      <c r="ES33" s="8">
        <f>((EQ33*416)+(ER33*304))/720</f>
        <v>45.731111111111112</v>
      </c>
      <c r="ET33" s="23"/>
      <c r="EU33" s="3"/>
      <c r="EV33" s="3" t="s">
        <v>11</v>
      </c>
      <c r="EW33" s="13">
        <v>54</v>
      </c>
      <c r="EX33" s="13">
        <v>38</v>
      </c>
      <c r="EY33" s="8">
        <f>((EW33*416)+(EX33*304))/720</f>
        <v>47.244444444444447</v>
      </c>
      <c r="EZ33" s="23"/>
      <c r="FA33" s="3"/>
      <c r="FB33" s="3" t="s">
        <v>11</v>
      </c>
      <c r="FC33" s="13">
        <v>52.5</v>
      </c>
      <c r="FD33" s="13">
        <v>38.200000000000003</v>
      </c>
      <c r="FE33" s="8">
        <f>((FC33*416)+(FD33*304))/720</f>
        <v>46.462222222222223</v>
      </c>
      <c r="FF33" s="23"/>
      <c r="FG33" s="3"/>
      <c r="FH33" s="3" t="s">
        <v>11</v>
      </c>
      <c r="FI33" s="13">
        <v>56.1</v>
      </c>
      <c r="FJ33" s="13">
        <v>43.7</v>
      </c>
      <c r="FK33" s="8">
        <f>((FI33*416)+(FJ33*304))/720</f>
        <v>50.864444444444445</v>
      </c>
      <c r="FL33" s="23"/>
      <c r="FM33" s="3"/>
      <c r="FN33" s="3" t="s">
        <v>11</v>
      </c>
      <c r="FO33" s="13">
        <v>56.75</v>
      </c>
      <c r="FP33" s="13">
        <v>44.35</v>
      </c>
      <c r="FQ33" s="8">
        <f>((FO33*416)+(FP33*304))/720</f>
        <v>51.514444444444443</v>
      </c>
      <c r="FR33" s="23"/>
      <c r="FS33" s="3"/>
      <c r="FT33" s="3" t="s">
        <v>11</v>
      </c>
      <c r="FU33" s="13">
        <v>56.6</v>
      </c>
      <c r="FV33" s="13">
        <v>44.15</v>
      </c>
      <c r="FW33" s="8">
        <f>((FU33*416)+(FV33*304))/720</f>
        <v>51.343333333333341</v>
      </c>
      <c r="FX33" s="23"/>
      <c r="FY33" s="3"/>
      <c r="FZ33" s="3" t="s">
        <v>11</v>
      </c>
      <c r="GA33" s="13">
        <v>56.4</v>
      </c>
      <c r="GB33" s="13">
        <v>44.55</v>
      </c>
      <c r="GC33" s="8">
        <f>((GA33*416)+(GB33*304))/720</f>
        <v>51.396666666666661</v>
      </c>
      <c r="GD33" s="23"/>
      <c r="GE33" s="3"/>
      <c r="GF33" s="3" t="s">
        <v>11</v>
      </c>
      <c r="GG33" s="13">
        <v>61.4</v>
      </c>
      <c r="GH33" s="13">
        <v>45.85</v>
      </c>
      <c r="GI33" s="8">
        <f>((GG33*416)+(GH33*304))/720</f>
        <v>54.834444444444436</v>
      </c>
      <c r="GJ33" s="23"/>
      <c r="GK33" s="3"/>
      <c r="GL33" s="3" t="s">
        <v>11</v>
      </c>
      <c r="GM33" s="13">
        <v>61.4</v>
      </c>
      <c r="GN33" s="13">
        <v>45.9</v>
      </c>
      <c r="GO33" s="8">
        <f>((GM33*416)+(GN33*304))/720</f>
        <v>54.855555555555554</v>
      </c>
      <c r="GP33" s="23"/>
      <c r="GQ33" s="3"/>
      <c r="GR33" s="3" t="s">
        <v>11</v>
      </c>
      <c r="GS33" s="13">
        <v>31.1</v>
      </c>
      <c r="GT33" s="13">
        <v>31.6</v>
      </c>
      <c r="GU33" s="8">
        <f>((GS33*416)+(GT33*304))/720</f>
        <v>31.31111111111111</v>
      </c>
      <c r="GV33" s="23"/>
      <c r="GW33" s="3"/>
      <c r="GX33" s="3" t="s">
        <v>11</v>
      </c>
      <c r="GY33" s="13">
        <v>58.85</v>
      </c>
      <c r="GZ33" s="13">
        <v>45.85</v>
      </c>
      <c r="HA33" s="8">
        <f>((GY33*416)+(GZ33*304))/720</f>
        <v>53.361111111111114</v>
      </c>
      <c r="HB33" s="23"/>
      <c r="HC33" s="3"/>
      <c r="HD33" s="3" t="s">
        <v>11</v>
      </c>
      <c r="HE33" s="13">
        <v>62.75</v>
      </c>
      <c r="HF33" s="13">
        <v>48.6</v>
      </c>
      <c r="HG33" s="8">
        <f>((HE33*416)+(HF33*304))/720</f>
        <v>56.775555555555556</v>
      </c>
      <c r="HH33" s="23"/>
      <c r="HI33" s="3"/>
      <c r="HJ33" s="3" t="s">
        <v>11</v>
      </c>
      <c r="HK33" s="13">
        <v>64.400000000000006</v>
      </c>
      <c r="HL33" s="13">
        <v>50.25</v>
      </c>
      <c r="HM33" s="8">
        <f>((HK33*416)+(HL33*304))/720</f>
        <v>58.425555555555555</v>
      </c>
      <c r="HN33" s="23"/>
      <c r="HO33" s="3"/>
      <c r="HP33" s="3" t="s">
        <v>11</v>
      </c>
      <c r="HQ33" s="13">
        <v>63.2</v>
      </c>
      <c r="HR33" s="13">
        <v>49.1</v>
      </c>
      <c r="HS33" s="8">
        <f>((HQ33*416)+(HR33*304))/720</f>
        <v>57.246666666666663</v>
      </c>
      <c r="HT33" s="23"/>
      <c r="HU33" s="3"/>
      <c r="HV33" s="3" t="s">
        <v>11</v>
      </c>
      <c r="HW33" s="13">
        <v>63.7</v>
      </c>
      <c r="HX33" s="13">
        <v>52.35</v>
      </c>
      <c r="HY33" s="8">
        <f>((HW33*416)+(HX33*304))/720</f>
        <v>58.907777777777774</v>
      </c>
      <c r="HZ33" s="23"/>
      <c r="IA33" s="3"/>
      <c r="IB33" s="3" t="s">
        <v>11</v>
      </c>
      <c r="IC33" s="13">
        <v>61.2</v>
      </c>
      <c r="ID33" s="13">
        <v>48.95</v>
      </c>
      <c r="IE33" s="8">
        <f>((IC33*416)+(ID33*304))/720</f>
        <v>56.027777777777779</v>
      </c>
      <c r="IF33" s="23"/>
      <c r="IG33" s="3"/>
      <c r="IH33" s="3" t="s">
        <v>11</v>
      </c>
      <c r="II33" s="13">
        <v>65.55</v>
      </c>
      <c r="IJ33" s="13">
        <v>51.2</v>
      </c>
      <c r="IK33" s="8">
        <f>((II33*416)+(IJ33*304))/720</f>
        <v>59.49111111111111</v>
      </c>
      <c r="IL33" s="23"/>
      <c r="IM33" s="3"/>
      <c r="IN33" s="3" t="s">
        <v>11</v>
      </c>
      <c r="IO33" s="13">
        <v>64.05</v>
      </c>
      <c r="IP33" s="13">
        <v>51</v>
      </c>
      <c r="IQ33" s="8">
        <f>((IO33*416)+(IP33*304))/720</f>
        <v>58.540000000000006</v>
      </c>
      <c r="IR33" s="23"/>
      <c r="IS33" s="3"/>
      <c r="IT33" s="3" t="s">
        <v>11</v>
      </c>
      <c r="IU33" s="13">
        <v>64.25</v>
      </c>
      <c r="IV33" s="13">
        <v>51.1</v>
      </c>
      <c r="IW33" s="8">
        <f>((IU33*416)+(IV33*304))/720</f>
        <v>58.69777777777778</v>
      </c>
      <c r="IX33" s="23"/>
      <c r="IY33" s="3"/>
      <c r="IZ33" s="3" t="s">
        <v>11</v>
      </c>
      <c r="JA33" s="13">
        <v>63.75</v>
      </c>
      <c r="JB33" s="13">
        <v>49.85</v>
      </c>
      <c r="JC33" s="8">
        <f>((JA33*416)+(JB33*304))/720</f>
        <v>57.88111111111111</v>
      </c>
    </row>
    <row r="34" spans="1:263" ht="15.75" thickBot="1" x14ac:dyDescent="0.3">
      <c r="B34" s="37" t="s">
        <v>12</v>
      </c>
      <c r="C34" s="36">
        <f t="shared" si="42"/>
        <v>9</v>
      </c>
      <c r="D34" s="36">
        <f t="shared" si="43"/>
        <v>3.5499999999999972</v>
      </c>
      <c r="E34" s="36">
        <f t="shared" si="44"/>
        <v>6.4801075268817101</v>
      </c>
      <c r="F34" s="23"/>
      <c r="G34" s="3"/>
      <c r="H34" s="3" t="s">
        <v>12</v>
      </c>
      <c r="I34" s="13">
        <v>90.75</v>
      </c>
      <c r="J34" s="13">
        <v>40.15</v>
      </c>
      <c r="K34" s="8">
        <f>((I34*400)+(J34*344))/744</f>
        <v>67.354301075268822</v>
      </c>
      <c r="L34" s="23"/>
      <c r="M34" s="3"/>
      <c r="N34" s="3" t="s">
        <v>12</v>
      </c>
      <c r="O34" s="13">
        <v>97.2</v>
      </c>
      <c r="P34" s="13">
        <v>44.9</v>
      </c>
      <c r="Q34" s="8">
        <f>((O34*400)+(P34*344))/744</f>
        <v>73.018279569892471</v>
      </c>
      <c r="R34" s="23"/>
      <c r="S34" s="3"/>
      <c r="T34" s="3" t="s">
        <v>12</v>
      </c>
      <c r="U34" s="13">
        <v>97.2</v>
      </c>
      <c r="V34" s="13">
        <v>44.5</v>
      </c>
      <c r="W34" s="19">
        <f>((U34*400)+(V34*344))/744</f>
        <v>72.833333333333329</v>
      </c>
      <c r="X34" s="23"/>
      <c r="Y34" s="3"/>
      <c r="Z34" s="3" t="s">
        <v>12</v>
      </c>
      <c r="AA34" s="13">
        <v>97.8</v>
      </c>
      <c r="AB34" s="13">
        <v>45.1</v>
      </c>
      <c r="AC34" s="19">
        <f>((AA34*400)+(AB34*344))/744</f>
        <v>73.433333333333337</v>
      </c>
      <c r="AD34" s="23"/>
      <c r="AE34" s="3"/>
      <c r="AF34" s="3" t="s">
        <v>12</v>
      </c>
      <c r="AG34" s="13">
        <v>97.85</v>
      </c>
      <c r="AH34" s="13">
        <v>45.15</v>
      </c>
      <c r="AI34" s="8">
        <f>((AG34*400)+(AH34*344))/744</f>
        <v>73.483333333333334</v>
      </c>
      <c r="AJ34" s="23"/>
      <c r="AK34" s="23"/>
      <c r="AL34" s="3"/>
      <c r="AM34" s="3" t="s">
        <v>12</v>
      </c>
      <c r="AN34" s="13">
        <v>97.95</v>
      </c>
      <c r="AO34" s="13">
        <v>45.25</v>
      </c>
      <c r="AP34" s="8">
        <f>((AN34*400)+(AO34*344))/744</f>
        <v>73.583333333333329</v>
      </c>
      <c r="AQ34" s="23"/>
      <c r="AR34" s="23"/>
      <c r="AS34" s="3"/>
      <c r="AT34" s="3" t="s">
        <v>12</v>
      </c>
      <c r="AU34" s="13">
        <v>104.55</v>
      </c>
      <c r="AV34" s="13">
        <v>49.15</v>
      </c>
      <c r="AW34" s="8">
        <f>((AU34*400)+(AV34*344))/744</f>
        <v>78.934946236559142</v>
      </c>
      <c r="AX34" s="23"/>
      <c r="AY34" s="23"/>
      <c r="AZ34" s="3"/>
      <c r="BA34" s="3" t="s">
        <v>12</v>
      </c>
      <c r="BB34" s="13">
        <v>104.5</v>
      </c>
      <c r="BC34" s="13">
        <v>49.05</v>
      </c>
      <c r="BD34" s="8">
        <f>((BB34*400)+(BC34*344))/744</f>
        <v>78.861827956989245</v>
      </c>
      <c r="BE34" s="23"/>
      <c r="BF34" s="23"/>
      <c r="BG34" s="3"/>
      <c r="BH34" s="3" t="s">
        <v>12</v>
      </c>
      <c r="BI34" s="13">
        <v>102</v>
      </c>
      <c r="BJ34" s="13">
        <v>44.9</v>
      </c>
      <c r="BK34" s="8">
        <f>((BI34*400)+(BJ34*344))/744</f>
        <v>75.598924731182791</v>
      </c>
      <c r="BL34" s="23"/>
      <c r="BM34" s="23"/>
      <c r="BN34" s="3"/>
      <c r="BO34" s="3" t="s">
        <v>12</v>
      </c>
      <c r="BP34" s="13">
        <v>101.5</v>
      </c>
      <c r="BQ34" s="13">
        <v>44.4</v>
      </c>
      <c r="BR34" s="8">
        <f>((BP34*400)+(BQ34*344))/744</f>
        <v>75.098924731182791</v>
      </c>
      <c r="BS34" s="23"/>
      <c r="BT34" s="23"/>
      <c r="BU34" s="3"/>
      <c r="BV34" s="3" t="s">
        <v>12</v>
      </c>
      <c r="BW34" s="13">
        <v>102.95</v>
      </c>
      <c r="BX34" s="13">
        <v>45.85</v>
      </c>
      <c r="BY34" s="8">
        <f>((BW34*400)+(BX34*344))/744</f>
        <v>76.548924731182794</v>
      </c>
      <c r="BZ34" s="23"/>
      <c r="CA34" s="23"/>
      <c r="CB34" s="3"/>
      <c r="CC34" s="3" t="s">
        <v>12</v>
      </c>
      <c r="CD34" s="13">
        <v>101.2</v>
      </c>
      <c r="CE34" s="13">
        <v>45.7</v>
      </c>
      <c r="CF34" s="8">
        <f>((CD34*400)+(CE34*344))/744</f>
        <v>75.538709677419362</v>
      </c>
      <c r="CG34" s="23"/>
      <c r="CH34" s="23"/>
      <c r="CI34" s="3"/>
      <c r="CJ34" s="3" t="s">
        <v>12</v>
      </c>
      <c r="CK34" s="13">
        <v>102.15</v>
      </c>
      <c r="CL34" s="13">
        <v>47.3</v>
      </c>
      <c r="CM34" s="8">
        <f>((CK34*400)+(CL34*344))/744</f>
        <v>76.78924731182795</v>
      </c>
      <c r="CN34" s="23"/>
      <c r="CO34" s="23"/>
      <c r="CP34" s="3"/>
      <c r="CQ34" s="3" t="s">
        <v>12</v>
      </c>
      <c r="CR34" s="13">
        <v>107.3</v>
      </c>
      <c r="CS34" s="13">
        <v>50.9</v>
      </c>
      <c r="CT34" s="8">
        <f>((CR34*400)+(CS34*344))/744</f>
        <v>81.222580645161287</v>
      </c>
      <c r="CU34" s="23"/>
      <c r="CV34" s="23"/>
      <c r="CW34" s="3"/>
      <c r="CX34" s="3" t="s">
        <v>12</v>
      </c>
      <c r="CY34" s="13">
        <v>108.6</v>
      </c>
      <c r="CZ34" s="13">
        <v>51.75</v>
      </c>
      <c r="DA34" s="8">
        <f>((CY34*400)+(CZ34*344))/744</f>
        <v>82.314516129032256</v>
      </c>
      <c r="DB34" s="23"/>
      <c r="DC34" s="23"/>
      <c r="DD34" s="3"/>
      <c r="DE34" s="3" t="s">
        <v>12</v>
      </c>
      <c r="DF34" s="13">
        <v>107.35</v>
      </c>
      <c r="DG34" s="13">
        <v>50.5</v>
      </c>
      <c r="DH34" s="8">
        <f>((DF34*400)+(DG34*344))/744</f>
        <v>81.064516129032256</v>
      </c>
      <c r="DI34" s="23"/>
      <c r="DJ34" s="23"/>
      <c r="DK34" s="3"/>
      <c r="DL34" s="3" t="s">
        <v>12</v>
      </c>
      <c r="DM34" s="13">
        <v>108.95</v>
      </c>
      <c r="DN34" s="13">
        <v>49.1</v>
      </c>
      <c r="DO34" s="8">
        <f>((DM34*400)+(DN34*344))/744</f>
        <v>81.277419354838713</v>
      </c>
      <c r="DP34" s="23"/>
      <c r="DQ34" s="3"/>
      <c r="DR34" s="3" t="s">
        <v>12</v>
      </c>
      <c r="DS34" s="13">
        <v>115.75</v>
      </c>
      <c r="DT34" s="13">
        <v>54.3</v>
      </c>
      <c r="DU34" s="8">
        <f>((DS34*400)+(DT34*344))/744</f>
        <v>87.337634408602142</v>
      </c>
      <c r="DV34" s="23"/>
      <c r="DW34" s="3"/>
      <c r="DX34" s="3" t="s">
        <v>12</v>
      </c>
      <c r="DY34" s="13">
        <v>144.94999999999999</v>
      </c>
      <c r="DZ34" s="13">
        <v>56.05</v>
      </c>
      <c r="EA34" s="8">
        <f>((DY34*400)+(DZ34*344))/744</f>
        <v>103.84569892473118</v>
      </c>
      <c r="EB34" s="23"/>
      <c r="EC34" s="3"/>
      <c r="ED34" s="3" t="s">
        <v>12</v>
      </c>
      <c r="EE34" s="13">
        <v>142.75</v>
      </c>
      <c r="EF34" s="13">
        <v>54.95</v>
      </c>
      <c r="EG34" s="8">
        <f>((EE34*400)+(EF34*344))/744</f>
        <v>102.15430107526882</v>
      </c>
      <c r="EH34" s="23"/>
      <c r="EI34" s="3"/>
      <c r="EJ34" s="3" t="s">
        <v>12</v>
      </c>
      <c r="EK34" s="13">
        <v>144.9</v>
      </c>
      <c r="EL34" s="13">
        <v>54.45</v>
      </c>
      <c r="EM34" s="8">
        <f>((EK34*400)+(EL34*344))/744</f>
        <v>103.07903225806452</v>
      </c>
      <c r="EN34" s="23"/>
      <c r="EO34" s="3"/>
      <c r="EP34" s="3" t="s">
        <v>12</v>
      </c>
      <c r="EQ34" s="13">
        <v>160.15</v>
      </c>
      <c r="ER34" s="13">
        <v>54.35</v>
      </c>
      <c r="ES34" s="8">
        <f>((EQ34*400)+(ER34*344))/744</f>
        <v>111.23172043010752</v>
      </c>
      <c r="ET34" s="23"/>
      <c r="EU34" s="3"/>
      <c r="EV34" s="3" t="s">
        <v>12</v>
      </c>
      <c r="EW34" s="13">
        <v>162.75</v>
      </c>
      <c r="EX34" s="13">
        <v>57.2</v>
      </c>
      <c r="EY34" s="8">
        <f>((EW34*400)+(EX34*344))/744</f>
        <v>113.94731182795699</v>
      </c>
      <c r="EZ34" s="23"/>
      <c r="FA34" s="3"/>
      <c r="FB34" s="3" t="s">
        <v>12</v>
      </c>
      <c r="FC34" s="13">
        <v>164.2</v>
      </c>
      <c r="FD34" s="13">
        <v>61.65</v>
      </c>
      <c r="FE34" s="8">
        <f>((FC34*400)+(FD34*344))/744</f>
        <v>116.78440860215055</v>
      </c>
      <c r="FF34" s="23"/>
      <c r="FG34" s="3"/>
      <c r="FH34" s="3" t="s">
        <v>12</v>
      </c>
      <c r="FI34" s="13">
        <v>154.1</v>
      </c>
      <c r="FJ34" s="13">
        <v>57.95</v>
      </c>
      <c r="FK34" s="8">
        <f>((FI34*400)+(FJ34*344))/744</f>
        <v>109.64354838709677</v>
      </c>
      <c r="FL34" s="23"/>
      <c r="FM34" s="3"/>
      <c r="FN34" s="3" t="s">
        <v>12</v>
      </c>
      <c r="FO34" s="13">
        <v>153.6</v>
      </c>
      <c r="FP34" s="13">
        <v>57.45</v>
      </c>
      <c r="FQ34" s="8">
        <f>((FO34*400)+(FP34*344))/744</f>
        <v>109.14354838709677</v>
      </c>
      <c r="FR34" s="23"/>
      <c r="FS34" s="3"/>
      <c r="FT34" s="3" t="s">
        <v>12</v>
      </c>
      <c r="FU34" s="13">
        <v>154.15</v>
      </c>
      <c r="FV34" s="13">
        <v>57.75</v>
      </c>
      <c r="FW34" s="8">
        <f>((FU34*400)+(FV34*344))/744</f>
        <v>109.57795698924731</v>
      </c>
      <c r="FX34" s="23"/>
      <c r="FY34" s="3"/>
      <c r="FZ34" s="3" t="s">
        <v>12</v>
      </c>
      <c r="GA34" s="13">
        <v>153.25</v>
      </c>
      <c r="GB34" s="13">
        <v>58.45</v>
      </c>
      <c r="GC34" s="8">
        <f>((GA34*400)+(GB34*344))/744</f>
        <v>109.41774193548387</v>
      </c>
      <c r="GD34" s="23"/>
      <c r="GE34" s="3"/>
      <c r="GF34" s="3" t="s">
        <v>12</v>
      </c>
      <c r="GG34" s="13">
        <v>162.30000000000001</v>
      </c>
      <c r="GH34" s="13">
        <v>64.55</v>
      </c>
      <c r="GI34" s="8">
        <f>((GG34*400)+(GH34*344))/744</f>
        <v>117.10376344086023</v>
      </c>
      <c r="GJ34" s="23"/>
      <c r="GK34" s="3"/>
      <c r="GL34" s="3" t="s">
        <v>12</v>
      </c>
      <c r="GM34" s="13">
        <v>161.6</v>
      </c>
      <c r="GN34" s="13">
        <v>63.45</v>
      </c>
      <c r="GO34" s="8">
        <f>((GM34*400)+(GN34*344))/744</f>
        <v>116.21881720430108</v>
      </c>
      <c r="GP34" s="23"/>
      <c r="GQ34" s="3"/>
      <c r="GR34" s="3" t="s">
        <v>12</v>
      </c>
      <c r="GS34" s="13">
        <v>58.15</v>
      </c>
      <c r="GT34" s="13">
        <v>45.15</v>
      </c>
      <c r="GU34" s="8">
        <f>((GS34*400)+(GT34*344))/744</f>
        <v>52.139247311827958</v>
      </c>
      <c r="GV34" s="23"/>
      <c r="GW34" s="3"/>
      <c r="GX34" s="3" t="s">
        <v>12</v>
      </c>
      <c r="GY34" s="13">
        <v>168.05</v>
      </c>
      <c r="GZ34" s="13">
        <v>66.05</v>
      </c>
      <c r="HA34" s="8">
        <f>((GY34*400)+(GZ34*344))/744</f>
        <v>120.88870967741936</v>
      </c>
      <c r="HB34" s="23"/>
      <c r="HC34" s="3"/>
      <c r="HD34" s="3" t="s">
        <v>12</v>
      </c>
      <c r="HE34" s="13">
        <v>180.6</v>
      </c>
      <c r="HF34" s="13">
        <v>64.3</v>
      </c>
      <c r="HG34" s="8">
        <f>((HE34*400)+(HF34*344))/744</f>
        <v>126.82688172043011</v>
      </c>
      <c r="HH34" s="23"/>
      <c r="HI34" s="3"/>
      <c r="HJ34" s="3" t="s">
        <v>12</v>
      </c>
      <c r="HK34" s="13">
        <v>184.2</v>
      </c>
      <c r="HL34" s="13">
        <v>66.2</v>
      </c>
      <c r="HM34" s="8">
        <f>((HK34*400)+(HL34*344))/744</f>
        <v>129.64086021505378</v>
      </c>
      <c r="HN34" s="23"/>
      <c r="HO34" s="3"/>
      <c r="HP34" s="3" t="s">
        <v>12</v>
      </c>
      <c r="HQ34" s="13">
        <v>184.2</v>
      </c>
      <c r="HR34" s="13">
        <v>64.099999999999994</v>
      </c>
      <c r="HS34" s="8">
        <f>((HQ34*400)+(HR34*344))/744</f>
        <v>128.66989247311827</v>
      </c>
      <c r="HT34" s="23"/>
      <c r="HU34" s="3"/>
      <c r="HV34" s="3" t="s">
        <v>12</v>
      </c>
      <c r="HW34" s="13">
        <v>183.85</v>
      </c>
      <c r="HX34" s="13">
        <v>66.25</v>
      </c>
      <c r="HY34" s="8">
        <f>((HW34*400)+(HX34*344))/744</f>
        <v>129.4758064516129</v>
      </c>
      <c r="HZ34" s="23"/>
      <c r="IA34" s="3"/>
      <c r="IB34" s="3" t="s">
        <v>12</v>
      </c>
      <c r="IC34" s="13">
        <v>191.35</v>
      </c>
      <c r="ID34" s="13">
        <v>69.3</v>
      </c>
      <c r="IE34" s="8">
        <f>((IC34*400)+(ID34*344))/744</f>
        <v>134.91827956989246</v>
      </c>
      <c r="IF34" s="23"/>
      <c r="IG34" s="3"/>
      <c r="IH34" s="3" t="s">
        <v>12</v>
      </c>
      <c r="II34" s="13">
        <v>193.9</v>
      </c>
      <c r="IJ34" s="13">
        <v>68.900000000000006</v>
      </c>
      <c r="IK34" s="8">
        <f>((II34*400)+(IJ34*344))/744</f>
        <v>136.10430107526884</v>
      </c>
      <c r="IL34" s="23"/>
      <c r="IM34" s="3"/>
      <c r="IN34" s="3" t="s">
        <v>12</v>
      </c>
      <c r="IO34" s="13">
        <v>193</v>
      </c>
      <c r="IP34" s="13">
        <v>69.599999999999994</v>
      </c>
      <c r="IQ34" s="8">
        <f>((IO34*400)+(IP34*344))/744</f>
        <v>135.94408602150537</v>
      </c>
      <c r="IR34" s="23"/>
      <c r="IS34" s="3"/>
      <c r="IT34" s="3" t="s">
        <v>12</v>
      </c>
      <c r="IU34" s="13">
        <v>192.85</v>
      </c>
      <c r="IV34" s="13">
        <v>69.8</v>
      </c>
      <c r="IW34" s="8">
        <f>((IU34*400)+(IV34*344))/744</f>
        <v>135.95591397849461</v>
      </c>
      <c r="IX34" s="23"/>
      <c r="IY34" s="3"/>
      <c r="IZ34" s="3" t="s">
        <v>12</v>
      </c>
      <c r="JA34" s="13">
        <v>191.75</v>
      </c>
      <c r="JB34" s="13">
        <v>67.900000000000006</v>
      </c>
      <c r="JC34" s="8">
        <f>((JA34*400)+(JB34*344))/744</f>
        <v>134.48602150537636</v>
      </c>
    </row>
    <row r="35" spans="1:263" ht="15.75" thickBot="1" x14ac:dyDescent="0.3">
      <c r="B35" s="37" t="s">
        <v>13</v>
      </c>
      <c r="C35" s="36">
        <f t="shared" si="42"/>
        <v>9.0500000000000114</v>
      </c>
      <c r="D35" s="36">
        <f t="shared" si="43"/>
        <v>3.5499999999999972</v>
      </c>
      <c r="E35" s="36">
        <f t="shared" si="44"/>
        <v>6.7435483870967801</v>
      </c>
      <c r="F35" s="23"/>
      <c r="G35" s="3"/>
      <c r="H35" s="3" t="s">
        <v>13</v>
      </c>
      <c r="I35" s="13">
        <v>90</v>
      </c>
      <c r="J35" s="13">
        <v>41</v>
      </c>
      <c r="K35" s="8">
        <f>((I35*432)+(J35*312))/744</f>
        <v>69.451612903225808</v>
      </c>
      <c r="L35" s="23"/>
      <c r="M35" s="3"/>
      <c r="N35" s="3" t="s">
        <v>13</v>
      </c>
      <c r="O35" s="13">
        <v>96.45</v>
      </c>
      <c r="P35" s="13">
        <v>45.9</v>
      </c>
      <c r="Q35" s="8">
        <f>((O35*432)+(P35*312))/744</f>
        <v>75.251612903225805</v>
      </c>
      <c r="R35" s="23"/>
      <c r="S35" s="3"/>
      <c r="T35" s="3" t="s">
        <v>13</v>
      </c>
      <c r="U35" s="13">
        <v>96.5</v>
      </c>
      <c r="V35" s="13">
        <v>45.6</v>
      </c>
      <c r="W35" s="19">
        <f>((U35*432)+(V35*312))/744</f>
        <v>75.154838709677421</v>
      </c>
      <c r="X35" s="23"/>
      <c r="Y35" s="3"/>
      <c r="Z35" s="3" t="s">
        <v>13</v>
      </c>
      <c r="AA35" s="13">
        <v>97.15</v>
      </c>
      <c r="AB35" s="13">
        <v>46.25</v>
      </c>
      <c r="AC35" s="19">
        <f>((AA35*432)+(AB35*312))/744</f>
        <v>75.804838709677426</v>
      </c>
      <c r="AD35" s="23"/>
      <c r="AE35" s="3"/>
      <c r="AF35" s="3" t="s">
        <v>13</v>
      </c>
      <c r="AG35" s="13">
        <v>97.2</v>
      </c>
      <c r="AH35" s="13">
        <v>46.3</v>
      </c>
      <c r="AI35" s="8">
        <f>((AG35*432)+(AH35*312))/744</f>
        <v>75.854838709677423</v>
      </c>
      <c r="AJ35" s="23"/>
      <c r="AK35" s="23"/>
      <c r="AL35" s="3"/>
      <c r="AM35" s="3" t="s">
        <v>13</v>
      </c>
      <c r="AN35" s="13">
        <v>97.25</v>
      </c>
      <c r="AO35" s="13">
        <v>46.35</v>
      </c>
      <c r="AP35" s="8">
        <f>((AN35*432)+(AO35*312))/744</f>
        <v>75.904838709677421</v>
      </c>
      <c r="AQ35" s="23"/>
      <c r="AR35" s="23"/>
      <c r="AS35" s="3"/>
      <c r="AT35" s="3" t="s">
        <v>13</v>
      </c>
      <c r="AU35" s="13">
        <v>104.05</v>
      </c>
      <c r="AV35" s="13">
        <v>50.4</v>
      </c>
      <c r="AW35" s="8">
        <f>((AU35*432)+(AV35*312))/744</f>
        <v>81.551612903225802</v>
      </c>
      <c r="AX35" s="23"/>
      <c r="AY35" s="23"/>
      <c r="AZ35" s="3"/>
      <c r="BA35" s="3" t="s">
        <v>13</v>
      </c>
      <c r="BB35" s="13">
        <v>104</v>
      </c>
      <c r="BC35" s="13">
        <v>50.3</v>
      </c>
      <c r="BD35" s="8">
        <f>((BB35*432)+(BC35*312))/744</f>
        <v>81.480645161290326</v>
      </c>
      <c r="BE35" s="23"/>
      <c r="BF35" s="23"/>
      <c r="BG35" s="3"/>
      <c r="BH35" s="3" t="s">
        <v>13</v>
      </c>
      <c r="BI35" s="13">
        <v>101.4</v>
      </c>
      <c r="BJ35" s="13">
        <v>45.95</v>
      </c>
      <c r="BK35" s="8">
        <f>((BI35*432)+(BJ35*312))/744</f>
        <v>78.146774193548396</v>
      </c>
      <c r="BL35" s="23"/>
      <c r="BM35" s="23"/>
      <c r="BN35" s="3"/>
      <c r="BO35" s="3" t="s">
        <v>13</v>
      </c>
      <c r="BP35" s="13">
        <v>100.8</v>
      </c>
      <c r="BQ35" s="13">
        <v>45.4</v>
      </c>
      <c r="BR35" s="8">
        <f>((BP35*432)+(BQ35*312))/744</f>
        <v>77.567741935483866</v>
      </c>
      <c r="BS35" s="23"/>
      <c r="BT35" s="23"/>
      <c r="BU35" s="3"/>
      <c r="BV35" s="3" t="s">
        <v>13</v>
      </c>
      <c r="BW35" s="13">
        <v>102.3</v>
      </c>
      <c r="BX35" s="13">
        <v>46.9</v>
      </c>
      <c r="BY35" s="8">
        <f>((BW35*432)+(BX35*312))/744</f>
        <v>79.067741935483866</v>
      </c>
      <c r="BZ35" s="23"/>
      <c r="CA35" s="23"/>
      <c r="CB35" s="3"/>
      <c r="CC35" s="3" t="s">
        <v>13</v>
      </c>
      <c r="CD35" s="13">
        <v>100.55</v>
      </c>
      <c r="CE35" s="13">
        <v>46.75</v>
      </c>
      <c r="CF35" s="8">
        <f>((CD35*432)+(CE35*312))/744</f>
        <v>77.988709677419351</v>
      </c>
      <c r="CG35" s="23"/>
      <c r="CH35" s="23"/>
      <c r="CI35" s="3"/>
      <c r="CJ35" s="3" t="s">
        <v>13</v>
      </c>
      <c r="CK35" s="13">
        <v>101.55</v>
      </c>
      <c r="CL35" s="13">
        <v>48.45</v>
      </c>
      <c r="CM35" s="8">
        <f>((CK35*432)+(CL35*312))/744</f>
        <v>79.282258064516128</v>
      </c>
      <c r="CN35" s="23"/>
      <c r="CO35" s="23"/>
      <c r="CP35" s="3"/>
      <c r="CQ35" s="3" t="s">
        <v>13</v>
      </c>
      <c r="CR35" s="13">
        <v>107</v>
      </c>
      <c r="CS35" s="13">
        <v>52.2</v>
      </c>
      <c r="CT35" s="8">
        <f>((CR35*432)+(CS35*312))/744</f>
        <v>84.019354838709674</v>
      </c>
      <c r="CU35" s="23"/>
      <c r="CV35" s="23"/>
      <c r="CW35" s="3"/>
      <c r="CX35" s="3" t="s">
        <v>13</v>
      </c>
      <c r="CY35" s="13">
        <v>108.3</v>
      </c>
      <c r="CZ35" s="13">
        <v>53.05</v>
      </c>
      <c r="DA35" s="8">
        <f>((CY35*432)+(CZ35*312))/744</f>
        <v>85.130645161290317</v>
      </c>
      <c r="DB35" s="23"/>
      <c r="DC35" s="23"/>
      <c r="DD35" s="3"/>
      <c r="DE35" s="3" t="s">
        <v>13</v>
      </c>
      <c r="DF35" s="13">
        <v>107</v>
      </c>
      <c r="DG35" s="13">
        <v>51.75</v>
      </c>
      <c r="DH35" s="8">
        <f>((DF35*432)+(DG35*312))/744</f>
        <v>83.83064516129032</v>
      </c>
      <c r="DI35" s="23"/>
      <c r="DJ35" s="23"/>
      <c r="DK35" s="3"/>
      <c r="DL35" s="3" t="s">
        <v>13</v>
      </c>
      <c r="DM35" s="13">
        <v>108.6</v>
      </c>
      <c r="DN35" s="13">
        <v>50.25</v>
      </c>
      <c r="DO35" s="8">
        <f>((DM35*432)+(DN35*312))/744</f>
        <v>84.130645161290317</v>
      </c>
      <c r="DP35" s="23"/>
      <c r="DQ35" s="3"/>
      <c r="DR35" s="3" t="s">
        <v>13</v>
      </c>
      <c r="DS35" s="13">
        <v>115.7</v>
      </c>
      <c r="DT35" s="13">
        <v>55.65</v>
      </c>
      <c r="DU35" s="8">
        <f>((DS35*432)+(DT35*312))/744</f>
        <v>90.517741935483869</v>
      </c>
      <c r="DV35" s="23"/>
      <c r="DW35" s="3"/>
      <c r="DX35" s="3" t="s">
        <v>13</v>
      </c>
      <c r="DY35" s="13">
        <v>145</v>
      </c>
      <c r="DZ35" s="13">
        <v>57.5</v>
      </c>
      <c r="EA35" s="8">
        <f>((DY35*432)+(DZ35*312))/744</f>
        <v>108.30645161290323</v>
      </c>
      <c r="EB35" s="23"/>
      <c r="EC35" s="3"/>
      <c r="ED35" s="3" t="s">
        <v>13</v>
      </c>
      <c r="EE35" s="13">
        <v>142.55000000000001</v>
      </c>
      <c r="EF35" s="13">
        <v>56.35</v>
      </c>
      <c r="EG35" s="8">
        <f>((EE35*432)+(EF35*312))/744</f>
        <v>106.40161290322581</v>
      </c>
      <c r="EH35" s="23"/>
      <c r="EI35" s="3"/>
      <c r="EJ35" s="3" t="s">
        <v>13</v>
      </c>
      <c r="EK35" s="13">
        <v>144.85</v>
      </c>
      <c r="EL35" s="13">
        <v>55.85</v>
      </c>
      <c r="EM35" s="8">
        <f>((EK35*432)+(EL35*312))/744</f>
        <v>107.5274193548387</v>
      </c>
      <c r="EN35" s="23"/>
      <c r="EO35" s="3"/>
      <c r="EP35" s="3" t="s">
        <v>13</v>
      </c>
      <c r="EQ35" s="13">
        <v>160.05000000000001</v>
      </c>
      <c r="ER35" s="13">
        <v>55.8</v>
      </c>
      <c r="ES35" s="8">
        <f>((EQ35*432)+(ER35*312))/744</f>
        <v>116.33225806451614</v>
      </c>
      <c r="ET35" s="23"/>
      <c r="EU35" s="3"/>
      <c r="EV35" s="3" t="s">
        <v>13</v>
      </c>
      <c r="EW35" s="13">
        <v>162.75</v>
      </c>
      <c r="EX35" s="13">
        <v>58.75</v>
      </c>
      <c r="EY35" s="8">
        <f>((EW35*432)+(EX35*312))/744</f>
        <v>119.13709677419355</v>
      </c>
      <c r="EZ35" s="23"/>
      <c r="FA35" s="3"/>
      <c r="FB35" s="3" t="s">
        <v>13</v>
      </c>
      <c r="FC35" s="13">
        <v>164.15</v>
      </c>
      <c r="FD35" s="13">
        <v>63.4</v>
      </c>
      <c r="FE35" s="8">
        <f>((FC35*432)+(FD35*312))/744</f>
        <v>121.9</v>
      </c>
      <c r="FF35" s="23"/>
      <c r="FG35" s="3"/>
      <c r="FH35" s="3" t="s">
        <v>13</v>
      </c>
      <c r="FI35" s="13">
        <v>153.85</v>
      </c>
      <c r="FJ35" s="13">
        <v>59.6</v>
      </c>
      <c r="FK35" s="8">
        <f>((FI35*432)+(FJ35*312))/744</f>
        <v>114.32580645161289</v>
      </c>
      <c r="FL35" s="23"/>
      <c r="FM35" s="3"/>
      <c r="FN35" s="3" t="s">
        <v>13</v>
      </c>
      <c r="FO35" s="13">
        <v>153.35</v>
      </c>
      <c r="FP35" s="13">
        <v>59.1</v>
      </c>
      <c r="FQ35" s="8">
        <f>((FO35*432)+(FP35*312))/744</f>
        <v>113.82580645161289</v>
      </c>
      <c r="FR35" s="23"/>
      <c r="FS35" s="3"/>
      <c r="FT35" s="3" t="s">
        <v>13</v>
      </c>
      <c r="FU35" s="13">
        <v>153.94999999999999</v>
      </c>
      <c r="FV35" s="13">
        <v>59.45</v>
      </c>
      <c r="FW35" s="8">
        <f>((FU35*432)+(FV35*312))/744</f>
        <v>114.32096774193546</v>
      </c>
      <c r="FX35" s="23"/>
      <c r="FY35" s="3"/>
      <c r="FZ35" s="3" t="s">
        <v>13</v>
      </c>
      <c r="GA35" s="13">
        <v>153.1</v>
      </c>
      <c r="GB35" s="13">
        <v>60.2</v>
      </c>
      <c r="GC35" s="8">
        <f>((GA35*432)+(GB35*312))/744</f>
        <v>114.14193548387098</v>
      </c>
      <c r="GD35" s="23"/>
      <c r="GE35" s="3"/>
      <c r="GF35" s="3" t="s">
        <v>13</v>
      </c>
      <c r="GG35" s="13">
        <v>162.55000000000001</v>
      </c>
      <c r="GH35" s="13">
        <v>66.5</v>
      </c>
      <c r="GI35" s="8">
        <f>((GG35*432)+(GH35*312))/744</f>
        <v>122.27096774193549</v>
      </c>
      <c r="GJ35" s="23"/>
      <c r="GK35" s="3"/>
      <c r="GL35" s="3" t="s">
        <v>13</v>
      </c>
      <c r="GM35" s="13">
        <v>161.9</v>
      </c>
      <c r="GN35" s="13">
        <v>65.400000000000006</v>
      </c>
      <c r="GO35" s="8">
        <f>((GM35*432)+(GN35*312))/744</f>
        <v>121.43225806451613</v>
      </c>
      <c r="GP35" s="23"/>
      <c r="GQ35" s="3"/>
      <c r="GR35" s="3" t="s">
        <v>13</v>
      </c>
      <c r="GS35" s="13">
        <v>165.95</v>
      </c>
      <c r="GT35" s="13">
        <v>63.95</v>
      </c>
      <c r="GU35" s="8">
        <f>((GS35*432)+(GT35*312))/744</f>
        <v>123.17580645161289</v>
      </c>
      <c r="GV35" s="23"/>
      <c r="GW35" s="3"/>
      <c r="GX35" s="3" t="s">
        <v>13</v>
      </c>
      <c r="GY35" s="13">
        <v>168.35</v>
      </c>
      <c r="GZ35" s="13">
        <v>68</v>
      </c>
      <c r="HA35" s="8">
        <f>((GY35*432)+(GZ35*312))/744</f>
        <v>126.26774193548387</v>
      </c>
      <c r="HB35" s="23"/>
      <c r="HC35" s="3"/>
      <c r="HD35" s="3" t="s">
        <v>13</v>
      </c>
      <c r="HE35" s="13">
        <v>180.8</v>
      </c>
      <c r="HF35" s="13">
        <v>66.150000000000006</v>
      </c>
      <c r="HG35" s="8">
        <f>((HE35*432)+(HF35*312))/744</f>
        <v>132.72096774193548</v>
      </c>
      <c r="HH35" s="23"/>
      <c r="HI35" s="3"/>
      <c r="HJ35" s="3" t="s">
        <v>13</v>
      </c>
      <c r="HK35" s="13">
        <v>184.4</v>
      </c>
      <c r="HL35" s="13">
        <v>68.150000000000006</v>
      </c>
      <c r="HM35" s="8">
        <f>((HK35*432)+(HL35*312))/744</f>
        <v>135.65</v>
      </c>
      <c r="HN35" s="23"/>
      <c r="HO35" s="3"/>
      <c r="HP35" s="3" t="s">
        <v>13</v>
      </c>
      <c r="HQ35" s="13">
        <v>184.35</v>
      </c>
      <c r="HR35" s="13">
        <v>65.95</v>
      </c>
      <c r="HS35" s="8">
        <f>((HQ35*432)+(HR35*312))/744</f>
        <v>134.69838709677421</v>
      </c>
      <c r="HT35" s="23"/>
      <c r="HU35" s="3"/>
      <c r="HV35" s="3" t="s">
        <v>13</v>
      </c>
      <c r="HW35" s="13">
        <v>183.95</v>
      </c>
      <c r="HX35" s="13">
        <v>68.3</v>
      </c>
      <c r="HY35" s="8">
        <f>((HW35*432)+(HX35*312))/744</f>
        <v>135.45161290322579</v>
      </c>
      <c r="HZ35" s="23"/>
      <c r="IA35" s="3"/>
      <c r="IB35" s="3" t="s">
        <v>13</v>
      </c>
      <c r="IC35" s="13">
        <v>191.5</v>
      </c>
      <c r="ID35" s="13">
        <v>71.45</v>
      </c>
      <c r="IE35" s="8">
        <f>((IC35*432)+(ID35*312))/744</f>
        <v>141.15645161290323</v>
      </c>
      <c r="IF35" s="23"/>
      <c r="IG35" s="3"/>
      <c r="IH35" s="3" t="s">
        <v>13</v>
      </c>
      <c r="II35" s="13">
        <v>194.15</v>
      </c>
      <c r="IJ35" s="13">
        <v>70.95</v>
      </c>
      <c r="IK35" s="8">
        <f>((II35*432)+(IJ35*312))/744</f>
        <v>142.48548387096776</v>
      </c>
      <c r="IL35" s="23"/>
      <c r="IM35" s="3"/>
      <c r="IN35" s="3" t="s">
        <v>13</v>
      </c>
      <c r="IO35" s="13">
        <v>193.15</v>
      </c>
      <c r="IP35" s="13">
        <v>71.650000000000006</v>
      </c>
      <c r="IQ35" s="8">
        <f>((IO35*432)+(IP35*312))/744</f>
        <v>142.19838709677421</v>
      </c>
      <c r="IR35" s="23"/>
      <c r="IS35" s="3"/>
      <c r="IT35" s="3" t="s">
        <v>13</v>
      </c>
      <c r="IU35" s="13">
        <v>193</v>
      </c>
      <c r="IV35" s="13">
        <v>71.849999999999994</v>
      </c>
      <c r="IW35" s="8">
        <f>((IU35*432)+(IV35*312))/744</f>
        <v>142.19516129032257</v>
      </c>
      <c r="IX35" s="23"/>
      <c r="IY35" s="3"/>
      <c r="IZ35" s="3" t="s">
        <v>13</v>
      </c>
      <c r="JA35" s="13">
        <v>191.85</v>
      </c>
      <c r="JB35" s="13">
        <v>69.849999999999994</v>
      </c>
      <c r="JC35" s="8">
        <f>((JA35*432)+(JB35*312))/744</f>
        <v>140.68870967741935</v>
      </c>
    </row>
    <row r="36" spans="1:263" ht="15.75" thickBot="1" x14ac:dyDescent="0.3">
      <c r="B36" s="37" t="s">
        <v>14</v>
      </c>
      <c r="C36" s="36">
        <f t="shared" si="42"/>
        <v>8.0999999999999943</v>
      </c>
      <c r="D36" s="36">
        <f t="shared" si="43"/>
        <v>3.3999999999999915</v>
      </c>
      <c r="E36" s="36">
        <f t="shared" si="44"/>
        <v>6.01111111111112</v>
      </c>
      <c r="F36" s="23"/>
      <c r="G36" s="3"/>
      <c r="H36" s="3" t="s">
        <v>14</v>
      </c>
      <c r="I36" s="13">
        <v>70.099999999999994</v>
      </c>
      <c r="J36" s="13">
        <v>37.85</v>
      </c>
      <c r="K36" s="8">
        <f>((I36*400)+(J36*320))/720</f>
        <v>55.766666666666666</v>
      </c>
      <c r="L36" s="23"/>
      <c r="M36" s="3"/>
      <c r="N36" s="3" t="s">
        <v>14</v>
      </c>
      <c r="O36" s="13">
        <v>75.5</v>
      </c>
      <c r="P36" s="13">
        <v>42.55</v>
      </c>
      <c r="Q36" s="8">
        <f>((O36*400)+(P36*320))/720</f>
        <v>60.855555555555554</v>
      </c>
      <c r="R36" s="23"/>
      <c r="S36" s="3"/>
      <c r="T36" s="3" t="s">
        <v>14</v>
      </c>
      <c r="U36" s="13">
        <v>75.55</v>
      </c>
      <c r="V36" s="13">
        <v>42.3</v>
      </c>
      <c r="W36" s="19">
        <f>((U36*400)+(V36*320))/720</f>
        <v>60.772222222222226</v>
      </c>
      <c r="X36" s="23"/>
      <c r="Y36" s="3"/>
      <c r="Z36" s="3" t="s">
        <v>14</v>
      </c>
      <c r="AA36" s="13">
        <v>76.099999999999994</v>
      </c>
      <c r="AB36" s="13">
        <v>42.85</v>
      </c>
      <c r="AC36" s="19">
        <f>((AA36*400)+(AB36*320))/720</f>
        <v>61.322222222222223</v>
      </c>
      <c r="AD36" s="23"/>
      <c r="AE36" s="3"/>
      <c r="AF36" s="3" t="s">
        <v>14</v>
      </c>
      <c r="AG36" s="13">
        <v>76.150000000000006</v>
      </c>
      <c r="AH36" s="13">
        <v>42.9</v>
      </c>
      <c r="AI36" s="8">
        <f>((AG36*400)+(AH36*320))/720</f>
        <v>61.37222222222222</v>
      </c>
      <c r="AJ36" s="23"/>
      <c r="AK36" s="23"/>
      <c r="AL36" s="3"/>
      <c r="AM36" s="3" t="s">
        <v>14</v>
      </c>
      <c r="AN36" s="13">
        <v>76.25</v>
      </c>
      <c r="AO36" s="13">
        <v>43</v>
      </c>
      <c r="AP36" s="8">
        <f>((AN36*400)+(AO36*320))/720</f>
        <v>61.472222222222221</v>
      </c>
      <c r="AQ36" s="23"/>
      <c r="AR36" s="23"/>
      <c r="AS36" s="3"/>
      <c r="AT36" s="3" t="s">
        <v>14</v>
      </c>
      <c r="AU36" s="13">
        <v>82.45</v>
      </c>
      <c r="AV36" s="13">
        <v>46.85</v>
      </c>
      <c r="AW36" s="8">
        <f>((AU36*400)+(AV36*320))/720</f>
        <v>66.62777777777778</v>
      </c>
      <c r="AX36" s="23"/>
      <c r="AY36" s="23"/>
      <c r="AZ36" s="3"/>
      <c r="BA36" s="3" t="s">
        <v>14</v>
      </c>
      <c r="BB36" s="13">
        <v>82.4</v>
      </c>
      <c r="BC36" s="13">
        <v>46.75</v>
      </c>
      <c r="BD36" s="8">
        <f>((BB36*400)+(BC36*320))/720</f>
        <v>66.555555555555557</v>
      </c>
      <c r="BE36" s="23"/>
      <c r="BF36" s="23"/>
      <c r="BG36" s="3"/>
      <c r="BH36" s="3" t="s">
        <v>14</v>
      </c>
      <c r="BI36" s="13">
        <v>80.05</v>
      </c>
      <c r="BJ36" s="13">
        <v>42.7</v>
      </c>
      <c r="BK36" s="8">
        <f>((BI36*400)+(BJ36*320))/720</f>
        <v>63.45</v>
      </c>
      <c r="BL36" s="23"/>
      <c r="BM36" s="23"/>
      <c r="BN36" s="3"/>
      <c r="BO36" s="3" t="s">
        <v>14</v>
      </c>
      <c r="BP36" s="13">
        <v>79.55</v>
      </c>
      <c r="BQ36" s="13">
        <v>42.2</v>
      </c>
      <c r="BR36" s="8">
        <f>((BP36*400)+(BQ36*320))/720</f>
        <v>62.95</v>
      </c>
      <c r="BS36" s="23"/>
      <c r="BT36" s="23"/>
      <c r="BU36" s="3"/>
      <c r="BV36" s="3" t="s">
        <v>14</v>
      </c>
      <c r="BW36" s="13">
        <v>81</v>
      </c>
      <c r="BX36" s="13">
        <v>43.65</v>
      </c>
      <c r="BY36" s="8">
        <f>((BW36*400)+(BX36*320))/720</f>
        <v>64.400000000000006</v>
      </c>
      <c r="BZ36" s="23"/>
      <c r="CA36" s="23"/>
      <c r="CB36" s="3"/>
      <c r="CC36" s="3" t="s">
        <v>14</v>
      </c>
      <c r="CD36" s="13">
        <v>79.3</v>
      </c>
      <c r="CE36" s="13">
        <v>43.45</v>
      </c>
      <c r="CF36" s="8">
        <f>((CD36*400)+(CE36*320))/720</f>
        <v>63.366666666666667</v>
      </c>
      <c r="CG36" s="23"/>
      <c r="CH36" s="23"/>
      <c r="CI36" s="3"/>
      <c r="CJ36" s="3" t="s">
        <v>14</v>
      </c>
      <c r="CK36" s="13">
        <v>80.25</v>
      </c>
      <c r="CL36" s="13">
        <v>45.05</v>
      </c>
      <c r="CM36" s="8">
        <f>((CK36*400)+(CL36*320))/720</f>
        <v>64.605555555555554</v>
      </c>
      <c r="CN36" s="23"/>
      <c r="CO36" s="23"/>
      <c r="CP36" s="3"/>
      <c r="CQ36" s="3" t="s">
        <v>14</v>
      </c>
      <c r="CR36" s="13">
        <v>85.35</v>
      </c>
      <c r="CS36" s="13">
        <v>48.55</v>
      </c>
      <c r="CT36" s="8">
        <f>((CR36*400)+(CS36*320))/720</f>
        <v>68.99444444444444</v>
      </c>
      <c r="CU36" s="23"/>
      <c r="CV36" s="23"/>
      <c r="CW36" s="3"/>
      <c r="CX36" s="3" t="s">
        <v>14</v>
      </c>
      <c r="CY36" s="13">
        <v>86.6</v>
      </c>
      <c r="CZ36" s="13">
        <v>49.25</v>
      </c>
      <c r="DA36" s="8">
        <f>((CY36*400)+(CZ36*320))/720</f>
        <v>70</v>
      </c>
      <c r="DB36" s="23"/>
      <c r="DC36" s="23"/>
      <c r="DD36" s="3"/>
      <c r="DE36" s="3" t="s">
        <v>14</v>
      </c>
      <c r="DF36" s="13">
        <v>85.45</v>
      </c>
      <c r="DG36" s="13">
        <v>48.1</v>
      </c>
      <c r="DH36" s="8">
        <f>((DF36*400)+(DG36*320))/720</f>
        <v>68.849999999999994</v>
      </c>
      <c r="DI36" s="23"/>
      <c r="DJ36" s="23"/>
      <c r="DK36" s="3"/>
      <c r="DL36" s="3" t="s">
        <v>14</v>
      </c>
      <c r="DM36" s="13">
        <v>87.05</v>
      </c>
      <c r="DN36" s="13">
        <v>46.65</v>
      </c>
      <c r="DO36" s="8">
        <f>((DM36*400)+(DN36*320))/720</f>
        <v>69.094444444444449</v>
      </c>
      <c r="DP36" s="23"/>
      <c r="DQ36" s="3"/>
      <c r="DR36" s="3" t="s">
        <v>14</v>
      </c>
      <c r="DS36" s="13">
        <v>93.5</v>
      </c>
      <c r="DT36" s="13">
        <v>51.65</v>
      </c>
      <c r="DU36" s="8">
        <f>((DS36*400)+(DT36*320))/720</f>
        <v>74.900000000000006</v>
      </c>
      <c r="DV36" s="23"/>
      <c r="DW36" s="3"/>
      <c r="DX36" s="3" t="s">
        <v>14</v>
      </c>
      <c r="DY36" s="13">
        <v>117.3</v>
      </c>
      <c r="DZ36" s="13">
        <v>53.45</v>
      </c>
      <c r="EA36" s="8">
        <f>((DY36*400)+(DZ36*320))/720</f>
        <v>88.922222222222217</v>
      </c>
      <c r="EB36" s="23"/>
      <c r="EC36" s="3"/>
      <c r="ED36" s="3" t="s">
        <v>14</v>
      </c>
      <c r="EE36" s="13">
        <v>115</v>
      </c>
      <c r="EF36" s="13">
        <v>52.4</v>
      </c>
      <c r="EG36" s="8">
        <f>((EE36*400)+(EF36*320))/720</f>
        <v>87.177777777777777</v>
      </c>
      <c r="EH36" s="23"/>
      <c r="EI36" s="3"/>
      <c r="EJ36" s="3" t="s">
        <v>14</v>
      </c>
      <c r="EK36" s="13">
        <v>117.1</v>
      </c>
      <c r="EL36" s="13">
        <v>51.95</v>
      </c>
      <c r="EM36" s="8">
        <f>((EK36*400)+(EL36*320))/720</f>
        <v>88.144444444444446</v>
      </c>
      <c r="EN36" s="23"/>
      <c r="EO36" s="3"/>
      <c r="EP36" s="3" t="s">
        <v>14</v>
      </c>
      <c r="EQ36" s="13">
        <v>129.15</v>
      </c>
      <c r="ER36" s="13">
        <v>51.85</v>
      </c>
      <c r="ES36" s="8">
        <f>((EQ36*400)+(ER36*320))/720</f>
        <v>94.794444444444451</v>
      </c>
      <c r="ET36" s="23"/>
      <c r="EU36" s="3"/>
      <c r="EV36" s="3" t="s">
        <v>14</v>
      </c>
      <c r="EW36" s="13">
        <v>131.69999999999999</v>
      </c>
      <c r="EX36" s="13">
        <v>54.6</v>
      </c>
      <c r="EY36" s="8">
        <f>((EW36*400)+(EX36*320))/720</f>
        <v>97.433333333333337</v>
      </c>
      <c r="EZ36" s="23"/>
      <c r="FA36" s="3"/>
      <c r="FB36" s="3" t="s">
        <v>14</v>
      </c>
      <c r="FC36" s="13">
        <v>133.15</v>
      </c>
      <c r="FD36" s="13">
        <v>59.05</v>
      </c>
      <c r="FE36" s="8">
        <f>((FC36*400)+(FD36*320))/720</f>
        <v>100.21666666666667</v>
      </c>
      <c r="FF36" s="23"/>
      <c r="FG36" s="3"/>
      <c r="FH36" s="3" t="s">
        <v>14</v>
      </c>
      <c r="FI36" s="13">
        <v>124.05</v>
      </c>
      <c r="FJ36" s="13">
        <v>55.3</v>
      </c>
      <c r="FK36" s="8">
        <f>((FI36*400)+(FJ36*320))/720</f>
        <v>93.49444444444444</v>
      </c>
      <c r="FL36" s="23"/>
      <c r="FM36" s="3"/>
      <c r="FN36" s="3" t="s">
        <v>14</v>
      </c>
      <c r="FO36" s="13">
        <v>123.6</v>
      </c>
      <c r="FP36" s="13">
        <v>54.85</v>
      </c>
      <c r="FQ36" s="8">
        <f>((FO36*400)+(FP36*320))/720</f>
        <v>93.044444444444451</v>
      </c>
      <c r="FR36" s="23"/>
      <c r="FS36" s="3"/>
      <c r="FT36" s="3" t="s">
        <v>14</v>
      </c>
      <c r="FU36" s="13">
        <v>124.1</v>
      </c>
      <c r="FV36" s="13">
        <v>55.15</v>
      </c>
      <c r="FW36" s="8">
        <f>((FU36*400)+(FV36*320))/720</f>
        <v>93.455555555555549</v>
      </c>
      <c r="FX36" s="23"/>
      <c r="FY36" s="3"/>
      <c r="FZ36" s="3" t="s">
        <v>14</v>
      </c>
      <c r="GA36" s="13">
        <v>123.5</v>
      </c>
      <c r="GB36" s="13">
        <v>55.85</v>
      </c>
      <c r="GC36" s="8">
        <f>((GA36*400)+(GB36*320))/720</f>
        <v>93.433333333333337</v>
      </c>
      <c r="GD36" s="23"/>
      <c r="GE36" s="3"/>
      <c r="GF36" s="3" t="s">
        <v>14</v>
      </c>
      <c r="GG36" s="13">
        <v>132.55000000000001</v>
      </c>
      <c r="GH36" s="13">
        <v>61.8</v>
      </c>
      <c r="GI36" s="8">
        <f>((GG36*400)+(GH36*320))/720</f>
        <v>101.10555555555555</v>
      </c>
      <c r="GJ36" s="23"/>
      <c r="GK36" s="3"/>
      <c r="GL36" s="3" t="s">
        <v>14</v>
      </c>
      <c r="GM36" s="13">
        <v>132.05000000000001</v>
      </c>
      <c r="GN36" s="13">
        <v>60.75</v>
      </c>
      <c r="GO36" s="8">
        <f>((GM36*400)+(GN36*320))/720</f>
        <v>100.36111111111111</v>
      </c>
      <c r="GP36" s="23"/>
      <c r="GQ36" s="3"/>
      <c r="GR36" s="3" t="s">
        <v>14</v>
      </c>
      <c r="GS36" s="13">
        <v>166.3</v>
      </c>
      <c r="GT36" s="13">
        <v>65.95</v>
      </c>
      <c r="GU36" s="8">
        <f>((GS36*400)+(GT36*320))/720</f>
        <v>121.7</v>
      </c>
      <c r="GV36" s="23"/>
      <c r="GW36" s="3"/>
      <c r="GX36" s="3" t="s">
        <v>14</v>
      </c>
      <c r="GY36" s="13">
        <v>137.80000000000001</v>
      </c>
      <c r="GZ36" s="13">
        <v>63.3</v>
      </c>
      <c r="HA36" s="8">
        <f>((GY36*400)+(GZ36*320))/720</f>
        <v>104.68888888888888</v>
      </c>
      <c r="HB36" s="23"/>
      <c r="HC36" s="3"/>
      <c r="HD36" s="3" t="s">
        <v>14</v>
      </c>
      <c r="HE36" s="13">
        <v>147.5</v>
      </c>
      <c r="HF36" s="13">
        <v>61.7</v>
      </c>
      <c r="HG36" s="8">
        <f>((HE36*400)+(HF36*320))/720</f>
        <v>109.36666666666666</v>
      </c>
      <c r="HH36" s="23"/>
      <c r="HI36" s="3"/>
      <c r="HJ36" s="3" t="s">
        <v>14</v>
      </c>
      <c r="HK36" s="13">
        <v>150.5</v>
      </c>
      <c r="HL36" s="13">
        <v>63.6</v>
      </c>
      <c r="HM36" s="8">
        <f>((HK36*400)+(HL36*320))/720</f>
        <v>111.87777777777778</v>
      </c>
      <c r="HN36" s="23"/>
      <c r="HO36" s="3"/>
      <c r="HP36" s="3" t="s">
        <v>14</v>
      </c>
      <c r="HQ36" s="13">
        <v>150.15</v>
      </c>
      <c r="HR36" s="13">
        <v>61.5</v>
      </c>
      <c r="HS36" s="8">
        <f>((HQ36*400)+(HR36*320))/720</f>
        <v>110.75</v>
      </c>
      <c r="HT36" s="23"/>
      <c r="HU36" s="3"/>
      <c r="HV36" s="3" t="s">
        <v>14</v>
      </c>
      <c r="HW36" s="13">
        <v>149.80000000000001</v>
      </c>
      <c r="HX36" s="13">
        <v>63.7</v>
      </c>
      <c r="HY36" s="8">
        <f>((HW36*400)+(HX36*320))/720</f>
        <v>111.53333333333333</v>
      </c>
      <c r="HZ36" s="23"/>
      <c r="IA36" s="3"/>
      <c r="IB36" s="3" t="s">
        <v>14</v>
      </c>
      <c r="IC36" s="13">
        <v>156.35</v>
      </c>
      <c r="ID36" s="13">
        <v>66.650000000000006</v>
      </c>
      <c r="IE36" s="8">
        <f>((IC36*400)+(ID36*320))/720</f>
        <v>116.48333333333333</v>
      </c>
      <c r="IF36" s="23"/>
      <c r="IG36" s="3"/>
      <c r="IH36" s="3" t="s">
        <v>14</v>
      </c>
      <c r="II36" s="13">
        <v>158.9</v>
      </c>
      <c r="IJ36" s="13">
        <v>66.2</v>
      </c>
      <c r="IK36" s="8">
        <f>((II36*400)+(IJ36*320))/720</f>
        <v>117.7</v>
      </c>
      <c r="IL36" s="23"/>
      <c r="IM36" s="3"/>
      <c r="IN36" s="3" t="s">
        <v>14</v>
      </c>
      <c r="IO36" s="13">
        <v>158</v>
      </c>
      <c r="IP36" s="13">
        <v>66.900000000000006</v>
      </c>
      <c r="IQ36" s="8">
        <f>((IO36*400)+(IP36*320))/720</f>
        <v>117.51111111111111</v>
      </c>
      <c r="IR36" s="23"/>
      <c r="IS36" s="3"/>
      <c r="IT36" s="3" t="s">
        <v>14</v>
      </c>
      <c r="IU36" s="13">
        <v>157.9</v>
      </c>
      <c r="IV36" s="13">
        <v>67.099999999999994</v>
      </c>
      <c r="IW36" s="8">
        <f>((IU36*400)+(IV36*320))/720</f>
        <v>117.54444444444445</v>
      </c>
      <c r="IX36" s="23"/>
      <c r="IY36" s="3"/>
      <c r="IZ36" s="3" t="s">
        <v>14</v>
      </c>
      <c r="JA36" s="13">
        <v>156.85</v>
      </c>
      <c r="JB36" s="13">
        <v>65.2</v>
      </c>
      <c r="JC36" s="8">
        <f>((JA36*400)+(JB36*320))/720</f>
        <v>116.11666666666666</v>
      </c>
    </row>
    <row r="37" spans="1:263" ht="15.75" thickBot="1" x14ac:dyDescent="0.3">
      <c r="B37" s="37" t="s">
        <v>15</v>
      </c>
      <c r="C37" s="36">
        <f t="shared" si="42"/>
        <v>2.3999999999999986</v>
      </c>
      <c r="D37" s="36">
        <f t="shared" si="43"/>
        <v>1.4499999999999957</v>
      </c>
      <c r="E37" s="36">
        <f t="shared" si="44"/>
        <v>1.9811827956989134</v>
      </c>
      <c r="F37" s="23"/>
      <c r="G37" s="3"/>
      <c r="H37" s="3" t="s">
        <v>15</v>
      </c>
      <c r="I37" s="13">
        <v>28.35</v>
      </c>
      <c r="J37" s="13">
        <v>26.35</v>
      </c>
      <c r="K37" s="8">
        <f>((I37*416)+(J37*328))/744</f>
        <v>27.468279569892474</v>
      </c>
      <c r="L37" s="23"/>
      <c r="M37" s="3"/>
      <c r="N37" s="3" t="s">
        <v>15</v>
      </c>
      <c r="O37" s="13">
        <v>31.05</v>
      </c>
      <c r="P37" s="13">
        <v>29.95</v>
      </c>
      <c r="Q37" s="8">
        <f>((O37*416)+(P37*328))/744</f>
        <v>30.565053763440861</v>
      </c>
      <c r="R37" s="23"/>
      <c r="S37" s="3"/>
      <c r="T37" s="3" t="s">
        <v>15</v>
      </c>
      <c r="U37" s="13">
        <v>31.1</v>
      </c>
      <c r="V37" s="13">
        <v>29.9</v>
      </c>
      <c r="W37" s="19">
        <f>((U37*416)+(V37*328))/744</f>
        <v>30.570967741935483</v>
      </c>
      <c r="X37" s="23"/>
      <c r="Y37" s="3"/>
      <c r="Z37" s="3" t="s">
        <v>15</v>
      </c>
      <c r="AA37" s="13">
        <v>31.5</v>
      </c>
      <c r="AB37" s="13">
        <v>30.3</v>
      </c>
      <c r="AC37" s="19">
        <f>((AA37*416)+(AB37*328))/744</f>
        <v>30.970967741935485</v>
      </c>
      <c r="AD37" s="23"/>
      <c r="AE37" s="3"/>
      <c r="AF37" s="3" t="s">
        <v>15</v>
      </c>
      <c r="AG37" s="13">
        <v>31.55</v>
      </c>
      <c r="AH37" s="13">
        <v>30.35</v>
      </c>
      <c r="AI37" s="8">
        <f>((AG37*416)+(AH37*328))/744</f>
        <v>31.020967741935486</v>
      </c>
      <c r="AJ37" s="23"/>
      <c r="AK37" s="23"/>
      <c r="AL37" s="3"/>
      <c r="AM37" s="3" t="s">
        <v>15</v>
      </c>
      <c r="AN37" s="13">
        <v>31.6</v>
      </c>
      <c r="AO37" s="13">
        <v>30.4</v>
      </c>
      <c r="AP37" s="8">
        <f>((AN37*416)+(AO37*328))/744</f>
        <v>31.070967741935483</v>
      </c>
      <c r="AQ37" s="23"/>
      <c r="AR37" s="23"/>
      <c r="AS37" s="3"/>
      <c r="AT37" s="3" t="s">
        <v>15</v>
      </c>
      <c r="AU37" s="13">
        <v>31.6</v>
      </c>
      <c r="AV37" s="13">
        <v>30.4</v>
      </c>
      <c r="AW37" s="8">
        <f>((AU37*416)+(AV37*328))/744</f>
        <v>31.070967741935483</v>
      </c>
      <c r="AX37" s="23"/>
      <c r="AY37" s="23"/>
      <c r="AZ37" s="3"/>
      <c r="BA37" s="3" t="s">
        <v>15</v>
      </c>
      <c r="BB37" s="13">
        <v>31.5</v>
      </c>
      <c r="BC37" s="13">
        <v>30.3</v>
      </c>
      <c r="BD37" s="8">
        <f>((BB37*416)+(BC37*328))/744</f>
        <v>30.970967741935485</v>
      </c>
      <c r="BE37" s="23"/>
      <c r="BF37" s="23"/>
      <c r="BG37" s="3"/>
      <c r="BH37" s="3" t="s">
        <v>15</v>
      </c>
      <c r="BI37" s="13">
        <v>30.3</v>
      </c>
      <c r="BJ37" s="13">
        <v>27.65</v>
      </c>
      <c r="BK37" s="8">
        <f>((BI37*416)+(BJ37*328))/744</f>
        <v>29.131720430107528</v>
      </c>
      <c r="BL37" s="23"/>
      <c r="BM37" s="23"/>
      <c r="BN37" s="3"/>
      <c r="BO37" s="3" t="s">
        <v>15</v>
      </c>
      <c r="BP37" s="13">
        <v>33.200000000000003</v>
      </c>
      <c r="BQ37" s="13">
        <v>30.55</v>
      </c>
      <c r="BR37" s="8">
        <f>((BP37*416)+(BQ37*328))/744</f>
        <v>32.031720430107526</v>
      </c>
      <c r="BS37" s="23"/>
      <c r="BT37" s="23"/>
      <c r="BU37" s="3"/>
      <c r="BV37" s="3" t="s">
        <v>15</v>
      </c>
      <c r="BW37" s="13">
        <v>34.200000000000003</v>
      </c>
      <c r="BX37" s="13">
        <v>31.55</v>
      </c>
      <c r="BY37" s="8">
        <f>((BW37*416)+(BX37*328))/744</f>
        <v>33.031720430107526</v>
      </c>
      <c r="BZ37" s="23"/>
      <c r="CA37" s="23"/>
      <c r="CB37" s="3"/>
      <c r="CC37" s="3" t="s">
        <v>15</v>
      </c>
      <c r="CD37" s="13">
        <v>32.25</v>
      </c>
      <c r="CE37" s="13">
        <v>30.65</v>
      </c>
      <c r="CF37" s="8">
        <f>((CD37*416)+(CE37*328))/744</f>
        <v>31.544623655913973</v>
      </c>
      <c r="CG37" s="23"/>
      <c r="CH37" s="23"/>
      <c r="CI37" s="3"/>
      <c r="CJ37" s="3" t="s">
        <v>15</v>
      </c>
      <c r="CK37" s="13">
        <v>31.55</v>
      </c>
      <c r="CL37" s="13">
        <v>31.15</v>
      </c>
      <c r="CM37" s="8">
        <f>((CK37*416)+(CL37*328))/744</f>
        <v>31.373655913978496</v>
      </c>
      <c r="CN37" s="23"/>
      <c r="CO37" s="23"/>
      <c r="CP37" s="3"/>
      <c r="CQ37" s="3" t="s">
        <v>15</v>
      </c>
      <c r="CR37" s="13">
        <v>31</v>
      </c>
      <c r="CS37" s="13">
        <v>29.5</v>
      </c>
      <c r="CT37" s="8">
        <f>((CR37*416)+(CS37*328))/744</f>
        <v>30.338709677419356</v>
      </c>
      <c r="CU37" s="23"/>
      <c r="CV37" s="23"/>
      <c r="CW37" s="3"/>
      <c r="CX37" s="3" t="s">
        <v>15</v>
      </c>
      <c r="CY37" s="13">
        <v>31.95</v>
      </c>
      <c r="CZ37" s="13">
        <v>31.65</v>
      </c>
      <c r="DA37" s="8">
        <f>((CY37*416)+(CZ37*328))/744</f>
        <v>31.81774193548387</v>
      </c>
      <c r="DB37" s="23"/>
      <c r="DC37" s="23"/>
      <c r="DD37" s="3"/>
      <c r="DE37" s="3" t="s">
        <v>15</v>
      </c>
      <c r="DF37" s="13">
        <v>31.25</v>
      </c>
      <c r="DG37" s="13">
        <v>30.75</v>
      </c>
      <c r="DH37" s="8">
        <f>((DF37*416)+(DG37*328))/744</f>
        <v>31.02956989247312</v>
      </c>
      <c r="DI37" s="23"/>
      <c r="DJ37" s="23"/>
      <c r="DK37" s="3"/>
      <c r="DL37" s="3" t="s">
        <v>15</v>
      </c>
      <c r="DM37" s="13">
        <v>33.049999999999997</v>
      </c>
      <c r="DN37" s="13">
        <v>32.65</v>
      </c>
      <c r="DO37" s="8">
        <f>((DM37*416)+(DN37*328))/744</f>
        <v>32.873655913978496</v>
      </c>
      <c r="DP37" s="23"/>
      <c r="DQ37" s="3"/>
      <c r="DR37" s="3" t="s">
        <v>15</v>
      </c>
      <c r="DS37" s="13">
        <v>40.1</v>
      </c>
      <c r="DT37" s="13">
        <v>34.9</v>
      </c>
      <c r="DU37" s="8">
        <f>((DS37*416)+(DT37*328))/744</f>
        <v>37.807526881720435</v>
      </c>
      <c r="DV37" s="23"/>
      <c r="DW37" s="3"/>
      <c r="DX37" s="3" t="s">
        <v>15</v>
      </c>
      <c r="DY37" s="13">
        <v>41.2</v>
      </c>
      <c r="DZ37" s="13">
        <v>37.299999999999997</v>
      </c>
      <c r="EA37" s="8">
        <f>((DY37*416)+(DZ37*328))/744</f>
        <v>39.480645161290319</v>
      </c>
      <c r="EB37" s="23"/>
      <c r="EC37" s="3"/>
      <c r="ED37" s="3" t="s">
        <v>15</v>
      </c>
      <c r="EE37" s="13">
        <v>38.65</v>
      </c>
      <c r="EF37" s="13">
        <v>36.299999999999997</v>
      </c>
      <c r="EG37" s="8">
        <f>((EE37*416)+(EF37*328))/744</f>
        <v>37.613978494623652</v>
      </c>
      <c r="EH37" s="23"/>
      <c r="EI37" s="3"/>
      <c r="EJ37" s="3" t="s">
        <v>15</v>
      </c>
      <c r="EK37" s="13">
        <v>34.950000000000003</v>
      </c>
      <c r="EL37" s="13">
        <v>34.700000000000003</v>
      </c>
      <c r="EM37" s="8">
        <f>((EK37*416)+(EL37*328))/744</f>
        <v>34.839784946236563</v>
      </c>
      <c r="EN37" s="23"/>
      <c r="EO37" s="3"/>
      <c r="EP37" s="3" t="s">
        <v>15</v>
      </c>
      <c r="EQ37" s="13">
        <v>37.75</v>
      </c>
      <c r="ER37" s="13">
        <v>33.950000000000003</v>
      </c>
      <c r="ES37" s="8">
        <f>((EQ37*416)+(ER37*328))/744</f>
        <v>36.074731182795695</v>
      </c>
      <c r="ET37" s="23"/>
      <c r="EU37" s="3"/>
      <c r="EV37" s="3" t="s">
        <v>15</v>
      </c>
      <c r="EW37" s="13">
        <v>41.75</v>
      </c>
      <c r="EX37" s="13">
        <v>37.049999999999997</v>
      </c>
      <c r="EY37" s="8">
        <f>((EW37*416)+(EX37*328))/744</f>
        <v>39.677956989247313</v>
      </c>
      <c r="EZ37" s="23"/>
      <c r="FA37" s="3"/>
      <c r="FB37" s="3" t="s">
        <v>15</v>
      </c>
      <c r="FC37" s="13">
        <v>40.65</v>
      </c>
      <c r="FD37" s="13">
        <v>40.549999999999997</v>
      </c>
      <c r="FE37" s="8">
        <f>((FC37*416)+(FD37*328))/744</f>
        <v>40.60591397849462</v>
      </c>
      <c r="FF37" s="23"/>
      <c r="FG37" s="3"/>
      <c r="FH37" s="3" t="s">
        <v>15</v>
      </c>
      <c r="FI37" s="13">
        <v>39.950000000000003</v>
      </c>
      <c r="FJ37" s="13">
        <v>40.4</v>
      </c>
      <c r="FK37" s="8">
        <f>((FI37*416)+(FJ37*328))/744</f>
        <v>40.148387096774194</v>
      </c>
      <c r="FL37" s="23"/>
      <c r="FM37" s="3"/>
      <c r="FN37" s="3" t="s">
        <v>15</v>
      </c>
      <c r="FO37" s="13">
        <v>39.5</v>
      </c>
      <c r="FP37" s="13">
        <v>41.25</v>
      </c>
      <c r="FQ37" s="8">
        <f>((FO37*416)+(FP37*328))/744</f>
        <v>40.271505376344088</v>
      </c>
      <c r="FR37" s="23"/>
      <c r="FS37" s="3"/>
      <c r="FT37" s="3" t="s">
        <v>15</v>
      </c>
      <c r="FU37" s="13">
        <v>39.4</v>
      </c>
      <c r="FV37" s="13">
        <v>41.1</v>
      </c>
      <c r="FW37" s="8">
        <f>((FU37*416)+(FV37*328))/744</f>
        <v>40.149462365591397</v>
      </c>
      <c r="FX37" s="23"/>
      <c r="FY37" s="3"/>
      <c r="FZ37" s="3" t="s">
        <v>15</v>
      </c>
      <c r="GA37" s="13">
        <v>41.95</v>
      </c>
      <c r="GB37" s="13">
        <v>41.35</v>
      </c>
      <c r="GC37" s="8">
        <f>((GA37*416)+(GB37*328))/744</f>
        <v>41.685483870967744</v>
      </c>
      <c r="GD37" s="23"/>
      <c r="GE37" s="3"/>
      <c r="GF37" s="3" t="s">
        <v>15</v>
      </c>
      <c r="GG37" s="13">
        <v>51.8</v>
      </c>
      <c r="GH37" s="13">
        <v>46.2</v>
      </c>
      <c r="GI37" s="8">
        <f>((GG37*416)+(GH37*328))/744</f>
        <v>49.331182795698929</v>
      </c>
      <c r="GJ37" s="23"/>
      <c r="GK37" s="3"/>
      <c r="GL37" s="3" t="s">
        <v>15</v>
      </c>
      <c r="GM37" s="13">
        <v>52.15</v>
      </c>
      <c r="GN37" s="13">
        <v>46.9</v>
      </c>
      <c r="GO37" s="8">
        <f>((GM37*416)+(GN37*328))/744</f>
        <v>49.835483870967742</v>
      </c>
      <c r="GP37" s="23"/>
      <c r="GQ37" s="3"/>
      <c r="GR37" s="3" t="s">
        <v>15</v>
      </c>
      <c r="GS37" s="13">
        <v>135.80000000000001</v>
      </c>
      <c r="GT37" s="13">
        <v>61.3</v>
      </c>
      <c r="GU37" s="8">
        <f>((GS37*416)+(GT37*328))/744</f>
        <v>102.95591397849462</v>
      </c>
      <c r="GV37" s="23"/>
      <c r="GW37" s="3"/>
      <c r="GX37" s="3" t="s">
        <v>15</v>
      </c>
      <c r="GY37" s="13">
        <v>51.1</v>
      </c>
      <c r="GZ37" s="13">
        <v>46.3</v>
      </c>
      <c r="HA37" s="8">
        <f>((GY37*416)+(GZ37*328))/744</f>
        <v>48.983870967741936</v>
      </c>
      <c r="HB37" s="23"/>
      <c r="HC37" s="3"/>
      <c r="HD37" s="3" t="s">
        <v>15</v>
      </c>
      <c r="HE37" s="13">
        <v>49.55</v>
      </c>
      <c r="HF37" s="13">
        <v>47.35</v>
      </c>
      <c r="HG37" s="8">
        <f>((HE37*416)+(HF37*328))/744</f>
        <v>48.580107526881719</v>
      </c>
      <c r="HH37" s="23"/>
      <c r="HI37" s="3"/>
      <c r="HJ37" s="3" t="s">
        <v>15</v>
      </c>
      <c r="HK37" s="13">
        <v>51.5</v>
      </c>
      <c r="HL37" s="13">
        <v>49.3</v>
      </c>
      <c r="HM37" s="8">
        <f>((HK37*416)+(HL37*328))/744</f>
        <v>50.530107526881721</v>
      </c>
      <c r="HN37" s="23"/>
      <c r="HO37" s="3"/>
      <c r="HP37" s="3" t="s">
        <v>15</v>
      </c>
      <c r="HQ37" s="13">
        <v>51.15</v>
      </c>
      <c r="HR37" s="13">
        <v>48.05</v>
      </c>
      <c r="HS37" s="8">
        <f>((HQ37*416)+(HR37*328))/744</f>
        <v>49.783333333333324</v>
      </c>
      <c r="HT37" s="23"/>
      <c r="HU37" s="3"/>
      <c r="HV37" s="3" t="s">
        <v>15</v>
      </c>
      <c r="HW37" s="13">
        <v>50.85</v>
      </c>
      <c r="HX37" s="13">
        <v>49.95</v>
      </c>
      <c r="HY37" s="8">
        <f>((HW37*416)+(HX37*328))/744</f>
        <v>50.45322580645162</v>
      </c>
      <c r="HZ37" s="23"/>
      <c r="IA37" s="3"/>
      <c r="IB37" s="3" t="s">
        <v>15</v>
      </c>
      <c r="IC37" s="13">
        <v>49.7</v>
      </c>
      <c r="ID37" s="13">
        <v>49.25</v>
      </c>
      <c r="IE37" s="8">
        <f>((IC37*416)+(ID37*328))/744</f>
        <v>49.501612903225805</v>
      </c>
      <c r="IF37" s="23"/>
      <c r="IG37" s="3"/>
      <c r="IH37" s="3" t="s">
        <v>15</v>
      </c>
      <c r="II37" s="13">
        <v>54.95</v>
      </c>
      <c r="IJ37" s="13">
        <v>51.8</v>
      </c>
      <c r="IK37" s="8">
        <f>((II37*416)+(IJ37*328))/744</f>
        <v>53.561290322580646</v>
      </c>
      <c r="IL37" s="23"/>
      <c r="IM37" s="3"/>
      <c r="IN37" s="3" t="s">
        <v>15</v>
      </c>
      <c r="IO37" s="13">
        <v>53</v>
      </c>
      <c r="IP37" s="13">
        <v>51.25</v>
      </c>
      <c r="IQ37" s="8">
        <f>((IO37*416)+(IP37*328))/744</f>
        <v>52.228494623655912</v>
      </c>
      <c r="IR37" s="23"/>
      <c r="IS37" s="3"/>
      <c r="IT37" s="3" t="s">
        <v>15</v>
      </c>
      <c r="IU37" s="13">
        <v>53.25</v>
      </c>
      <c r="IV37" s="13">
        <v>51.4</v>
      </c>
      <c r="IW37" s="8">
        <f>((IU37*416)+(IV37*328))/744</f>
        <v>52.434408602150533</v>
      </c>
      <c r="IX37" s="23"/>
      <c r="IY37" s="3"/>
      <c r="IZ37" s="3" t="s">
        <v>15</v>
      </c>
      <c r="JA37" s="13">
        <v>50.1</v>
      </c>
      <c r="JB37" s="13">
        <v>47.45</v>
      </c>
      <c r="JC37" s="8">
        <f>((JA37*416)+(JB37*328))/744</f>
        <v>48.931720430107532</v>
      </c>
    </row>
    <row r="38" spans="1:263" ht="15.75" thickBot="1" x14ac:dyDescent="0.3">
      <c r="B38" s="37" t="s">
        <v>16</v>
      </c>
      <c r="C38" s="36">
        <f t="shared" si="42"/>
        <v>2.3499999999999943</v>
      </c>
      <c r="D38" s="36">
        <f t="shared" si="43"/>
        <v>1.4500000000000028</v>
      </c>
      <c r="E38" s="36">
        <f t="shared" si="44"/>
        <v>1.9493065187239935</v>
      </c>
      <c r="F38" s="23"/>
      <c r="G38" s="3"/>
      <c r="H38" s="3" t="s">
        <v>16</v>
      </c>
      <c r="I38" s="13">
        <v>28.25</v>
      </c>
      <c r="J38" s="13">
        <v>26.6</v>
      </c>
      <c r="K38" s="8">
        <f>((I38*400)+(J38*321))/721</f>
        <v>27.515395284327322</v>
      </c>
      <c r="L38" s="23"/>
      <c r="M38" s="3"/>
      <c r="N38" s="3" t="s">
        <v>16</v>
      </c>
      <c r="O38" s="13">
        <v>31</v>
      </c>
      <c r="P38" s="13">
        <v>30.15</v>
      </c>
      <c r="Q38" s="8">
        <f>((O38*400)+(P38*321))/721</f>
        <v>30.621567267683776</v>
      </c>
      <c r="R38" s="23"/>
      <c r="S38" s="3"/>
      <c r="T38" s="3" t="s">
        <v>16</v>
      </c>
      <c r="U38" s="13">
        <v>31.05</v>
      </c>
      <c r="V38" s="13">
        <v>30.1</v>
      </c>
      <c r="W38" s="19">
        <f>((U38*400)+(V38*321))/721</f>
        <v>30.627045769764216</v>
      </c>
      <c r="X38" s="23"/>
      <c r="Y38" s="3"/>
      <c r="Z38" s="3" t="s">
        <v>16</v>
      </c>
      <c r="AA38" s="13">
        <v>31.45</v>
      </c>
      <c r="AB38" s="13">
        <v>30.5</v>
      </c>
      <c r="AC38" s="19">
        <f>((AA38*400)+(AB38*321))/721</f>
        <v>31.027045769764218</v>
      </c>
      <c r="AD38" s="23"/>
      <c r="AE38" s="3"/>
      <c r="AF38" s="3" t="s">
        <v>16</v>
      </c>
      <c r="AG38" s="13">
        <v>31.5</v>
      </c>
      <c r="AH38" s="13">
        <v>30.55</v>
      </c>
      <c r="AI38" s="8">
        <f>((AG38*400)+(AH38*321))/721</f>
        <v>31.077045769764222</v>
      </c>
      <c r="AJ38" s="23"/>
      <c r="AK38" s="23"/>
      <c r="AL38" s="3"/>
      <c r="AM38" s="3" t="s">
        <v>16</v>
      </c>
      <c r="AN38" s="13">
        <v>31.55</v>
      </c>
      <c r="AO38" s="13">
        <v>30.6</v>
      </c>
      <c r="AP38" s="8">
        <f>((AN38*400)+(AO38*321))/721</f>
        <v>31.127045769764216</v>
      </c>
      <c r="AQ38" s="23"/>
      <c r="AR38" s="23"/>
      <c r="AS38" s="3"/>
      <c r="AT38" s="3" t="s">
        <v>16</v>
      </c>
      <c r="AU38" s="13">
        <v>31.55</v>
      </c>
      <c r="AV38" s="13">
        <v>30.6</v>
      </c>
      <c r="AW38" s="8">
        <f>((AU38*400)+(AV38*321))/721</f>
        <v>31.127045769764216</v>
      </c>
      <c r="AX38" s="23"/>
      <c r="AY38" s="23"/>
      <c r="AZ38" s="3"/>
      <c r="BA38" s="3" t="s">
        <v>16</v>
      </c>
      <c r="BB38" s="13">
        <v>31.45</v>
      </c>
      <c r="BC38" s="13">
        <v>30.5</v>
      </c>
      <c r="BD38" s="8">
        <f>((BB38*400)+(BC38*321))/721</f>
        <v>31.027045769764218</v>
      </c>
      <c r="BE38" s="23"/>
      <c r="BF38" s="23"/>
      <c r="BG38" s="3"/>
      <c r="BH38" s="3" t="s">
        <v>16</v>
      </c>
      <c r="BI38" s="13">
        <v>30.25</v>
      </c>
      <c r="BJ38" s="13">
        <v>27.85</v>
      </c>
      <c r="BK38" s="8">
        <f>((BI38*400)+(BJ38*321))/721</f>
        <v>29.181484049930649</v>
      </c>
      <c r="BL38" s="23"/>
      <c r="BM38" s="23"/>
      <c r="BN38" s="3"/>
      <c r="BO38" s="3" t="s">
        <v>16</v>
      </c>
      <c r="BP38" s="13">
        <v>33.15</v>
      </c>
      <c r="BQ38" s="13">
        <v>30.75</v>
      </c>
      <c r="BR38" s="8">
        <f>((BP38*400)+(BQ38*321))/721</f>
        <v>32.081484049930651</v>
      </c>
      <c r="BS38" s="23"/>
      <c r="BT38" s="23"/>
      <c r="BU38" s="3"/>
      <c r="BV38" s="3" t="s">
        <v>16</v>
      </c>
      <c r="BW38" s="13">
        <v>34.15</v>
      </c>
      <c r="BX38" s="13">
        <v>31.75</v>
      </c>
      <c r="BY38" s="8">
        <f>((BW38*400)+(BX38*321))/721</f>
        <v>33.081484049930651</v>
      </c>
      <c r="BZ38" s="23"/>
      <c r="CA38" s="23"/>
      <c r="CB38" s="3"/>
      <c r="CC38" s="3" t="s">
        <v>16</v>
      </c>
      <c r="CD38" s="13">
        <v>32.200000000000003</v>
      </c>
      <c r="CE38" s="13">
        <v>30.85</v>
      </c>
      <c r="CF38" s="8">
        <f>((CD38*400)+(CE38*321))/721</f>
        <v>31.598959778085995</v>
      </c>
      <c r="CG38" s="23"/>
      <c r="CH38" s="23"/>
      <c r="CI38" s="3"/>
      <c r="CJ38" s="3" t="s">
        <v>16</v>
      </c>
      <c r="CK38" s="13">
        <v>31.5</v>
      </c>
      <c r="CL38" s="13">
        <v>31.35</v>
      </c>
      <c r="CM38" s="8">
        <f>((CK38*400)+(CL38*321))/721</f>
        <v>31.433217753120665</v>
      </c>
      <c r="CN38" s="23"/>
      <c r="CO38" s="23"/>
      <c r="CP38" s="3"/>
      <c r="CQ38" s="3" t="s">
        <v>16</v>
      </c>
      <c r="CR38" s="13">
        <v>30.95</v>
      </c>
      <c r="CS38" s="13">
        <v>29.7</v>
      </c>
      <c r="CT38" s="8">
        <f>((CR38*400)+(CS38*321))/721</f>
        <v>30.393481276005545</v>
      </c>
      <c r="CU38" s="23"/>
      <c r="CV38" s="23"/>
      <c r="CW38" s="3"/>
      <c r="CX38" s="3" t="s">
        <v>16</v>
      </c>
      <c r="CY38" s="13">
        <v>32</v>
      </c>
      <c r="CZ38" s="13">
        <v>31.95</v>
      </c>
      <c r="DA38" s="8">
        <f>((CY38*400)+(CZ38*321))/721</f>
        <v>31.977739251040219</v>
      </c>
      <c r="DB38" s="23"/>
      <c r="DC38" s="23"/>
      <c r="DD38" s="3"/>
      <c r="DE38" s="3" t="s">
        <v>16</v>
      </c>
      <c r="DF38" s="13">
        <v>31.3</v>
      </c>
      <c r="DG38" s="13">
        <v>31.05</v>
      </c>
      <c r="DH38" s="8">
        <f>((DF38*400)+(DG38*321))/721</f>
        <v>31.188696255201112</v>
      </c>
      <c r="DI38" s="23"/>
      <c r="DJ38" s="23"/>
      <c r="DK38" s="3"/>
      <c r="DL38" s="3" t="s">
        <v>16</v>
      </c>
      <c r="DM38" s="13">
        <v>33.200000000000003</v>
      </c>
      <c r="DN38" s="13">
        <v>32.950000000000003</v>
      </c>
      <c r="DO38" s="8">
        <f>((DM38*400)+(DN38*321))/721</f>
        <v>33.088696255201114</v>
      </c>
      <c r="DP38" s="23"/>
      <c r="DQ38" s="3"/>
      <c r="DR38" s="3" t="s">
        <v>16</v>
      </c>
      <c r="DS38" s="13">
        <v>30.15</v>
      </c>
      <c r="DT38" s="13">
        <v>35.15</v>
      </c>
      <c r="DU38" s="8">
        <f>((DS38*400)+(DT38*321))/721</f>
        <v>32.376074895977808</v>
      </c>
      <c r="DV38" s="23"/>
      <c r="DW38" s="3"/>
      <c r="DX38" s="3" t="s">
        <v>16</v>
      </c>
      <c r="DY38" s="13">
        <v>31.1</v>
      </c>
      <c r="DZ38" s="13">
        <v>34.65</v>
      </c>
      <c r="EA38" s="8">
        <f>((DY38*400)+(DZ38*321))/721</f>
        <v>32.680513176144245</v>
      </c>
      <c r="EB38" s="23"/>
      <c r="EC38" s="3"/>
      <c r="ED38" s="3" t="s">
        <v>16</v>
      </c>
      <c r="EE38" s="13">
        <v>28.6</v>
      </c>
      <c r="EF38" s="13">
        <v>33.65</v>
      </c>
      <c r="EG38" s="8">
        <f>((EE38*400)+(EF38*321))/721</f>
        <v>30.848335644937588</v>
      </c>
      <c r="EH38" s="23"/>
      <c r="EI38" s="3"/>
      <c r="EJ38" s="3" t="s">
        <v>16</v>
      </c>
      <c r="EK38" s="13">
        <v>30.95</v>
      </c>
      <c r="EL38" s="13">
        <v>30.9</v>
      </c>
      <c r="EM38" s="8">
        <f>((EK38*400)+(EL38*321))/721</f>
        <v>30.927739251040222</v>
      </c>
      <c r="EN38" s="23"/>
      <c r="EO38" s="3"/>
      <c r="EP38" s="3" t="s">
        <v>16</v>
      </c>
      <c r="EQ38" s="13">
        <v>30.05</v>
      </c>
      <c r="ER38" s="13">
        <v>30</v>
      </c>
      <c r="ES38" s="8">
        <f>((EQ38*400)+(ER38*321))/721</f>
        <v>30.027739251040224</v>
      </c>
      <c r="ET38" s="23"/>
      <c r="EU38" s="3"/>
      <c r="EV38" s="3" t="s">
        <v>16</v>
      </c>
      <c r="EW38" s="13">
        <v>32.25</v>
      </c>
      <c r="EX38" s="13">
        <v>32.15</v>
      </c>
      <c r="EY38" s="8">
        <f>((EW38*400)+(EX38*321))/721</f>
        <v>32.205478502080446</v>
      </c>
      <c r="EZ38" s="23"/>
      <c r="FA38" s="3"/>
      <c r="FB38" s="3" t="s">
        <v>16</v>
      </c>
      <c r="FC38" s="13">
        <v>35.299999999999997</v>
      </c>
      <c r="FD38" s="13">
        <v>35.200000000000003</v>
      </c>
      <c r="FE38" s="8">
        <f>((FC38*400)+(FD38*321))/721</f>
        <v>35.255478502080443</v>
      </c>
      <c r="FF38" s="23"/>
      <c r="FG38" s="3"/>
      <c r="FH38" s="3" t="s">
        <v>16</v>
      </c>
      <c r="FI38" s="13">
        <v>32.450000000000003</v>
      </c>
      <c r="FJ38" s="13">
        <v>35.15</v>
      </c>
      <c r="FK38" s="8">
        <f>((FI38*400)+(FJ38*321))/721</f>
        <v>33.652080443828019</v>
      </c>
      <c r="FL38" s="23"/>
      <c r="FM38" s="3"/>
      <c r="FN38" s="3" t="s">
        <v>16</v>
      </c>
      <c r="FO38" s="13">
        <v>32.25</v>
      </c>
      <c r="FP38" s="13">
        <v>36</v>
      </c>
      <c r="FQ38" s="8">
        <f>((FO38*400)+(FP38*321))/721</f>
        <v>33.919556171983359</v>
      </c>
      <c r="FR38" s="23"/>
      <c r="FS38" s="3"/>
      <c r="FT38" s="3" t="s">
        <v>16</v>
      </c>
      <c r="FU38" s="13">
        <v>32.15</v>
      </c>
      <c r="FV38" s="13">
        <v>35.85</v>
      </c>
      <c r="FW38" s="8">
        <f>((FU38*400)+(FV38*321))/721</f>
        <v>33.797295423023577</v>
      </c>
      <c r="FX38" s="23"/>
      <c r="FY38" s="3"/>
      <c r="FZ38" s="3" t="s">
        <v>16</v>
      </c>
      <c r="GA38" s="13">
        <v>32.049999999999997</v>
      </c>
      <c r="GB38" s="13">
        <v>36.1</v>
      </c>
      <c r="GC38" s="8">
        <f>((GA38*400)+(GB38*321))/721</f>
        <v>33.853120665742026</v>
      </c>
      <c r="GD38" s="23"/>
      <c r="GE38" s="3"/>
      <c r="GF38" s="3" t="s">
        <v>16</v>
      </c>
      <c r="GG38" s="13">
        <v>40.049999999999997</v>
      </c>
      <c r="GH38" s="13">
        <v>40.950000000000003</v>
      </c>
      <c r="GI38" s="8">
        <f>((GG38*400)+(GH38*321))/721</f>
        <v>40.450693481276005</v>
      </c>
      <c r="GJ38" s="23"/>
      <c r="GK38" s="3"/>
      <c r="GL38" s="3" t="s">
        <v>16</v>
      </c>
      <c r="GM38" s="13">
        <v>40.65</v>
      </c>
      <c r="GN38" s="13">
        <v>41.7</v>
      </c>
      <c r="GO38" s="8">
        <f>((GM38*400)+(GN38*321))/721</f>
        <v>41.117475728155341</v>
      </c>
      <c r="GP38" s="23"/>
      <c r="GQ38" s="3"/>
      <c r="GR38" s="3" t="s">
        <v>16</v>
      </c>
      <c r="GS38" s="13">
        <v>51.9</v>
      </c>
      <c r="GT38" s="13">
        <v>47.1</v>
      </c>
      <c r="GU38" s="8">
        <f>((GS38*400)+(GT38*321))/721</f>
        <v>49.762968099861304</v>
      </c>
      <c r="GV38" s="23"/>
      <c r="GW38" s="3"/>
      <c r="GX38" s="3" t="s">
        <v>16</v>
      </c>
      <c r="GY38" s="13">
        <v>39.799999999999997</v>
      </c>
      <c r="GZ38" s="13">
        <v>41.15</v>
      </c>
      <c r="HA38" s="8">
        <f>((GY38*400)+(GZ38*321))/721</f>
        <v>40.401040221914002</v>
      </c>
      <c r="HB38" s="23"/>
      <c r="HC38" s="3"/>
      <c r="HD38" s="3" t="s">
        <v>16</v>
      </c>
      <c r="HE38" s="13">
        <v>38.6</v>
      </c>
      <c r="HF38" s="13">
        <v>42.2</v>
      </c>
      <c r="HG38" s="8">
        <f>((HE38*400)+(HF38*321))/721</f>
        <v>40.202773925104026</v>
      </c>
      <c r="HH38" s="23"/>
      <c r="HI38" s="3"/>
      <c r="HJ38" s="3" t="s">
        <v>16</v>
      </c>
      <c r="HK38" s="13">
        <v>40.549999999999997</v>
      </c>
      <c r="HL38" s="13">
        <v>44.15</v>
      </c>
      <c r="HM38" s="8">
        <f>((HK38*400)+(HL38*321))/721</f>
        <v>42.152773925104022</v>
      </c>
      <c r="HN38" s="23"/>
      <c r="HO38" s="3"/>
      <c r="HP38" s="3" t="s">
        <v>16</v>
      </c>
      <c r="HQ38" s="13">
        <v>40</v>
      </c>
      <c r="HR38" s="13">
        <v>42.9</v>
      </c>
      <c r="HS38" s="8">
        <f>((HQ38*400)+(HR38*321))/721</f>
        <v>41.291123439667132</v>
      </c>
      <c r="HT38" s="23"/>
      <c r="HU38" s="3"/>
      <c r="HV38" s="3" t="s">
        <v>16</v>
      </c>
      <c r="HW38" s="13">
        <v>39.700000000000003</v>
      </c>
      <c r="HX38" s="13">
        <v>44.8</v>
      </c>
      <c r="HY38" s="8">
        <f>((HW38*400)+(HX38*321))/721</f>
        <v>41.970596393897367</v>
      </c>
      <c r="HZ38" s="23"/>
      <c r="IA38" s="3"/>
      <c r="IB38" s="3" t="s">
        <v>16</v>
      </c>
      <c r="IC38" s="13">
        <v>38.549999999999997</v>
      </c>
      <c r="ID38" s="13">
        <v>44.05</v>
      </c>
      <c r="IE38" s="8">
        <f>((IC38*400)+(ID38*321))/721</f>
        <v>40.998682385575584</v>
      </c>
      <c r="IF38" s="23"/>
      <c r="IG38" s="3"/>
      <c r="IH38" s="3" t="s">
        <v>16</v>
      </c>
      <c r="II38" s="13">
        <v>43.8</v>
      </c>
      <c r="IJ38" s="13">
        <v>46.65</v>
      </c>
      <c r="IK38" s="8">
        <f>((II38*400)+(IJ38*321))/721</f>
        <v>45.068862690707356</v>
      </c>
      <c r="IL38" s="23"/>
      <c r="IM38" s="3"/>
      <c r="IN38" s="3" t="s">
        <v>16</v>
      </c>
      <c r="IO38" s="13">
        <v>41.85</v>
      </c>
      <c r="IP38" s="13">
        <v>46.1</v>
      </c>
      <c r="IQ38" s="8">
        <f>((IO38*400)+(IP38*321))/721</f>
        <v>43.742163661581138</v>
      </c>
      <c r="IR38" s="23"/>
      <c r="IS38" s="3"/>
      <c r="IT38" s="3" t="s">
        <v>16</v>
      </c>
      <c r="IU38" s="13">
        <v>42.05</v>
      </c>
      <c r="IV38" s="13">
        <v>46.25</v>
      </c>
      <c r="IW38" s="8">
        <f>((IU38*400)+(IV38*321))/721</f>
        <v>43.91990291262136</v>
      </c>
      <c r="IX38" s="23"/>
      <c r="IY38" s="3"/>
      <c r="IZ38" s="3" t="s">
        <v>16</v>
      </c>
      <c r="JA38" s="13">
        <v>38.9</v>
      </c>
      <c r="JB38" s="13">
        <v>42.3</v>
      </c>
      <c r="JC38" s="8">
        <f>((JA38*400)+(JB38*321))/721</f>
        <v>40.413730929264908</v>
      </c>
    </row>
    <row r="39" spans="1:263" ht="15.75" thickBot="1" x14ac:dyDescent="0.3">
      <c r="A39" s="53"/>
      <c r="B39" s="38" t="s">
        <v>17</v>
      </c>
      <c r="C39" s="36">
        <f t="shared" si="42"/>
        <v>2.4500000000000028</v>
      </c>
      <c r="D39" s="36">
        <f t="shared" si="43"/>
        <v>1.6500000000000057</v>
      </c>
      <c r="E39" s="36">
        <f t="shared" si="44"/>
        <v>2.0801075268817328</v>
      </c>
      <c r="F39" s="23"/>
      <c r="G39" s="31"/>
      <c r="H39" s="31" t="s">
        <v>17</v>
      </c>
      <c r="I39" s="32">
        <v>30.85</v>
      </c>
      <c r="J39" s="32">
        <v>28.4</v>
      </c>
      <c r="K39" s="33">
        <f>((I39*400)+(J39*344))/744</f>
        <v>29.717204301075267</v>
      </c>
      <c r="L39" s="23"/>
      <c r="M39" s="31"/>
      <c r="N39" s="31" t="s">
        <v>17</v>
      </c>
      <c r="O39" s="32">
        <v>33.799999999999997</v>
      </c>
      <c r="P39" s="32">
        <v>32.15</v>
      </c>
      <c r="Q39" s="33">
        <f>((O39*400)+(P39*344))/744</f>
        <v>33.037096774193543</v>
      </c>
      <c r="R39" s="23"/>
      <c r="S39" s="31"/>
      <c r="T39" s="31" t="s">
        <v>17</v>
      </c>
      <c r="U39" s="32">
        <v>33.85</v>
      </c>
      <c r="V39" s="32">
        <v>32.1</v>
      </c>
      <c r="W39" s="33">
        <f>((U39*400)+(V39*344))/744</f>
        <v>33.040860215053769</v>
      </c>
      <c r="X39" s="23"/>
      <c r="Y39" s="31"/>
      <c r="Z39" s="31" t="s">
        <v>17</v>
      </c>
      <c r="AA39" s="32">
        <v>34.25</v>
      </c>
      <c r="AB39" s="32">
        <v>32.5</v>
      </c>
      <c r="AC39" s="33">
        <f>((AA39*400)+(AB39*344))/744</f>
        <v>33.44086021505376</v>
      </c>
      <c r="AD39" s="23"/>
      <c r="AE39" s="31"/>
      <c r="AF39" s="31" t="s">
        <v>17</v>
      </c>
      <c r="AG39" s="32">
        <v>34.299999999999997</v>
      </c>
      <c r="AH39" s="32">
        <v>32.549999999999997</v>
      </c>
      <c r="AI39" s="33">
        <f>((AG39*400)+(AH39*344))/744</f>
        <v>33.490860215053758</v>
      </c>
      <c r="AJ39" s="23"/>
      <c r="AK39" s="23"/>
      <c r="AL39" s="31"/>
      <c r="AM39" s="31" t="s">
        <v>17</v>
      </c>
      <c r="AN39" s="32">
        <v>34.35</v>
      </c>
      <c r="AO39" s="32">
        <v>32.6</v>
      </c>
      <c r="AP39" s="33">
        <f>((AN39*400)+(AO39*344))/744</f>
        <v>33.540860215053769</v>
      </c>
      <c r="AQ39" s="23"/>
      <c r="AR39" s="23"/>
      <c r="AS39" s="31"/>
      <c r="AT39" s="31" t="s">
        <v>17</v>
      </c>
      <c r="AU39" s="32">
        <v>34.35</v>
      </c>
      <c r="AV39" s="32">
        <v>32.6</v>
      </c>
      <c r="AW39" s="33">
        <f>((AU39*400)+(AV39*344))/744</f>
        <v>33.540860215053769</v>
      </c>
      <c r="AX39" s="23"/>
      <c r="AY39" s="23"/>
      <c r="AZ39" s="31"/>
      <c r="BA39" s="31" t="s">
        <v>17</v>
      </c>
      <c r="BB39" s="32">
        <v>34.25</v>
      </c>
      <c r="BC39" s="32">
        <v>32.5</v>
      </c>
      <c r="BD39" s="33">
        <f>((BB39*400)+(BC39*344))/744</f>
        <v>33.44086021505376</v>
      </c>
      <c r="BE39" s="23"/>
      <c r="BF39" s="23"/>
      <c r="BG39" s="31"/>
      <c r="BH39" s="31" t="s">
        <v>17</v>
      </c>
      <c r="BI39" s="32">
        <v>33</v>
      </c>
      <c r="BJ39" s="32">
        <v>29.65</v>
      </c>
      <c r="BK39" s="33">
        <f>((BI39*400)+(BJ39*344))/744</f>
        <v>31.451075268817203</v>
      </c>
      <c r="BL39" s="23"/>
      <c r="BM39" s="23"/>
      <c r="BN39" s="31"/>
      <c r="BO39" s="31" t="s">
        <v>17</v>
      </c>
      <c r="BP39" s="32">
        <v>36.15</v>
      </c>
      <c r="BQ39" s="32">
        <v>32.75</v>
      </c>
      <c r="BR39" s="33">
        <f>((BP39*400)+(BQ39*344))/744</f>
        <v>34.577956989247312</v>
      </c>
      <c r="BS39" s="23"/>
      <c r="BT39" s="23"/>
      <c r="BU39" s="31"/>
      <c r="BV39" s="31" t="s">
        <v>17</v>
      </c>
      <c r="BW39" s="32">
        <v>37.200000000000003</v>
      </c>
      <c r="BX39" s="32">
        <v>33.799999999999997</v>
      </c>
      <c r="BY39" s="33">
        <f>((BW39*400)+(BX39*344))/744</f>
        <v>35.627956989247316</v>
      </c>
      <c r="BZ39" s="23"/>
      <c r="CA39" s="23"/>
      <c r="CB39" s="31"/>
      <c r="CC39" s="31" t="s">
        <v>17</v>
      </c>
      <c r="CD39" s="32">
        <v>35.15</v>
      </c>
      <c r="CE39" s="32">
        <v>32.85</v>
      </c>
      <c r="CF39" s="33">
        <f>((CD39*400)+(CE39*344))/744</f>
        <v>34.086559139784946</v>
      </c>
      <c r="CG39" s="23"/>
      <c r="CH39" s="23"/>
      <c r="CI39" s="31"/>
      <c r="CJ39" s="31" t="s">
        <v>17</v>
      </c>
      <c r="CK39" s="32">
        <v>34.35</v>
      </c>
      <c r="CL39" s="32">
        <v>33.450000000000003</v>
      </c>
      <c r="CM39" s="33">
        <f>((CK39*400)+(CL39*344))/744</f>
        <v>33.933870967741939</v>
      </c>
      <c r="CN39" s="23"/>
      <c r="CO39" s="23"/>
      <c r="CP39" s="31"/>
      <c r="CQ39" s="31" t="s">
        <v>17</v>
      </c>
      <c r="CR39" s="32">
        <v>33.700000000000003</v>
      </c>
      <c r="CS39" s="32">
        <v>31.65</v>
      </c>
      <c r="CT39" s="33">
        <f>((CR39*400)+(CS39*344))/744</f>
        <v>32.752150537634414</v>
      </c>
      <c r="CU39" s="23"/>
      <c r="CV39" s="23"/>
      <c r="CW39" s="31"/>
      <c r="CX39" s="31" t="s">
        <v>17</v>
      </c>
      <c r="CY39" s="32">
        <v>35.9</v>
      </c>
      <c r="CZ39" s="32">
        <v>35.25</v>
      </c>
      <c r="DA39" s="33">
        <f>((CY39*400)+(CZ39*344))/744</f>
        <v>35.5994623655914</v>
      </c>
      <c r="DB39" s="23"/>
      <c r="DC39" s="23"/>
      <c r="DD39" s="31"/>
      <c r="DE39" s="31" t="s">
        <v>17</v>
      </c>
      <c r="DF39" s="32">
        <v>35.15</v>
      </c>
      <c r="DG39" s="32">
        <v>34.25</v>
      </c>
      <c r="DH39" s="33">
        <f>((DF39*400)+(DG39*344))/744</f>
        <v>34.733870967741936</v>
      </c>
      <c r="DI39" s="23"/>
      <c r="DJ39" s="23"/>
      <c r="DK39" s="31"/>
      <c r="DL39" s="31" t="s">
        <v>17</v>
      </c>
      <c r="DM39" s="32">
        <v>37</v>
      </c>
      <c r="DN39" s="32">
        <v>36.200000000000003</v>
      </c>
      <c r="DO39" s="33">
        <f>((DM39*400)+(DN39*344))/744</f>
        <v>36.630107526881723</v>
      </c>
      <c r="DP39" s="23"/>
      <c r="DQ39" s="31"/>
      <c r="DR39" s="31" t="s">
        <v>17</v>
      </c>
      <c r="DS39" s="32">
        <v>33.450000000000003</v>
      </c>
      <c r="DT39" s="32">
        <v>38.6</v>
      </c>
      <c r="DU39" s="33">
        <f>((DS39*400)+(DT39*344))/744</f>
        <v>35.831182795698929</v>
      </c>
      <c r="DV39" s="23"/>
      <c r="DW39" s="31"/>
      <c r="DX39" s="31" t="s">
        <v>17</v>
      </c>
      <c r="DY39" s="32">
        <v>34.4</v>
      </c>
      <c r="DZ39" s="32">
        <v>38</v>
      </c>
      <c r="EA39" s="33">
        <f>((DY39*400)+(DZ39*344))/744</f>
        <v>36.064516129032256</v>
      </c>
      <c r="EB39" s="23"/>
      <c r="EC39" s="31"/>
      <c r="ED39" s="31" t="s">
        <v>17</v>
      </c>
      <c r="EE39" s="32">
        <v>31.7</v>
      </c>
      <c r="EF39" s="32">
        <v>36.75</v>
      </c>
      <c r="EG39" s="33">
        <f>((EE39*400)+(EF39*344))/744</f>
        <v>34.034946236559136</v>
      </c>
      <c r="EH39" s="23"/>
      <c r="EI39" s="31"/>
      <c r="EJ39" s="31" t="s">
        <v>17</v>
      </c>
      <c r="EK39" s="32">
        <v>34.049999999999997</v>
      </c>
      <c r="EL39" s="32">
        <v>34</v>
      </c>
      <c r="EM39" s="33">
        <f>((EK39*400)+(EL39*344))/744</f>
        <v>34.026881720430104</v>
      </c>
      <c r="EN39" s="23"/>
      <c r="EO39" s="31"/>
      <c r="EP39" s="31" t="s">
        <v>17</v>
      </c>
      <c r="EQ39" s="32">
        <v>33</v>
      </c>
      <c r="ER39" s="32">
        <v>32.9</v>
      </c>
      <c r="ES39" s="33">
        <f>((EQ39*400)+(ER39*344))/744</f>
        <v>32.953763440860214</v>
      </c>
      <c r="ET39" s="23"/>
      <c r="EU39" s="31"/>
      <c r="EV39" s="31" t="s">
        <v>17</v>
      </c>
      <c r="EW39" s="32">
        <v>35.35</v>
      </c>
      <c r="EX39" s="32">
        <v>35.25</v>
      </c>
      <c r="EY39" s="33">
        <f>((EW39*400)+(EX39*344))/744</f>
        <v>35.303763440860216</v>
      </c>
      <c r="EZ39" s="23"/>
      <c r="FA39" s="31"/>
      <c r="FB39" s="31" t="s">
        <v>17</v>
      </c>
      <c r="FC39" s="32">
        <v>38.700000000000003</v>
      </c>
      <c r="FD39" s="32">
        <v>38.700000000000003</v>
      </c>
      <c r="FE39" s="33">
        <f>((FC39*400)+(FD39*344))/744</f>
        <v>38.700000000000003</v>
      </c>
      <c r="FF39" s="23"/>
      <c r="FG39" s="31"/>
      <c r="FH39" s="31" t="s">
        <v>17</v>
      </c>
      <c r="FI39" s="32">
        <v>35.6</v>
      </c>
      <c r="FJ39" s="32">
        <v>38.549999999999997</v>
      </c>
      <c r="FK39" s="33">
        <f>((FI39*400)+(FJ39*344))/744</f>
        <v>36.963978494623653</v>
      </c>
      <c r="FL39" s="23"/>
      <c r="FM39" s="31"/>
      <c r="FN39" s="31" t="s">
        <v>17</v>
      </c>
      <c r="FO39" s="32">
        <v>35.4</v>
      </c>
      <c r="FP39" s="32">
        <v>39.549999999999997</v>
      </c>
      <c r="FQ39" s="33">
        <f>((FO39*400)+(FP39*344))/744</f>
        <v>37.31881720430107</v>
      </c>
      <c r="FR39" s="23"/>
      <c r="FS39" s="31"/>
      <c r="FT39" s="31" t="s">
        <v>17</v>
      </c>
      <c r="FU39" s="32">
        <v>35.299999999999997</v>
      </c>
      <c r="FV39" s="32">
        <v>39.4</v>
      </c>
      <c r="FW39" s="33">
        <f>((FU39*400)+(FV39*344))/744</f>
        <v>37.195698924731182</v>
      </c>
      <c r="FX39" s="23"/>
      <c r="FY39" s="31"/>
      <c r="FZ39" s="31" t="s">
        <v>17</v>
      </c>
      <c r="GA39" s="32">
        <v>35.200000000000003</v>
      </c>
      <c r="GB39" s="32">
        <v>39.65</v>
      </c>
      <c r="GC39" s="33">
        <f>((GA39*400)+(GB39*344))/744</f>
        <v>37.25752688172043</v>
      </c>
      <c r="GD39" s="23"/>
      <c r="GE39" s="31"/>
      <c r="GF39" s="31" t="s">
        <v>17</v>
      </c>
      <c r="GG39" s="32">
        <v>44</v>
      </c>
      <c r="GH39" s="32">
        <v>44.9</v>
      </c>
      <c r="GI39" s="33">
        <f>((GG39*400)+(GH39*344))/744</f>
        <v>44.416129032258063</v>
      </c>
      <c r="GJ39" s="23"/>
      <c r="GK39" s="31"/>
      <c r="GL39" s="31" t="s">
        <v>17</v>
      </c>
      <c r="GM39" s="32">
        <v>44.6</v>
      </c>
      <c r="GN39" s="32">
        <v>45.8</v>
      </c>
      <c r="GO39" s="33">
        <f>((GM39*400)+(GN39*344))/744</f>
        <v>45.154838709677414</v>
      </c>
      <c r="GP39" s="23"/>
      <c r="GQ39" s="31"/>
      <c r="GR39" s="31" t="s">
        <v>17</v>
      </c>
      <c r="GS39" s="32">
        <v>40.6</v>
      </c>
      <c r="GT39" s="32">
        <v>41.95</v>
      </c>
      <c r="GU39" s="33">
        <f>((GS39*400)+(GT39*344))/744</f>
        <v>41.224193548387099</v>
      </c>
      <c r="GV39" s="23"/>
      <c r="GW39" s="31"/>
      <c r="GX39" s="31" t="s">
        <v>17</v>
      </c>
      <c r="GY39" s="32">
        <v>43.4</v>
      </c>
      <c r="GZ39" s="32">
        <v>44.95</v>
      </c>
      <c r="HA39" s="33">
        <f>((GY39*400)+(GZ39*344))/744</f>
        <v>44.116666666666667</v>
      </c>
      <c r="HB39" s="23"/>
      <c r="HC39" s="31"/>
      <c r="HD39" s="31" t="s">
        <v>17</v>
      </c>
      <c r="HE39" s="32">
        <v>42.1</v>
      </c>
      <c r="HF39" s="32">
        <v>46.15</v>
      </c>
      <c r="HG39" s="33">
        <f>((HE39*400)+(HF39*344))/744</f>
        <v>43.972580645161287</v>
      </c>
      <c r="HH39" s="23"/>
      <c r="HI39" s="31"/>
      <c r="HJ39" s="31" t="s">
        <v>17</v>
      </c>
      <c r="HK39" s="32">
        <v>44.2</v>
      </c>
      <c r="HL39" s="32">
        <v>48.25</v>
      </c>
      <c r="HM39" s="33">
        <f>((HK39*400)+(HL39*344))/744</f>
        <v>46.072580645161288</v>
      </c>
      <c r="HN39" s="23"/>
      <c r="HO39" s="31"/>
      <c r="HP39" s="31" t="s">
        <v>17</v>
      </c>
      <c r="HQ39" s="32">
        <v>43.6</v>
      </c>
      <c r="HR39" s="32">
        <v>46.9</v>
      </c>
      <c r="HS39" s="33">
        <f>((HQ39*400)+(HR39*344))/744</f>
        <v>45.125806451612902</v>
      </c>
      <c r="HT39" s="23"/>
      <c r="HU39" s="31"/>
      <c r="HV39" s="31" t="s">
        <v>17</v>
      </c>
      <c r="HW39" s="32">
        <v>43.3</v>
      </c>
      <c r="HX39" s="32">
        <v>49.05</v>
      </c>
      <c r="HY39" s="33">
        <f>((HW39*400)+(HX39*344))/744</f>
        <v>45.958602150537629</v>
      </c>
      <c r="HZ39" s="23"/>
      <c r="IA39" s="31"/>
      <c r="IB39" s="31" t="s">
        <v>17</v>
      </c>
      <c r="IC39" s="32">
        <v>41.95</v>
      </c>
      <c r="ID39" s="32">
        <v>48.25</v>
      </c>
      <c r="IE39" s="33">
        <f>((IC39*400)+(ID39*344))/744</f>
        <v>44.862903225806448</v>
      </c>
      <c r="IF39" s="23"/>
      <c r="IG39" s="31"/>
      <c r="IH39" s="31" t="s">
        <v>17</v>
      </c>
      <c r="II39" s="32">
        <v>47.75</v>
      </c>
      <c r="IJ39" s="32">
        <v>51.15</v>
      </c>
      <c r="IK39" s="33">
        <f>((II39*400)+(IJ39*344))/744</f>
        <v>49.322043010752687</v>
      </c>
      <c r="IL39" s="23"/>
      <c r="IM39" s="31"/>
      <c r="IN39" s="31" t="s">
        <v>17</v>
      </c>
      <c r="IO39" s="32">
        <v>45.55</v>
      </c>
      <c r="IP39" s="32">
        <v>50.55</v>
      </c>
      <c r="IQ39" s="33">
        <f>((IO39*400)+(IP39*344))/744</f>
        <v>47.861827956989245</v>
      </c>
      <c r="IR39" s="23"/>
      <c r="IS39" s="31"/>
      <c r="IT39" s="31" t="s">
        <v>17</v>
      </c>
      <c r="IU39" s="32">
        <v>45.75</v>
      </c>
      <c r="IV39" s="32">
        <v>50.7</v>
      </c>
      <c r="IW39" s="33">
        <f>((IU39*400)+(IV39*344))/744</f>
        <v>48.038709677419362</v>
      </c>
      <c r="IX39" s="23"/>
      <c r="IY39" s="31"/>
      <c r="IZ39" s="31" t="s">
        <v>17</v>
      </c>
      <c r="JA39" s="32">
        <v>42.2</v>
      </c>
      <c r="JB39" s="32">
        <v>46.3</v>
      </c>
      <c r="JC39" s="33">
        <f>((JA39*400)+(JB39*344))/744</f>
        <v>44.095698924731181</v>
      </c>
    </row>
    <row r="40" spans="1:263" ht="16.5" thickTop="1" thickBot="1" x14ac:dyDescent="0.3">
      <c r="A40" s="3">
        <v>2024</v>
      </c>
      <c r="B40" s="52" t="s">
        <v>6</v>
      </c>
      <c r="C40" s="36">
        <f t="shared" si="42"/>
        <v>4.25</v>
      </c>
      <c r="D40" s="36">
        <f t="shared" si="43"/>
        <v>6.3500000000000014</v>
      </c>
      <c r="E40" s="36">
        <f t="shared" si="44"/>
        <v>5.1758064516129068</v>
      </c>
      <c r="F40" s="23"/>
      <c r="G40" s="3">
        <v>2024</v>
      </c>
      <c r="H40" s="3" t="s">
        <v>6</v>
      </c>
      <c r="I40" s="13">
        <v>29.05</v>
      </c>
      <c r="J40" s="13">
        <v>25.65</v>
      </c>
      <c r="K40" s="19">
        <f>((I40*416)+(J40*328))/744</f>
        <v>27.551075268817204</v>
      </c>
      <c r="L40" s="23"/>
      <c r="M40" s="3">
        <v>2024</v>
      </c>
      <c r="N40" s="3" t="s">
        <v>6</v>
      </c>
      <c r="O40" s="13">
        <v>33.799999999999997</v>
      </c>
      <c r="P40" s="13">
        <v>30.95</v>
      </c>
      <c r="Q40" s="19">
        <f>((O40*416)+(P40*328))/744</f>
        <v>32.543548387096777</v>
      </c>
      <c r="R40" s="23"/>
      <c r="S40" s="3">
        <v>2024</v>
      </c>
      <c r="T40" s="3" t="s">
        <v>6</v>
      </c>
      <c r="U40" s="13">
        <v>35.450000000000003</v>
      </c>
      <c r="V40" s="13">
        <v>31.75</v>
      </c>
      <c r="W40" s="19">
        <f>((U40*416)+(V40*328))/744</f>
        <v>33.818817204301077</v>
      </c>
      <c r="X40" s="23"/>
      <c r="Y40" s="3">
        <v>2024</v>
      </c>
      <c r="Z40" s="3" t="s">
        <v>6</v>
      </c>
      <c r="AA40" s="13">
        <v>35.85</v>
      </c>
      <c r="AB40" s="13">
        <v>32.049999999999997</v>
      </c>
      <c r="AC40" s="19">
        <f>((AA40*416)+(AB40*328))/744</f>
        <v>34.174731182795696</v>
      </c>
      <c r="AD40" s="23"/>
      <c r="AE40" s="3">
        <v>2024</v>
      </c>
      <c r="AF40" s="3" t="s">
        <v>6</v>
      </c>
      <c r="AG40" s="13">
        <v>36.1</v>
      </c>
      <c r="AH40" s="13">
        <v>32.1</v>
      </c>
      <c r="AI40" s="19">
        <f>((AG40*416)+(AH40*328))/744</f>
        <v>34.336559139784946</v>
      </c>
      <c r="AJ40" s="23"/>
      <c r="AK40" s="23"/>
      <c r="AL40" s="3">
        <v>2024</v>
      </c>
      <c r="AM40" s="3" t="s">
        <v>6</v>
      </c>
      <c r="AN40" s="13">
        <v>36.15</v>
      </c>
      <c r="AO40" s="13">
        <v>32.15</v>
      </c>
      <c r="AP40" s="19">
        <f>((AN40*416)+(AO40*328))/744</f>
        <v>34.386559139784943</v>
      </c>
      <c r="AQ40" s="23"/>
      <c r="AR40" s="23"/>
      <c r="AS40" s="3">
        <v>2024</v>
      </c>
      <c r="AT40" s="3" t="s">
        <v>6</v>
      </c>
      <c r="AU40" s="13">
        <v>37.5</v>
      </c>
      <c r="AV40" s="13">
        <v>33.5</v>
      </c>
      <c r="AW40" s="19">
        <f>((AU40*416)+(AV40*328))/744</f>
        <v>35.736559139784944</v>
      </c>
      <c r="AX40" s="23"/>
      <c r="AY40" s="23"/>
      <c r="AZ40" s="3">
        <v>2024</v>
      </c>
      <c r="BA40" s="3" t="s">
        <v>6</v>
      </c>
      <c r="BB40" s="13">
        <v>37.4</v>
      </c>
      <c r="BC40" s="13">
        <v>33.4</v>
      </c>
      <c r="BD40" s="19">
        <f>((BB40*416)+(BC40*328))/744</f>
        <v>35.636559139784943</v>
      </c>
      <c r="BE40" s="23"/>
      <c r="BF40" s="23"/>
      <c r="BG40" s="3">
        <v>2024</v>
      </c>
      <c r="BH40" s="3" t="s">
        <v>6</v>
      </c>
      <c r="BI40" s="13">
        <v>35.85</v>
      </c>
      <c r="BJ40" s="13">
        <v>32.049999999999997</v>
      </c>
      <c r="BK40" s="19">
        <f>((BI40*416)+(BJ40*328))/744</f>
        <v>34.174731182795696</v>
      </c>
      <c r="BL40" s="23"/>
      <c r="BM40" s="23"/>
      <c r="BN40" s="3">
        <v>2024</v>
      </c>
      <c r="BO40" s="3" t="s">
        <v>6</v>
      </c>
      <c r="BP40" s="13">
        <v>36.950000000000003</v>
      </c>
      <c r="BQ40" s="13">
        <v>32.799999999999997</v>
      </c>
      <c r="BR40" s="19">
        <f>((BP40*416)+(BQ40*328))/744</f>
        <v>35.120430107526879</v>
      </c>
      <c r="BS40" s="23"/>
      <c r="BT40" s="23"/>
      <c r="BU40" s="3">
        <v>2024</v>
      </c>
      <c r="BV40" s="3" t="s">
        <v>6</v>
      </c>
      <c r="BW40" s="13">
        <v>38.1</v>
      </c>
      <c r="BX40" s="13">
        <v>33.950000000000003</v>
      </c>
      <c r="BY40" s="19">
        <f>((BW40*416)+(BX40*328))/744</f>
        <v>36.270430107526884</v>
      </c>
      <c r="BZ40" s="23"/>
      <c r="CA40" s="23"/>
      <c r="CB40" s="3">
        <v>2024</v>
      </c>
      <c r="CC40" s="3" t="s">
        <v>6</v>
      </c>
      <c r="CD40" s="13">
        <v>36.6</v>
      </c>
      <c r="CE40" s="13">
        <v>32.450000000000003</v>
      </c>
      <c r="CF40" s="19">
        <f>((CD40*416)+(CE40*328))/744</f>
        <v>34.770430107526884</v>
      </c>
      <c r="CG40" s="23"/>
      <c r="CH40" s="23"/>
      <c r="CI40" s="3">
        <v>2024</v>
      </c>
      <c r="CJ40" s="3" t="s">
        <v>6</v>
      </c>
      <c r="CK40" s="13">
        <v>36.4</v>
      </c>
      <c r="CL40" s="13">
        <v>32.25</v>
      </c>
      <c r="CM40" s="19">
        <f>((CK40*416)+(CL40*328))/744</f>
        <v>34.570430107526882</v>
      </c>
      <c r="CN40" s="23"/>
      <c r="CO40" s="23"/>
      <c r="CP40" s="3">
        <v>2024</v>
      </c>
      <c r="CQ40" s="3" t="s">
        <v>6</v>
      </c>
      <c r="CR40" s="13">
        <v>37.799999999999997</v>
      </c>
      <c r="CS40" s="13">
        <v>33.5</v>
      </c>
      <c r="CT40" s="19">
        <f>((CR40*416)+(CS40*328))/744</f>
        <v>35.904301075268819</v>
      </c>
      <c r="CU40" s="23"/>
      <c r="CV40" s="23"/>
      <c r="CW40" s="3">
        <v>2024</v>
      </c>
      <c r="CX40" s="3" t="s">
        <v>6</v>
      </c>
      <c r="CY40" s="13">
        <v>37.9</v>
      </c>
      <c r="CZ40" s="13">
        <v>33.65</v>
      </c>
      <c r="DA40" s="19">
        <f>((CY40*416)+(CZ40*328))/744</f>
        <v>36.026344086021503</v>
      </c>
      <c r="DB40" s="23"/>
      <c r="DC40" s="23"/>
      <c r="DD40" s="3">
        <v>2024</v>
      </c>
      <c r="DE40" s="3" t="s">
        <v>6</v>
      </c>
      <c r="DF40" s="13">
        <v>37</v>
      </c>
      <c r="DG40" s="13">
        <v>32.75</v>
      </c>
      <c r="DH40" s="19">
        <f>((DF40*416)+(DG40*328))/744</f>
        <v>35.126344086021504</v>
      </c>
      <c r="DI40" s="23"/>
      <c r="DJ40" s="23"/>
      <c r="DK40" s="3">
        <v>2024</v>
      </c>
      <c r="DL40" s="3" t="s">
        <v>6</v>
      </c>
      <c r="DM40" s="13">
        <v>38</v>
      </c>
      <c r="DN40" s="13">
        <v>34.200000000000003</v>
      </c>
      <c r="DO40" s="19">
        <f>((DM40*416)+(DN40*328))/744</f>
        <v>36.324731182795695</v>
      </c>
      <c r="DP40" s="23"/>
      <c r="DQ40" s="3">
        <v>2024</v>
      </c>
      <c r="DR40" s="3" t="s">
        <v>6</v>
      </c>
      <c r="DS40" s="13">
        <v>39.700000000000003</v>
      </c>
      <c r="DT40" s="13">
        <v>37.5</v>
      </c>
      <c r="DU40" s="19">
        <f>((DS40*416)+(DT40*328))/744</f>
        <v>38.730107526881724</v>
      </c>
      <c r="DV40" s="23"/>
      <c r="DW40" s="3">
        <v>2024</v>
      </c>
      <c r="DX40" s="3" t="s">
        <v>6</v>
      </c>
      <c r="DY40" s="13">
        <v>41.5</v>
      </c>
      <c r="DZ40" s="13">
        <v>36.700000000000003</v>
      </c>
      <c r="EA40" s="19">
        <f>((DY40*416)+(DZ40*328))/744</f>
        <v>39.383870967741935</v>
      </c>
      <c r="EB40" s="23"/>
      <c r="EC40" s="3">
        <v>2024</v>
      </c>
      <c r="ED40" s="3" t="s">
        <v>6</v>
      </c>
      <c r="EE40" s="13">
        <v>39.85</v>
      </c>
      <c r="EF40" s="13">
        <v>35.35</v>
      </c>
      <c r="EG40" s="19">
        <f>((EE40*416)+(EF40*328))/744</f>
        <v>37.866129032258065</v>
      </c>
      <c r="EH40" s="23"/>
      <c r="EI40" s="3">
        <v>2024</v>
      </c>
      <c r="EJ40" s="3" t="s">
        <v>6</v>
      </c>
      <c r="EK40" s="13">
        <v>39</v>
      </c>
      <c r="EL40" s="13">
        <v>33.25</v>
      </c>
      <c r="EM40" s="19">
        <f>((EK40*416)+(EL40*328))/744</f>
        <v>36.465053763440864</v>
      </c>
      <c r="EN40" s="23"/>
      <c r="EO40" s="3">
        <v>2024</v>
      </c>
      <c r="EP40" s="3" t="s">
        <v>6</v>
      </c>
      <c r="EQ40" s="13">
        <v>40</v>
      </c>
      <c r="ER40" s="13">
        <v>33.5</v>
      </c>
      <c r="ES40" s="19">
        <f>((EQ40*416)+(ER40*328))/744</f>
        <v>37.134408602150536</v>
      </c>
      <c r="ET40" s="23"/>
      <c r="EU40" s="3">
        <v>2024</v>
      </c>
      <c r="EV40" s="3" t="s">
        <v>6</v>
      </c>
      <c r="EW40" s="13">
        <v>42.45</v>
      </c>
      <c r="EX40" s="13">
        <v>35.950000000000003</v>
      </c>
      <c r="EY40" s="19">
        <f>((EW40*416)+(EX40*328))/744</f>
        <v>39.584408602150539</v>
      </c>
      <c r="EZ40" s="23"/>
      <c r="FA40" s="3">
        <v>2024</v>
      </c>
      <c r="FB40" s="3" t="s">
        <v>6</v>
      </c>
      <c r="FC40" s="13">
        <v>42.95</v>
      </c>
      <c r="FD40" s="13">
        <v>40.75</v>
      </c>
      <c r="FE40" s="19">
        <f>((FC40*416)+(FD40*328))/744</f>
        <v>41.980107526881724</v>
      </c>
      <c r="FF40" s="23"/>
      <c r="FG40" s="3">
        <v>2024</v>
      </c>
      <c r="FH40" s="3" t="s">
        <v>6</v>
      </c>
      <c r="FI40" s="13">
        <v>36.700000000000003</v>
      </c>
      <c r="FJ40" s="13">
        <v>41.1</v>
      </c>
      <c r="FK40" s="19">
        <f>((FI40*416)+(FJ40*328))/744</f>
        <v>38.63978494623656</v>
      </c>
      <c r="FL40" s="23"/>
      <c r="FM40" s="3">
        <v>2024</v>
      </c>
      <c r="FN40" s="3" t="s">
        <v>6</v>
      </c>
      <c r="FO40" s="13">
        <v>37.15</v>
      </c>
      <c r="FP40" s="13">
        <v>41.55</v>
      </c>
      <c r="FQ40" s="19">
        <f>((FO40*416)+(FP40*328))/744</f>
        <v>39.089784946236556</v>
      </c>
      <c r="FR40" s="23"/>
      <c r="FS40" s="3">
        <v>2024</v>
      </c>
      <c r="FT40" s="3" t="s">
        <v>6</v>
      </c>
      <c r="FU40" s="13">
        <v>37.25</v>
      </c>
      <c r="FV40" s="13">
        <v>41.5</v>
      </c>
      <c r="FW40" s="19">
        <f>((FU40*416)+(FV40*328))/744</f>
        <v>39.123655913978496</v>
      </c>
      <c r="FX40" s="23"/>
      <c r="FY40" s="3">
        <v>2024</v>
      </c>
      <c r="FZ40" s="3" t="s">
        <v>6</v>
      </c>
      <c r="GA40" s="13">
        <v>38.1</v>
      </c>
      <c r="GB40" s="13">
        <v>42.65</v>
      </c>
      <c r="GC40" s="19">
        <f>((GA40*416)+(GB40*328))/744</f>
        <v>40.10591397849462</v>
      </c>
      <c r="GD40" s="23"/>
      <c r="GE40" s="3">
        <v>2024</v>
      </c>
      <c r="GF40" s="3" t="s">
        <v>6</v>
      </c>
      <c r="GG40" s="13">
        <v>41.4</v>
      </c>
      <c r="GH40" s="13">
        <v>45.35</v>
      </c>
      <c r="GI40" s="19">
        <f>((GG40*416)+(GH40*328))/744</f>
        <v>43.141397849462365</v>
      </c>
      <c r="GJ40" s="23"/>
      <c r="GK40" s="3">
        <v>2024</v>
      </c>
      <c r="GL40" s="3" t="s">
        <v>6</v>
      </c>
      <c r="GM40" s="13">
        <v>41.85</v>
      </c>
      <c r="GN40" s="13">
        <v>46.7</v>
      </c>
      <c r="GO40" s="19">
        <f>((GM40*416)+(GN40*328))/744</f>
        <v>43.988172043010756</v>
      </c>
      <c r="GP40" s="23"/>
      <c r="GQ40" s="3">
        <v>2024</v>
      </c>
      <c r="GR40" s="3" t="s">
        <v>6</v>
      </c>
      <c r="GS40" s="13">
        <v>44.5</v>
      </c>
      <c r="GT40" s="13">
        <v>46.05</v>
      </c>
      <c r="GU40" s="19">
        <f>((GS40*416)+(GT40*328))/744</f>
        <v>45.183333333333337</v>
      </c>
      <c r="GV40" s="23"/>
      <c r="GW40" s="3">
        <v>2024</v>
      </c>
      <c r="GX40" s="3" t="s">
        <v>6</v>
      </c>
      <c r="GY40" s="13">
        <v>41.55</v>
      </c>
      <c r="GZ40" s="13">
        <v>46.2</v>
      </c>
      <c r="HA40" s="19">
        <f>((GY40*416)+(GZ40*328))/744</f>
        <v>43.6</v>
      </c>
      <c r="HB40" s="23"/>
      <c r="HC40" s="3">
        <v>2024</v>
      </c>
      <c r="HD40" s="3" t="s">
        <v>6</v>
      </c>
      <c r="HE40" s="13">
        <v>43.15</v>
      </c>
      <c r="HF40" s="13">
        <v>48.1</v>
      </c>
      <c r="HG40" s="19">
        <f>((HE40*416)+(HF40*328))/744</f>
        <v>45.332258064516125</v>
      </c>
      <c r="HH40" s="23"/>
      <c r="HI40" s="3">
        <v>2024</v>
      </c>
      <c r="HJ40" s="3" t="s">
        <v>6</v>
      </c>
      <c r="HK40" s="13">
        <v>44.45</v>
      </c>
      <c r="HL40" s="13">
        <v>49.75</v>
      </c>
      <c r="HM40" s="19">
        <f>((HK40*416)+(HL40*328))/744</f>
        <v>46.786559139784941</v>
      </c>
      <c r="HN40" s="23"/>
      <c r="HO40" s="3">
        <v>2024</v>
      </c>
      <c r="HP40" s="3" t="s">
        <v>6</v>
      </c>
      <c r="HQ40" s="13">
        <v>44.4</v>
      </c>
      <c r="HR40" s="13">
        <v>49</v>
      </c>
      <c r="HS40" s="19">
        <f>((HQ40*416)+(HR40*328))/744</f>
        <v>46.427956989247306</v>
      </c>
      <c r="HT40" s="23"/>
      <c r="HU40" s="3">
        <v>2024</v>
      </c>
      <c r="HV40" s="3" t="s">
        <v>6</v>
      </c>
      <c r="HW40" s="13">
        <v>44.25</v>
      </c>
      <c r="HX40" s="13">
        <v>50.05</v>
      </c>
      <c r="HY40" s="19">
        <f>((HW40*416)+(HX40*328))/744</f>
        <v>46.806989247311819</v>
      </c>
      <c r="HZ40" s="23"/>
      <c r="IA40" s="3">
        <v>2024</v>
      </c>
      <c r="IB40" s="3" t="s">
        <v>6</v>
      </c>
      <c r="IC40" s="13">
        <v>44.45</v>
      </c>
      <c r="ID40" s="13">
        <v>51.3</v>
      </c>
      <c r="IE40" s="19">
        <f>((IC40*416)+(ID40*328))/744</f>
        <v>47.469892473118279</v>
      </c>
      <c r="IF40" s="23"/>
      <c r="IG40" s="3">
        <v>2024</v>
      </c>
      <c r="IH40" s="3" t="s">
        <v>6</v>
      </c>
      <c r="II40" s="13">
        <v>49.05</v>
      </c>
      <c r="IJ40" s="13">
        <v>55.9</v>
      </c>
      <c r="IK40" s="19">
        <f>((II40*416)+(IJ40*328))/744</f>
        <v>52.06989247311828</v>
      </c>
      <c r="IL40" s="23"/>
      <c r="IM40" s="3">
        <v>2024</v>
      </c>
      <c r="IN40" s="3" t="s">
        <v>6</v>
      </c>
      <c r="IO40" s="13">
        <v>48.5</v>
      </c>
      <c r="IP40" s="13">
        <v>56.75</v>
      </c>
      <c r="IQ40" s="19">
        <f>((IO40*416)+(IP40*328))/744</f>
        <v>52.137096774193552</v>
      </c>
      <c r="IR40" s="23"/>
      <c r="IS40" s="3">
        <v>2024</v>
      </c>
      <c r="IT40" s="3" t="s">
        <v>6</v>
      </c>
      <c r="IU40" s="13">
        <v>48.5</v>
      </c>
      <c r="IV40" s="13">
        <v>56.4</v>
      </c>
      <c r="IW40" s="19">
        <f>((IU40*416)+(IV40*328))/744</f>
        <v>51.982795698924726</v>
      </c>
      <c r="IX40" s="23"/>
      <c r="IY40" s="3">
        <v>2024</v>
      </c>
      <c r="IZ40" s="3" t="s">
        <v>6</v>
      </c>
      <c r="JA40" s="13">
        <v>49.2</v>
      </c>
      <c r="JB40" s="13">
        <v>54.35</v>
      </c>
      <c r="JC40" s="19">
        <f>((JA40*416)+(JB40*328))/744</f>
        <v>51.47043010752688</v>
      </c>
    </row>
    <row r="41" spans="1:263" ht="15.75" thickBot="1" x14ac:dyDescent="0.3">
      <c r="B41" s="37" t="s">
        <v>7</v>
      </c>
      <c r="C41" s="36">
        <f t="shared" si="42"/>
        <v>4.1499999999999986</v>
      </c>
      <c r="D41" s="36">
        <f t="shared" si="43"/>
        <v>6.25</v>
      </c>
      <c r="E41" s="36">
        <f t="shared" si="44"/>
        <v>5.0431034482758577</v>
      </c>
      <c r="F41" s="23"/>
      <c r="G41" s="3"/>
      <c r="H41" s="3" t="s">
        <v>7</v>
      </c>
      <c r="I41" s="13">
        <v>28.6</v>
      </c>
      <c r="J41" s="13">
        <v>24.6</v>
      </c>
      <c r="K41" s="8">
        <f>((I41*400)+(J41*296))/696</f>
        <v>26.898850574712643</v>
      </c>
      <c r="L41" s="23"/>
      <c r="M41" s="3"/>
      <c r="N41" s="3" t="s">
        <v>7</v>
      </c>
      <c r="O41" s="13">
        <v>33.299999999999997</v>
      </c>
      <c r="P41" s="13">
        <v>29.9</v>
      </c>
      <c r="Q41" s="8">
        <f>((O41*400)+(P41*296))/696</f>
        <v>31.854022988505744</v>
      </c>
      <c r="R41" s="23"/>
      <c r="S41" s="3"/>
      <c r="T41" s="3" t="s">
        <v>7</v>
      </c>
      <c r="U41" s="13">
        <v>35</v>
      </c>
      <c r="V41" s="13">
        <v>30.7</v>
      </c>
      <c r="W41" s="19">
        <f>((U41*400)+(V41*296))/696</f>
        <v>33.171264367816086</v>
      </c>
      <c r="X41" s="23"/>
      <c r="Y41" s="3"/>
      <c r="Z41" s="3" t="s">
        <v>7</v>
      </c>
      <c r="AA41" s="13">
        <v>35.4</v>
      </c>
      <c r="AB41" s="13">
        <v>31</v>
      </c>
      <c r="AC41" s="19">
        <f>((AA41*400)+(AB41*296))/696</f>
        <v>33.52873563218391</v>
      </c>
      <c r="AD41" s="23"/>
      <c r="AE41" s="3"/>
      <c r="AF41" s="3" t="s">
        <v>7</v>
      </c>
      <c r="AG41" s="13">
        <v>35.65</v>
      </c>
      <c r="AH41" s="13">
        <v>31.05</v>
      </c>
      <c r="AI41" s="8">
        <f>((AG41*400)+(AH41*296))/696</f>
        <v>33.693678160919546</v>
      </c>
      <c r="AJ41" s="23"/>
      <c r="AK41" s="23"/>
      <c r="AL41" s="3"/>
      <c r="AM41" s="3" t="s">
        <v>7</v>
      </c>
      <c r="AN41" s="13">
        <v>35.700000000000003</v>
      </c>
      <c r="AO41" s="13">
        <v>31.1</v>
      </c>
      <c r="AP41" s="8">
        <f>((AN41*400)+(AO41*296))/696</f>
        <v>33.743678160919544</v>
      </c>
      <c r="AQ41" s="23"/>
      <c r="AR41" s="23"/>
      <c r="AS41" s="3"/>
      <c r="AT41" s="3" t="s">
        <v>7</v>
      </c>
      <c r="AU41" s="13">
        <v>37.049999999999997</v>
      </c>
      <c r="AV41" s="13">
        <v>32.450000000000003</v>
      </c>
      <c r="AW41" s="8">
        <f>((AU41*400)+(AV41*296))/696</f>
        <v>35.093678160919538</v>
      </c>
      <c r="AX41" s="23"/>
      <c r="AY41" s="23"/>
      <c r="AZ41" s="3"/>
      <c r="BA41" s="3" t="s">
        <v>7</v>
      </c>
      <c r="BB41" s="13">
        <v>36.950000000000003</v>
      </c>
      <c r="BC41" s="13">
        <v>32.35</v>
      </c>
      <c r="BD41" s="8">
        <f>((BB41*400)+(BC41*296))/696</f>
        <v>34.993678160919544</v>
      </c>
      <c r="BE41" s="23"/>
      <c r="BF41" s="23"/>
      <c r="BG41" s="3"/>
      <c r="BH41" s="3" t="s">
        <v>7</v>
      </c>
      <c r="BI41" s="13">
        <v>35.450000000000003</v>
      </c>
      <c r="BJ41" s="13">
        <v>31.05</v>
      </c>
      <c r="BK41" s="8">
        <f>((BI41*400)+(BJ41*296))/696</f>
        <v>33.578735632183914</v>
      </c>
      <c r="BL41" s="23"/>
      <c r="BM41" s="23"/>
      <c r="BN41" s="3"/>
      <c r="BO41" s="3" t="s">
        <v>7</v>
      </c>
      <c r="BP41" s="13">
        <v>36.5</v>
      </c>
      <c r="BQ41" s="13">
        <v>31.7</v>
      </c>
      <c r="BR41" s="8">
        <f>((BP41*400)+(BQ41*296))/696</f>
        <v>34.45862068965517</v>
      </c>
      <c r="BS41" s="23"/>
      <c r="BT41" s="23"/>
      <c r="BU41" s="3"/>
      <c r="BV41" s="3" t="s">
        <v>7</v>
      </c>
      <c r="BW41" s="13">
        <v>37.6</v>
      </c>
      <c r="BX41" s="13">
        <v>32.799999999999997</v>
      </c>
      <c r="BY41" s="8">
        <f>((BW41*400)+(BX41*296))/696</f>
        <v>35.558620689655172</v>
      </c>
      <c r="BZ41" s="23"/>
      <c r="CA41" s="23"/>
      <c r="CB41" s="3"/>
      <c r="CC41" s="3" t="s">
        <v>7</v>
      </c>
      <c r="CD41" s="13">
        <v>36.1</v>
      </c>
      <c r="CE41" s="13">
        <v>31.3</v>
      </c>
      <c r="CF41" s="8">
        <f>((CD41*400)+(CE41*296))/696</f>
        <v>34.058620689655179</v>
      </c>
      <c r="CG41" s="23"/>
      <c r="CH41" s="23"/>
      <c r="CI41" s="3"/>
      <c r="CJ41" s="3" t="s">
        <v>7</v>
      </c>
      <c r="CK41" s="13">
        <v>35.9</v>
      </c>
      <c r="CL41" s="13">
        <v>31.1</v>
      </c>
      <c r="CM41" s="8">
        <f>((CK41*400)+(CL41*296))/696</f>
        <v>33.858620689655169</v>
      </c>
      <c r="CN41" s="23"/>
      <c r="CO41" s="23"/>
      <c r="CP41" s="3"/>
      <c r="CQ41" s="3" t="s">
        <v>7</v>
      </c>
      <c r="CR41" s="13">
        <v>37.25</v>
      </c>
      <c r="CS41" s="13">
        <v>32.4</v>
      </c>
      <c r="CT41" s="8">
        <f>((CR41*400)+(CS41*296))/696</f>
        <v>35.187356321839083</v>
      </c>
      <c r="CU41" s="23"/>
      <c r="CV41" s="23"/>
      <c r="CW41" s="3"/>
      <c r="CX41" s="3" t="s">
        <v>7</v>
      </c>
      <c r="CY41" s="13">
        <v>37.4</v>
      </c>
      <c r="CZ41" s="13">
        <v>32.6</v>
      </c>
      <c r="DA41" s="8">
        <f>((CY41*400)+(CZ41*296))/696</f>
        <v>35.358620689655169</v>
      </c>
      <c r="DB41" s="23"/>
      <c r="DC41" s="23"/>
      <c r="DD41" s="3"/>
      <c r="DE41" s="3" t="s">
        <v>7</v>
      </c>
      <c r="DF41" s="13">
        <v>36.6</v>
      </c>
      <c r="DG41" s="13">
        <v>31.8</v>
      </c>
      <c r="DH41" s="8">
        <f>((DF41*400)+(DG41*296))/696</f>
        <v>34.558620689655179</v>
      </c>
      <c r="DI41" s="23"/>
      <c r="DJ41" s="23"/>
      <c r="DK41" s="3"/>
      <c r="DL41" s="3" t="s">
        <v>7</v>
      </c>
      <c r="DM41" s="13">
        <v>37.6</v>
      </c>
      <c r="DN41" s="13">
        <v>33.299999999999997</v>
      </c>
      <c r="DO41" s="8">
        <f>((DM41*400)+(DN41*296))/696</f>
        <v>35.771264367816094</v>
      </c>
      <c r="DP41" s="23"/>
      <c r="DQ41" s="3"/>
      <c r="DR41" s="3" t="s">
        <v>7</v>
      </c>
      <c r="DS41" s="13">
        <v>39.299999999999997</v>
      </c>
      <c r="DT41" s="13">
        <v>36.6</v>
      </c>
      <c r="DU41" s="8">
        <f>((DS41*400)+(DT41*296))/696</f>
        <v>38.151724137931033</v>
      </c>
      <c r="DV41" s="23"/>
      <c r="DW41" s="3"/>
      <c r="DX41" s="3" t="s">
        <v>7</v>
      </c>
      <c r="DY41" s="13">
        <v>41.15</v>
      </c>
      <c r="DZ41" s="13">
        <v>35.9</v>
      </c>
      <c r="EA41" s="8">
        <f>((DY41*400)+(DZ41*296))/696</f>
        <v>38.917241379310347</v>
      </c>
      <c r="EB41" s="23"/>
      <c r="EC41" s="3"/>
      <c r="ED41" s="3" t="s">
        <v>7</v>
      </c>
      <c r="EE41" s="13">
        <v>39.5</v>
      </c>
      <c r="EF41" s="13">
        <v>34.5</v>
      </c>
      <c r="EG41" s="8">
        <f>((EE41*400)+(EF41*296))/696</f>
        <v>37.373563218390807</v>
      </c>
      <c r="EH41" s="23"/>
      <c r="EI41" s="3"/>
      <c r="EJ41" s="3" t="s">
        <v>7</v>
      </c>
      <c r="EK41" s="13">
        <v>38.75</v>
      </c>
      <c r="EL41" s="13">
        <v>32.25</v>
      </c>
      <c r="EM41" s="8">
        <f>((EK41*400)+(EL41*296))/696</f>
        <v>35.985632183908045</v>
      </c>
      <c r="EN41" s="23"/>
      <c r="EO41" s="3"/>
      <c r="EP41" s="3" t="s">
        <v>7</v>
      </c>
      <c r="EQ41" s="13">
        <v>39.700000000000003</v>
      </c>
      <c r="ER41" s="13">
        <v>32.450000000000003</v>
      </c>
      <c r="ES41" s="8">
        <f>((EQ41*400)+(ER41*296))/696</f>
        <v>36.616666666666674</v>
      </c>
      <c r="ET41" s="23"/>
      <c r="EU41" s="3"/>
      <c r="EV41" s="3" t="s">
        <v>7</v>
      </c>
      <c r="EW41" s="13">
        <v>42.1</v>
      </c>
      <c r="EX41" s="13">
        <v>34.85</v>
      </c>
      <c r="EY41" s="8">
        <f>((EW41*400)+(EX41*296))/696</f>
        <v>39.016666666666666</v>
      </c>
      <c r="EZ41" s="23"/>
      <c r="FA41" s="3"/>
      <c r="FB41" s="3" t="s">
        <v>7</v>
      </c>
      <c r="FC41" s="13">
        <v>42.6</v>
      </c>
      <c r="FD41" s="13">
        <v>39.549999999999997</v>
      </c>
      <c r="FE41" s="8">
        <f>((FC41*400)+(FD41*296))/696</f>
        <v>41.302873563218391</v>
      </c>
      <c r="FF41" s="23"/>
      <c r="FG41" s="3"/>
      <c r="FH41" s="3" t="s">
        <v>7</v>
      </c>
      <c r="FI41" s="13">
        <v>36.5</v>
      </c>
      <c r="FJ41" s="13">
        <v>40</v>
      </c>
      <c r="FK41" s="8">
        <f>((FI41*400)+(FJ41*296))/696</f>
        <v>37.988505747126439</v>
      </c>
      <c r="FL41" s="23"/>
      <c r="FM41" s="3"/>
      <c r="FN41" s="3" t="s">
        <v>7</v>
      </c>
      <c r="FO41" s="13">
        <v>36.950000000000003</v>
      </c>
      <c r="FP41" s="13">
        <v>40.450000000000003</v>
      </c>
      <c r="FQ41" s="8">
        <f>((FO41*400)+(FP41*296))/696</f>
        <v>38.438505747126442</v>
      </c>
      <c r="FR41" s="23"/>
      <c r="FS41" s="3"/>
      <c r="FT41" s="3" t="s">
        <v>7</v>
      </c>
      <c r="FU41" s="13">
        <v>37.049999999999997</v>
      </c>
      <c r="FV41" s="13">
        <v>40.4</v>
      </c>
      <c r="FW41" s="8">
        <f>((FU41*400)+(FV41*296))/696</f>
        <v>38.47471264367816</v>
      </c>
      <c r="FX41" s="23"/>
      <c r="FY41" s="3"/>
      <c r="FZ41" s="3" t="s">
        <v>7</v>
      </c>
      <c r="GA41" s="13">
        <v>37.9</v>
      </c>
      <c r="GB41" s="13">
        <v>41.55</v>
      </c>
      <c r="GC41" s="8">
        <f>((GA41*400)+(GB41*296))/696</f>
        <v>39.452298850574714</v>
      </c>
      <c r="GD41" s="23"/>
      <c r="GE41" s="3"/>
      <c r="GF41" s="3" t="s">
        <v>7</v>
      </c>
      <c r="GG41" s="13">
        <v>41.15</v>
      </c>
      <c r="GH41" s="13">
        <v>44.1</v>
      </c>
      <c r="GI41" s="8">
        <f>((GG41*400)+(GH41*296))/696</f>
        <v>42.40459770114942</v>
      </c>
      <c r="GJ41" s="23"/>
      <c r="GK41" s="3"/>
      <c r="GL41" s="3" t="s">
        <v>7</v>
      </c>
      <c r="GM41" s="13">
        <v>41.65</v>
      </c>
      <c r="GN41" s="13">
        <v>45.45</v>
      </c>
      <c r="GO41" s="8">
        <f>((GM41*400)+(GN41*296))/696</f>
        <v>43.26609195402299</v>
      </c>
      <c r="GP41" s="23"/>
      <c r="GQ41" s="3"/>
      <c r="GR41" s="3" t="s">
        <v>7</v>
      </c>
      <c r="GS41" s="13">
        <v>41.45</v>
      </c>
      <c r="GT41" s="13">
        <v>46.1</v>
      </c>
      <c r="GU41" s="8">
        <f>((GS41*400)+(GT41*296))/696</f>
        <v>43.427586206896549</v>
      </c>
      <c r="GV41" s="23"/>
      <c r="GW41" s="3"/>
      <c r="GX41" s="3" t="s">
        <v>7</v>
      </c>
      <c r="GY41" s="13">
        <v>41.25</v>
      </c>
      <c r="GZ41" s="13">
        <v>44.85</v>
      </c>
      <c r="HA41" s="8">
        <f>((GY41*400)+(GZ41*296))/696</f>
        <v>42.781034482758621</v>
      </c>
      <c r="HB41" s="23"/>
      <c r="HC41" s="3"/>
      <c r="HD41" s="3" t="s">
        <v>7</v>
      </c>
      <c r="HE41" s="13">
        <v>42.8</v>
      </c>
      <c r="HF41" s="13">
        <v>46.65</v>
      </c>
      <c r="HG41" s="8">
        <f>((HE41*400)+(HF41*296))/696</f>
        <v>44.437356321839083</v>
      </c>
      <c r="HH41" s="23"/>
      <c r="HI41" s="3"/>
      <c r="HJ41" s="3" t="s">
        <v>7</v>
      </c>
      <c r="HK41" s="13">
        <v>44.05</v>
      </c>
      <c r="HL41" s="13">
        <v>48.3</v>
      </c>
      <c r="HM41" s="8">
        <f>((HK41*400)+(HL41*296))/696</f>
        <v>45.857471264367817</v>
      </c>
      <c r="HN41" s="23"/>
      <c r="HO41" s="3"/>
      <c r="HP41" s="3" t="s">
        <v>7</v>
      </c>
      <c r="HQ41" s="13">
        <v>43.95</v>
      </c>
      <c r="HR41" s="13">
        <v>47.55</v>
      </c>
      <c r="HS41" s="8">
        <f>((HQ41*400)+(HR41*296))/696</f>
        <v>45.481034482758616</v>
      </c>
      <c r="HT41" s="23"/>
      <c r="HU41" s="3"/>
      <c r="HV41" s="3" t="s">
        <v>7</v>
      </c>
      <c r="HW41" s="13">
        <v>43.85</v>
      </c>
      <c r="HX41" s="13">
        <v>48.6</v>
      </c>
      <c r="HY41" s="8">
        <f>((HW41*400)+(HX41*296))/696</f>
        <v>45.870114942528737</v>
      </c>
      <c r="HZ41" s="23"/>
      <c r="IA41" s="3"/>
      <c r="IB41" s="3" t="s">
        <v>7</v>
      </c>
      <c r="IC41" s="13">
        <v>44.05</v>
      </c>
      <c r="ID41" s="13">
        <v>49.9</v>
      </c>
      <c r="IE41" s="8">
        <f>((IC41*400)+(ID41*296))/696</f>
        <v>46.53793103448276</v>
      </c>
      <c r="IF41" s="23"/>
      <c r="IG41" s="3"/>
      <c r="IH41" s="3" t="s">
        <v>7</v>
      </c>
      <c r="II41" s="13">
        <v>48.5</v>
      </c>
      <c r="IJ41" s="13">
        <v>54.35</v>
      </c>
      <c r="IK41" s="8">
        <f>((II41*400)+(IJ41*296))/696</f>
        <v>50.987931034482756</v>
      </c>
      <c r="IL41" s="23"/>
      <c r="IM41" s="3"/>
      <c r="IN41" s="3" t="s">
        <v>7</v>
      </c>
      <c r="IO41" s="13">
        <v>47.95</v>
      </c>
      <c r="IP41" s="13">
        <v>55.15</v>
      </c>
      <c r="IQ41" s="8">
        <f>((IO41*400)+(IP41*296))/696</f>
        <v>51.012068965517244</v>
      </c>
      <c r="IR41" s="23"/>
      <c r="IS41" s="3"/>
      <c r="IT41" s="3" t="s">
        <v>7</v>
      </c>
      <c r="IU41" s="13">
        <v>48</v>
      </c>
      <c r="IV41" s="13">
        <v>54.85</v>
      </c>
      <c r="IW41" s="8">
        <f>((IU41*400)+(IV41*296))/696</f>
        <v>50.913218390804595</v>
      </c>
      <c r="IX41" s="23"/>
      <c r="IY41" s="3"/>
      <c r="IZ41" s="3" t="s">
        <v>7</v>
      </c>
      <c r="JA41" s="13">
        <v>48.7</v>
      </c>
      <c r="JB41" s="13">
        <v>52.75</v>
      </c>
      <c r="JC41" s="8">
        <f>((JA41*400)+(JB41*296))/696</f>
        <v>50.422413793103445</v>
      </c>
    </row>
    <row r="42" spans="1:263" ht="15.75" thickBot="1" x14ac:dyDescent="0.3">
      <c r="B42" s="37" t="s">
        <v>8</v>
      </c>
      <c r="C42" s="36">
        <f t="shared" si="42"/>
        <v>3.6499999999999986</v>
      </c>
      <c r="D42" s="36">
        <f t="shared" si="43"/>
        <v>5.3500000000000014</v>
      </c>
      <c r="E42" s="36">
        <f t="shared" si="44"/>
        <v>4.3981830417227457</v>
      </c>
      <c r="F42" s="23"/>
      <c r="G42" s="3"/>
      <c r="H42" s="3" t="s">
        <v>8</v>
      </c>
      <c r="I42" s="13">
        <v>25.8</v>
      </c>
      <c r="J42" s="13">
        <v>23.2</v>
      </c>
      <c r="K42" s="8">
        <f>((I42*416)+(J42*327))/743</f>
        <v>24.6557200538358</v>
      </c>
      <c r="L42" s="23"/>
      <c r="M42" s="3"/>
      <c r="N42" s="3" t="s">
        <v>8</v>
      </c>
      <c r="O42" s="13">
        <v>29.95</v>
      </c>
      <c r="P42" s="13">
        <v>27.95</v>
      </c>
      <c r="Q42" s="8">
        <f>((O42*416)+(P42*327))/743</f>
        <v>29.069784656796767</v>
      </c>
      <c r="R42" s="23"/>
      <c r="S42" s="3"/>
      <c r="T42" s="3" t="s">
        <v>8</v>
      </c>
      <c r="U42" s="13">
        <v>31.45</v>
      </c>
      <c r="V42" s="13">
        <v>28.65</v>
      </c>
      <c r="W42" s="19">
        <f>((U42*416)+(V42*327))/743</f>
        <v>30.217698519515476</v>
      </c>
      <c r="X42" s="23"/>
      <c r="Y42" s="3"/>
      <c r="Z42" s="3" t="s">
        <v>8</v>
      </c>
      <c r="AA42" s="13">
        <v>31.85</v>
      </c>
      <c r="AB42" s="13">
        <v>28.95</v>
      </c>
      <c r="AC42" s="19">
        <f>((AA42*416)+(AB42*327))/743</f>
        <v>30.573687752355315</v>
      </c>
      <c r="AD42" s="23"/>
      <c r="AE42" s="3"/>
      <c r="AF42" s="3" t="s">
        <v>8</v>
      </c>
      <c r="AG42" s="13">
        <v>32.049999999999997</v>
      </c>
      <c r="AH42" s="13">
        <v>29</v>
      </c>
      <c r="AI42" s="8">
        <f>((AG42*416)+(AH42*327))/743</f>
        <v>30.707671601615072</v>
      </c>
      <c r="AJ42" s="23"/>
      <c r="AK42" s="23"/>
      <c r="AL42" s="3"/>
      <c r="AM42" s="3" t="s">
        <v>8</v>
      </c>
      <c r="AN42" s="13">
        <v>32.1</v>
      </c>
      <c r="AO42" s="13">
        <v>29.05</v>
      </c>
      <c r="AP42" s="8">
        <f>((AN42*416)+(AO42*327))/743</f>
        <v>30.757671601615076</v>
      </c>
      <c r="AQ42" s="23"/>
      <c r="AR42" s="23"/>
      <c r="AS42" s="3"/>
      <c r="AT42" s="3" t="s">
        <v>8</v>
      </c>
      <c r="AU42" s="13">
        <v>33.25</v>
      </c>
      <c r="AV42" s="13">
        <v>30.2</v>
      </c>
      <c r="AW42" s="8">
        <f>((AU42*416)+(AV42*327))/743</f>
        <v>31.907671601615075</v>
      </c>
      <c r="AX42" s="23"/>
      <c r="AY42" s="23"/>
      <c r="AZ42" s="3"/>
      <c r="BA42" s="3" t="s">
        <v>8</v>
      </c>
      <c r="BB42" s="13">
        <v>33.15</v>
      </c>
      <c r="BC42" s="13">
        <v>30.1</v>
      </c>
      <c r="BD42" s="8">
        <f>((BB42*416)+(BC42*327))/743</f>
        <v>31.807671601615073</v>
      </c>
      <c r="BE42" s="23"/>
      <c r="BF42" s="23"/>
      <c r="BG42" s="3"/>
      <c r="BH42" s="3" t="s">
        <v>8</v>
      </c>
      <c r="BI42" s="13">
        <v>31.85</v>
      </c>
      <c r="BJ42" s="13">
        <v>28.95</v>
      </c>
      <c r="BK42" s="8">
        <f>((BI42*416)+(BJ42*327))/743</f>
        <v>30.573687752355315</v>
      </c>
      <c r="BL42" s="23"/>
      <c r="BM42" s="23"/>
      <c r="BN42" s="3"/>
      <c r="BO42" s="3" t="s">
        <v>8</v>
      </c>
      <c r="BP42" s="13">
        <v>32.799999999999997</v>
      </c>
      <c r="BQ42" s="13">
        <v>29.55</v>
      </c>
      <c r="BR42" s="8">
        <f>((BP42*416)+(BQ42*327))/743</f>
        <v>31.369650067294753</v>
      </c>
      <c r="BS42" s="23"/>
      <c r="BT42" s="23"/>
      <c r="BU42" s="3"/>
      <c r="BV42" s="3" t="s">
        <v>8</v>
      </c>
      <c r="BW42" s="13">
        <v>33.75</v>
      </c>
      <c r="BX42" s="13">
        <v>30.5</v>
      </c>
      <c r="BY42" s="8">
        <f>((BW42*416)+(BX42*327))/743</f>
        <v>32.319650067294752</v>
      </c>
      <c r="BZ42" s="23"/>
      <c r="CA42" s="23"/>
      <c r="CB42" s="3"/>
      <c r="CC42" s="3" t="s">
        <v>8</v>
      </c>
      <c r="CD42" s="13">
        <v>32.450000000000003</v>
      </c>
      <c r="CE42" s="13">
        <v>29.2</v>
      </c>
      <c r="CF42" s="8">
        <f>((CD42*416)+(CE42*327))/743</f>
        <v>31.019650067294748</v>
      </c>
      <c r="CG42" s="23"/>
      <c r="CH42" s="23"/>
      <c r="CI42" s="3"/>
      <c r="CJ42" s="3" t="s">
        <v>8</v>
      </c>
      <c r="CK42" s="13">
        <v>32.25</v>
      </c>
      <c r="CL42" s="13">
        <v>29</v>
      </c>
      <c r="CM42" s="8">
        <f>((CK42*416)+(CL42*327))/743</f>
        <v>30.819650067294752</v>
      </c>
      <c r="CN42" s="23"/>
      <c r="CO42" s="23"/>
      <c r="CP42" s="3"/>
      <c r="CQ42" s="3" t="s">
        <v>8</v>
      </c>
      <c r="CR42" s="13">
        <v>33.4</v>
      </c>
      <c r="CS42" s="13">
        <v>30</v>
      </c>
      <c r="CT42" s="8">
        <f>((CR42*416)+(CS42*327))/743</f>
        <v>31.903633916554512</v>
      </c>
      <c r="CU42" s="23"/>
      <c r="CV42" s="23"/>
      <c r="CW42" s="3"/>
      <c r="CX42" s="3" t="s">
        <v>8</v>
      </c>
      <c r="CY42" s="13">
        <v>33.549999999999997</v>
      </c>
      <c r="CZ42" s="13">
        <v>30.2</v>
      </c>
      <c r="DA42" s="8">
        <f>((CY42*416)+(CZ42*327))/743</f>
        <v>32.075639300134583</v>
      </c>
      <c r="DB42" s="23"/>
      <c r="DC42" s="23"/>
      <c r="DD42" s="3"/>
      <c r="DE42" s="3" t="s">
        <v>8</v>
      </c>
      <c r="DF42" s="13">
        <v>32.799999999999997</v>
      </c>
      <c r="DG42" s="13">
        <v>29.45</v>
      </c>
      <c r="DH42" s="8">
        <f>((DF42*416)+(DG42*327))/743</f>
        <v>31.325639300134586</v>
      </c>
      <c r="DI42" s="23"/>
      <c r="DJ42" s="23"/>
      <c r="DK42" s="3"/>
      <c r="DL42" s="3" t="s">
        <v>8</v>
      </c>
      <c r="DM42" s="13">
        <v>33.6</v>
      </c>
      <c r="DN42" s="13">
        <v>30.7</v>
      </c>
      <c r="DO42" s="8">
        <f>((DM42*416)+(DN42*327))/743</f>
        <v>32.323687752355319</v>
      </c>
      <c r="DP42" s="23"/>
      <c r="DQ42" s="3"/>
      <c r="DR42" s="3" t="s">
        <v>8</v>
      </c>
      <c r="DS42" s="13">
        <v>35.049999999999997</v>
      </c>
      <c r="DT42" s="13">
        <v>33.549999999999997</v>
      </c>
      <c r="DU42" s="8">
        <f>((DS42*416)+(DT42*327))/743</f>
        <v>34.389838492597576</v>
      </c>
      <c r="DV42" s="23"/>
      <c r="DW42" s="3"/>
      <c r="DX42" s="3" t="s">
        <v>8</v>
      </c>
      <c r="DY42" s="13">
        <v>36.799999999999997</v>
      </c>
      <c r="DZ42" s="13">
        <v>32.35</v>
      </c>
      <c r="EA42" s="8">
        <f>((DY42*416)+(DZ42*327))/743</f>
        <v>34.841520861372814</v>
      </c>
      <c r="EB42" s="23"/>
      <c r="EC42" s="3"/>
      <c r="ED42" s="3" t="s">
        <v>8</v>
      </c>
      <c r="EE42" s="13">
        <v>35.35</v>
      </c>
      <c r="EF42" s="13">
        <v>31.1</v>
      </c>
      <c r="EG42" s="8">
        <f>((EE42*416)+(EF42*327))/743</f>
        <v>33.479542395693137</v>
      </c>
      <c r="EH42" s="23"/>
      <c r="EI42" s="3"/>
      <c r="EJ42" s="3" t="s">
        <v>8</v>
      </c>
      <c r="EK42" s="13">
        <v>34.75</v>
      </c>
      <c r="EL42" s="13">
        <v>29.05</v>
      </c>
      <c r="EM42" s="8">
        <f>((EK42*416)+(EL42*327))/743</f>
        <v>32.241386271870795</v>
      </c>
      <c r="EN42" s="23"/>
      <c r="EO42" s="3"/>
      <c r="EP42" s="3" t="s">
        <v>8</v>
      </c>
      <c r="EQ42" s="13">
        <v>35.65</v>
      </c>
      <c r="ER42" s="13">
        <v>29.25</v>
      </c>
      <c r="ES42" s="8">
        <f>((EQ42*416)+(ER42*327))/743</f>
        <v>32.833310901749662</v>
      </c>
      <c r="ET42" s="23"/>
      <c r="EU42" s="3"/>
      <c r="EV42" s="3" t="s">
        <v>8</v>
      </c>
      <c r="EW42" s="13">
        <v>37.700000000000003</v>
      </c>
      <c r="EX42" s="13">
        <v>31.25</v>
      </c>
      <c r="EY42" s="8">
        <f>((EW42*416)+(EX42*327))/743</f>
        <v>34.861305518169587</v>
      </c>
      <c r="EZ42" s="23"/>
      <c r="FA42" s="3"/>
      <c r="FB42" s="3" t="s">
        <v>8</v>
      </c>
      <c r="FC42" s="13">
        <v>38</v>
      </c>
      <c r="FD42" s="13">
        <v>35.15</v>
      </c>
      <c r="FE42" s="8">
        <f>((FC42*416)+(FD42*327))/743</f>
        <v>36.745693135935397</v>
      </c>
      <c r="FF42" s="23"/>
      <c r="FG42" s="3"/>
      <c r="FH42" s="3" t="s">
        <v>8</v>
      </c>
      <c r="FI42" s="13">
        <v>32.6</v>
      </c>
      <c r="FJ42" s="13">
        <v>35.6</v>
      </c>
      <c r="FK42" s="8">
        <f>((FI42*416)+(FJ42*327))/743</f>
        <v>33.92032301480485</v>
      </c>
      <c r="FL42" s="23"/>
      <c r="FM42" s="3"/>
      <c r="FN42" s="3" t="s">
        <v>8</v>
      </c>
      <c r="FO42" s="13">
        <v>33</v>
      </c>
      <c r="FP42" s="13">
        <v>36</v>
      </c>
      <c r="FQ42" s="8">
        <f>((FO42*416)+(FP42*327))/743</f>
        <v>34.320323014804842</v>
      </c>
      <c r="FR42" s="23"/>
      <c r="FS42" s="3"/>
      <c r="FT42" s="3" t="s">
        <v>8</v>
      </c>
      <c r="FU42" s="13">
        <v>33.1</v>
      </c>
      <c r="FV42" s="13">
        <v>35.950000000000003</v>
      </c>
      <c r="FW42" s="8">
        <f>((FU42*416)+(FV42*327))/743</f>
        <v>34.354306864064604</v>
      </c>
      <c r="FX42" s="23"/>
      <c r="FY42" s="3"/>
      <c r="FZ42" s="3" t="s">
        <v>8</v>
      </c>
      <c r="GA42" s="13">
        <v>33.799999999999997</v>
      </c>
      <c r="GB42" s="13">
        <v>36.950000000000003</v>
      </c>
      <c r="GC42" s="8">
        <f>((GA42*416)+(GB42*327))/743</f>
        <v>35.186339165545085</v>
      </c>
      <c r="GD42" s="23"/>
      <c r="GE42" s="3"/>
      <c r="GF42" s="3" t="s">
        <v>8</v>
      </c>
      <c r="GG42" s="13">
        <v>36.549999999999997</v>
      </c>
      <c r="GH42" s="13">
        <v>39.200000000000003</v>
      </c>
      <c r="GI42" s="8">
        <f>((GG42*416)+(GH42*327))/743</f>
        <v>37.716285329744281</v>
      </c>
      <c r="GJ42" s="23"/>
      <c r="GK42" s="3"/>
      <c r="GL42" s="3" t="s">
        <v>8</v>
      </c>
      <c r="GM42" s="13">
        <v>36.9</v>
      </c>
      <c r="GN42" s="13">
        <v>40.299999999999997</v>
      </c>
      <c r="GO42" s="8">
        <f>((GM42*416)+(GN42*327))/743</f>
        <v>38.396366083445493</v>
      </c>
      <c r="GP42" s="23"/>
      <c r="GQ42" s="3"/>
      <c r="GR42" s="3" t="s">
        <v>8</v>
      </c>
      <c r="GS42" s="13">
        <v>41.25</v>
      </c>
      <c r="GT42" s="13">
        <v>44.85</v>
      </c>
      <c r="GU42" s="8">
        <f>((GS42*416)+(GT42*327))/743</f>
        <v>42.834387617765813</v>
      </c>
      <c r="GV42" s="23"/>
      <c r="GW42" s="3"/>
      <c r="GX42" s="3" t="s">
        <v>8</v>
      </c>
      <c r="GY42" s="13">
        <v>36.75</v>
      </c>
      <c r="GZ42" s="13">
        <v>40</v>
      </c>
      <c r="HA42" s="8">
        <f>((GY42*416)+(GZ42*327))/743</f>
        <v>38.180349932705248</v>
      </c>
      <c r="HB42" s="23"/>
      <c r="HC42" s="3"/>
      <c r="HD42" s="3" t="s">
        <v>8</v>
      </c>
      <c r="HE42" s="13">
        <v>38</v>
      </c>
      <c r="HF42" s="13">
        <v>41.5</v>
      </c>
      <c r="HG42" s="8">
        <f>((HE42*416)+(HF42*327))/743</f>
        <v>39.540376850605654</v>
      </c>
      <c r="HH42" s="23"/>
      <c r="HI42" s="3"/>
      <c r="HJ42" s="3" t="s">
        <v>8</v>
      </c>
      <c r="HK42" s="13">
        <v>39.15</v>
      </c>
      <c r="HL42" s="13">
        <v>42.95</v>
      </c>
      <c r="HM42" s="8">
        <f>((HK42*416)+(HL42*327))/743</f>
        <v>40.822409152086138</v>
      </c>
      <c r="HN42" s="23"/>
      <c r="HO42" s="3"/>
      <c r="HP42" s="3" t="s">
        <v>8</v>
      </c>
      <c r="HQ42" s="13">
        <v>39.1</v>
      </c>
      <c r="HR42" s="13">
        <v>42.3</v>
      </c>
      <c r="HS42" s="8">
        <f>((HQ42*416)+(HR42*327))/743</f>
        <v>40.508344549125162</v>
      </c>
      <c r="HT42" s="23"/>
      <c r="HU42" s="3"/>
      <c r="HV42" s="3" t="s">
        <v>8</v>
      </c>
      <c r="HW42" s="13">
        <v>39</v>
      </c>
      <c r="HX42" s="13">
        <v>43.25</v>
      </c>
      <c r="HY42" s="8">
        <f>((HW42*416)+(HX42*327))/743</f>
        <v>40.870457604306864</v>
      </c>
      <c r="HZ42" s="23"/>
      <c r="IA42" s="3"/>
      <c r="IB42" s="3" t="s">
        <v>8</v>
      </c>
      <c r="IC42" s="13">
        <v>39.15</v>
      </c>
      <c r="ID42" s="13">
        <v>44.3</v>
      </c>
      <c r="IE42" s="8">
        <f>((IC42*416)+(ID42*327))/743</f>
        <v>41.41655450874832</v>
      </c>
      <c r="IF42" s="23"/>
      <c r="IG42" s="3"/>
      <c r="IH42" s="3" t="s">
        <v>8</v>
      </c>
      <c r="II42" s="13">
        <v>42.95</v>
      </c>
      <c r="IJ42" s="13">
        <v>48.1</v>
      </c>
      <c r="IK42" s="8">
        <f>((II42*416)+(IJ42*327))/743</f>
        <v>45.216554508748317</v>
      </c>
      <c r="IL42" s="23"/>
      <c r="IM42" s="3"/>
      <c r="IN42" s="3" t="s">
        <v>8</v>
      </c>
      <c r="IO42" s="13">
        <v>42.55</v>
      </c>
      <c r="IP42" s="13">
        <v>48.85</v>
      </c>
      <c r="IQ42" s="8">
        <f>((IO42*416)+(IP42*327))/743</f>
        <v>45.322678331090174</v>
      </c>
      <c r="IR42" s="23"/>
      <c r="IS42" s="3"/>
      <c r="IT42" s="3" t="s">
        <v>8</v>
      </c>
      <c r="IU42" s="13">
        <v>42.65</v>
      </c>
      <c r="IV42" s="13">
        <v>48.6</v>
      </c>
      <c r="IW42" s="8">
        <f>((IU42*416)+(IV42*327))/743</f>
        <v>45.26864064602961</v>
      </c>
      <c r="IX42" s="23"/>
      <c r="IY42" s="3"/>
      <c r="IZ42" s="3" t="s">
        <v>8</v>
      </c>
      <c r="JA42" s="13">
        <v>43.35</v>
      </c>
      <c r="JB42" s="13">
        <v>46.8</v>
      </c>
      <c r="JC42" s="8">
        <f>((JA42*416)+(JB42*327))/743</f>
        <v>44.868371467025568</v>
      </c>
    </row>
    <row r="43" spans="1:263" ht="15.75" thickBot="1" x14ac:dyDescent="0.3">
      <c r="B43" s="37" t="s">
        <v>9</v>
      </c>
      <c r="C43" s="36">
        <f t="shared" si="42"/>
        <v>2.3999999999999986</v>
      </c>
      <c r="D43" s="36">
        <f t="shared" si="43"/>
        <v>3.5999999999999979</v>
      </c>
      <c r="E43" s="36">
        <f t="shared" si="44"/>
        <v>2.9066666666666663</v>
      </c>
      <c r="F43" s="23"/>
      <c r="G43" s="3"/>
      <c r="H43" s="3" t="s">
        <v>9</v>
      </c>
      <c r="I43" s="13">
        <v>18.100000000000001</v>
      </c>
      <c r="J43" s="13">
        <v>17.7</v>
      </c>
      <c r="K43" s="8">
        <f>((I43*416)+(J43*304))/720</f>
        <v>17.931111111111115</v>
      </c>
      <c r="L43" s="23"/>
      <c r="M43" s="3"/>
      <c r="N43" s="3" t="s">
        <v>9</v>
      </c>
      <c r="O43" s="13">
        <v>21.25</v>
      </c>
      <c r="P43" s="13">
        <v>21.15</v>
      </c>
      <c r="Q43" s="8">
        <f>((O43*416)+(P43*304))/720</f>
        <v>21.207777777777775</v>
      </c>
      <c r="R43" s="23"/>
      <c r="S43" s="3"/>
      <c r="T43" s="3" t="s">
        <v>9</v>
      </c>
      <c r="U43" s="13">
        <v>22.35</v>
      </c>
      <c r="V43" s="13">
        <v>21.65</v>
      </c>
      <c r="W43" s="19">
        <f>((U43*416)+(V43*304))/720</f>
        <v>22.054444444444446</v>
      </c>
      <c r="X43" s="23"/>
      <c r="Y43" s="3"/>
      <c r="Z43" s="3" t="s">
        <v>9</v>
      </c>
      <c r="AA43" s="13">
        <v>22.65</v>
      </c>
      <c r="AB43" s="13">
        <v>21.9</v>
      </c>
      <c r="AC43" s="19">
        <f>((AA43*416)+(AB43*304))/720</f>
        <v>22.333333333333332</v>
      </c>
      <c r="AD43" s="23"/>
      <c r="AE43" s="3"/>
      <c r="AF43" s="3" t="s">
        <v>9</v>
      </c>
      <c r="AG43" s="13">
        <v>22.8</v>
      </c>
      <c r="AH43" s="13">
        <v>21.95</v>
      </c>
      <c r="AI43" s="8">
        <f>((AG43*416)+(AH43*304))/720</f>
        <v>22.441111111111113</v>
      </c>
      <c r="AJ43" s="23"/>
      <c r="AK43" s="23"/>
      <c r="AL43" s="3"/>
      <c r="AM43" s="3" t="s">
        <v>9</v>
      </c>
      <c r="AN43" s="13">
        <v>22.8</v>
      </c>
      <c r="AO43" s="13">
        <v>21.95</v>
      </c>
      <c r="AP43" s="8">
        <f>((AN43*416)+(AO43*304))/720</f>
        <v>22.441111111111113</v>
      </c>
      <c r="AQ43" s="23"/>
      <c r="AR43" s="23"/>
      <c r="AS43" s="3"/>
      <c r="AT43" s="3" t="s">
        <v>9</v>
      </c>
      <c r="AU43" s="13">
        <v>23.6</v>
      </c>
      <c r="AV43" s="13">
        <v>22.75</v>
      </c>
      <c r="AW43" s="8">
        <f>((AU43*416)+(AV43*304))/720</f>
        <v>23.24111111111111</v>
      </c>
      <c r="AX43" s="23"/>
      <c r="AY43" s="23"/>
      <c r="AZ43" s="3"/>
      <c r="BA43" s="3" t="s">
        <v>9</v>
      </c>
      <c r="BB43" s="13">
        <v>23.55</v>
      </c>
      <c r="BC43" s="13">
        <v>22.7</v>
      </c>
      <c r="BD43" s="8">
        <f>((BB43*416)+(BC43*304))/720</f>
        <v>23.191111111111113</v>
      </c>
      <c r="BE43" s="23"/>
      <c r="BF43" s="23"/>
      <c r="BG43" s="3"/>
      <c r="BH43" s="3" t="s">
        <v>9</v>
      </c>
      <c r="BI43" s="13">
        <v>22.7</v>
      </c>
      <c r="BJ43" s="13">
        <v>21.95</v>
      </c>
      <c r="BK43" s="8">
        <f>((BI43*416)+(BJ43*304))/720</f>
        <v>22.383333333333333</v>
      </c>
      <c r="BL43" s="23"/>
      <c r="BM43" s="23"/>
      <c r="BN43" s="3"/>
      <c r="BO43" s="3" t="s">
        <v>9</v>
      </c>
      <c r="BP43" s="13">
        <v>23.4</v>
      </c>
      <c r="BQ43" s="13">
        <v>22.4</v>
      </c>
      <c r="BR43" s="8">
        <f>((BP43*416)+(BQ43*304))/720</f>
        <v>22.977777777777778</v>
      </c>
      <c r="BS43" s="23"/>
      <c r="BT43" s="23"/>
      <c r="BU43" s="3"/>
      <c r="BV43" s="3" t="s">
        <v>9</v>
      </c>
      <c r="BW43" s="13">
        <v>24.05</v>
      </c>
      <c r="BX43" s="13">
        <v>23.05</v>
      </c>
      <c r="BY43" s="8">
        <f>((BW43*416)+(BX43*304))/720</f>
        <v>23.627777777777776</v>
      </c>
      <c r="BZ43" s="23"/>
      <c r="CA43" s="23"/>
      <c r="CB43" s="3"/>
      <c r="CC43" s="3" t="s">
        <v>9</v>
      </c>
      <c r="CD43" s="13">
        <v>23.15</v>
      </c>
      <c r="CE43" s="13">
        <v>22.15</v>
      </c>
      <c r="CF43" s="8">
        <f>((CD43*416)+(CE43*304))/720</f>
        <v>22.727777777777778</v>
      </c>
      <c r="CG43" s="23"/>
      <c r="CH43" s="23"/>
      <c r="CI43" s="3"/>
      <c r="CJ43" s="3" t="s">
        <v>9</v>
      </c>
      <c r="CK43" s="13">
        <v>23</v>
      </c>
      <c r="CL43" s="13">
        <v>22</v>
      </c>
      <c r="CM43" s="8">
        <f>((CK43*416)+(CL43*304))/720</f>
        <v>22.577777777777779</v>
      </c>
      <c r="CN43" s="23"/>
      <c r="CO43" s="23"/>
      <c r="CP43" s="3"/>
      <c r="CQ43" s="3" t="s">
        <v>9</v>
      </c>
      <c r="CR43" s="13">
        <v>23.85</v>
      </c>
      <c r="CS43" s="13">
        <v>23.45</v>
      </c>
      <c r="CT43" s="8">
        <f>((CR43*416)+(CS43*304))/720</f>
        <v>23.681111111111115</v>
      </c>
      <c r="CU43" s="23"/>
      <c r="CV43" s="23"/>
      <c r="CW43" s="3"/>
      <c r="CX43" s="3" t="s">
        <v>9</v>
      </c>
      <c r="CY43" s="13">
        <v>23.95</v>
      </c>
      <c r="CZ43" s="13">
        <v>23.6</v>
      </c>
      <c r="DA43" s="8">
        <f>((CY43*416)+(CZ43*304))/720</f>
        <v>23.80222222222222</v>
      </c>
      <c r="DB43" s="23"/>
      <c r="DC43" s="23"/>
      <c r="DD43" s="3"/>
      <c r="DE43" s="3" t="s">
        <v>9</v>
      </c>
      <c r="DF43" s="13">
        <v>23.45</v>
      </c>
      <c r="DG43" s="13">
        <v>23.1</v>
      </c>
      <c r="DH43" s="8">
        <f>((DF43*416)+(DG43*304))/720</f>
        <v>23.30222222222222</v>
      </c>
      <c r="DI43" s="23"/>
      <c r="DJ43" s="23"/>
      <c r="DK43" s="3"/>
      <c r="DL43" s="3" t="s">
        <v>9</v>
      </c>
      <c r="DM43" s="13">
        <v>24.05</v>
      </c>
      <c r="DN43" s="13">
        <v>23.95</v>
      </c>
      <c r="DO43" s="8">
        <f>((DM43*416)+(DN43*304))/720</f>
        <v>24.007777777777783</v>
      </c>
      <c r="DP43" s="23"/>
      <c r="DQ43" s="3"/>
      <c r="DR43" s="3" t="s">
        <v>9</v>
      </c>
      <c r="DS43" s="13">
        <v>25.85</v>
      </c>
      <c r="DT43" s="13">
        <v>26.9</v>
      </c>
      <c r="DU43" s="8">
        <f>((DS43*416)+(DT43*304))/720</f>
        <v>26.293333333333333</v>
      </c>
      <c r="DV43" s="23"/>
      <c r="DW43" s="3"/>
      <c r="DX43" s="3" t="s">
        <v>9</v>
      </c>
      <c r="DY43" s="13">
        <v>27.05</v>
      </c>
      <c r="DZ43" s="13">
        <v>26.4</v>
      </c>
      <c r="EA43" s="8">
        <f>((DY43*416)+(DZ43*304))/720</f>
        <v>26.775555555555556</v>
      </c>
      <c r="EB43" s="23"/>
      <c r="EC43" s="3"/>
      <c r="ED43" s="3" t="s">
        <v>9</v>
      </c>
      <c r="EE43" s="13">
        <v>25.95</v>
      </c>
      <c r="EF43" s="13">
        <v>25.5</v>
      </c>
      <c r="EG43" s="8">
        <f>((EE43*416)+(EF43*304))/720</f>
        <v>25.759999999999994</v>
      </c>
      <c r="EH43" s="23"/>
      <c r="EI43" s="3"/>
      <c r="EJ43" s="3" t="s">
        <v>9</v>
      </c>
      <c r="EK43" s="13">
        <v>25.95</v>
      </c>
      <c r="EL43" s="13">
        <v>24.25</v>
      </c>
      <c r="EM43" s="8">
        <f>((EK43*416)+(EL43*304))/720</f>
        <v>25.232222222222219</v>
      </c>
      <c r="EN43" s="23"/>
      <c r="EO43" s="3"/>
      <c r="EP43" s="3" t="s">
        <v>9</v>
      </c>
      <c r="EQ43" s="13">
        <v>26.6</v>
      </c>
      <c r="ER43" s="13">
        <v>24.4</v>
      </c>
      <c r="ES43" s="8">
        <f>((EQ43*416)+(ER43*304))/720</f>
        <v>25.671111111111113</v>
      </c>
      <c r="ET43" s="23"/>
      <c r="EU43" s="3"/>
      <c r="EV43" s="3" t="s">
        <v>9</v>
      </c>
      <c r="EW43" s="13">
        <v>28.1</v>
      </c>
      <c r="EX43" s="13">
        <v>25.9</v>
      </c>
      <c r="EY43" s="8">
        <f>((EW43*416)+(EX43*304))/720</f>
        <v>27.171111111111113</v>
      </c>
      <c r="EZ43" s="23"/>
      <c r="FA43" s="3"/>
      <c r="FB43" s="3" t="s">
        <v>9</v>
      </c>
      <c r="FC43" s="13">
        <v>28.35</v>
      </c>
      <c r="FD43" s="13">
        <v>24.4</v>
      </c>
      <c r="FE43" s="8">
        <f>((FC43*416)+(FD43*304))/720</f>
        <v>26.682222222222222</v>
      </c>
      <c r="FF43" s="23"/>
      <c r="FG43" s="3"/>
      <c r="FH43" s="3" t="s">
        <v>9</v>
      </c>
      <c r="FI43" s="13">
        <v>23.8</v>
      </c>
      <c r="FJ43" s="13">
        <v>23.6</v>
      </c>
      <c r="FK43" s="8">
        <f>((FI43*416)+(FJ43*304))/720</f>
        <v>23.715555555555557</v>
      </c>
      <c r="FL43" s="23"/>
      <c r="FM43" s="3"/>
      <c r="FN43" s="3" t="s">
        <v>9</v>
      </c>
      <c r="FO43" s="13">
        <v>24.1</v>
      </c>
      <c r="FP43" s="13">
        <v>23.9</v>
      </c>
      <c r="FQ43" s="8">
        <f>((FO43*416)+(FP43*304))/720</f>
        <v>24.015555555555558</v>
      </c>
      <c r="FR43" s="23"/>
      <c r="FS43" s="3"/>
      <c r="FT43" s="3" t="s">
        <v>9</v>
      </c>
      <c r="FU43" s="13">
        <v>24.15</v>
      </c>
      <c r="FV43" s="13">
        <v>23.85</v>
      </c>
      <c r="FW43" s="8">
        <f>((FU43*416)+(FV43*304))/720</f>
        <v>24.023333333333333</v>
      </c>
      <c r="FX43" s="23"/>
      <c r="FY43" s="3"/>
      <c r="FZ43" s="3" t="s">
        <v>9</v>
      </c>
      <c r="GA43" s="13">
        <v>24.65</v>
      </c>
      <c r="GB43" s="13">
        <v>24.55</v>
      </c>
      <c r="GC43" s="8">
        <f>((GA43*416)+(GB43*304))/720</f>
        <v>24.607777777777777</v>
      </c>
      <c r="GD43" s="23"/>
      <c r="GE43" s="3"/>
      <c r="GF43" s="3" t="s">
        <v>9</v>
      </c>
      <c r="GG43" s="13">
        <v>25.9</v>
      </c>
      <c r="GH43" s="13">
        <v>25.45</v>
      </c>
      <c r="GI43" s="8">
        <f>((GG43*416)+(GH43*304))/720</f>
        <v>25.71</v>
      </c>
      <c r="GJ43" s="23"/>
      <c r="GK43" s="3"/>
      <c r="GL43" s="3" t="s">
        <v>9</v>
      </c>
      <c r="GM43" s="13">
        <v>27</v>
      </c>
      <c r="GN43" s="13">
        <v>27.1</v>
      </c>
      <c r="GO43" s="8">
        <f>((GM43*416)+(GN43*304))/720</f>
        <v>27.042222222222225</v>
      </c>
      <c r="GP43" s="23"/>
      <c r="GQ43" s="3"/>
      <c r="GR43" s="3" t="s">
        <v>9</v>
      </c>
      <c r="GS43" s="13">
        <v>36.5</v>
      </c>
      <c r="GT43" s="13">
        <v>39.75</v>
      </c>
      <c r="GU43" s="8">
        <f>((GS43*416)+(GT43*304))/720</f>
        <v>37.87222222222222</v>
      </c>
      <c r="GV43" s="23"/>
      <c r="GW43" s="3"/>
      <c r="GX43" s="3" t="s">
        <v>9</v>
      </c>
      <c r="GY43" s="13">
        <v>26.6</v>
      </c>
      <c r="GZ43" s="13">
        <v>26.65</v>
      </c>
      <c r="HA43" s="8">
        <f>((GY43*416)+(GZ43*304))/720</f>
        <v>26.621111111111112</v>
      </c>
      <c r="HB43" s="23"/>
      <c r="HC43" s="3"/>
      <c r="HD43" s="3" t="s">
        <v>9</v>
      </c>
      <c r="HE43" s="13">
        <v>26.95</v>
      </c>
      <c r="HF43" s="13">
        <v>27.15</v>
      </c>
      <c r="HG43" s="8">
        <f>((HE43*416)+(HF43*304))/720</f>
        <v>27.034444444444443</v>
      </c>
      <c r="HH43" s="23"/>
      <c r="HI43" s="3"/>
      <c r="HJ43" s="3" t="s">
        <v>9</v>
      </c>
      <c r="HK43" s="13">
        <v>27.75</v>
      </c>
      <c r="HL43" s="13">
        <v>28.2</v>
      </c>
      <c r="HM43" s="8">
        <f>((HK43*416)+(HL43*304))/720</f>
        <v>27.939999999999998</v>
      </c>
      <c r="HN43" s="23"/>
      <c r="HO43" s="3"/>
      <c r="HP43" s="3" t="s">
        <v>9</v>
      </c>
      <c r="HQ43" s="13">
        <v>27.8</v>
      </c>
      <c r="HR43" s="13">
        <v>27.8</v>
      </c>
      <c r="HS43" s="8">
        <f>((HQ43*416)+(HR43*304))/720</f>
        <v>27.8</v>
      </c>
      <c r="HT43" s="23"/>
      <c r="HU43" s="3"/>
      <c r="HV43" s="3" t="s">
        <v>9</v>
      </c>
      <c r="HW43" s="13">
        <v>27.75</v>
      </c>
      <c r="HX43" s="13">
        <v>28.45</v>
      </c>
      <c r="HY43" s="8">
        <f>((HW43*416)+(HX43*304))/720</f>
        <v>28.045555555555556</v>
      </c>
      <c r="HZ43" s="23"/>
      <c r="IA43" s="3"/>
      <c r="IB43" s="3" t="s">
        <v>9</v>
      </c>
      <c r="IC43" s="13">
        <v>27.85</v>
      </c>
      <c r="ID43" s="13">
        <v>29.15</v>
      </c>
      <c r="IE43" s="8">
        <f>((IC43*416)+(ID43*304))/720</f>
        <v>28.398888888888891</v>
      </c>
      <c r="IF43" s="23"/>
      <c r="IG43" s="3"/>
      <c r="IH43" s="3" t="s">
        <v>9</v>
      </c>
      <c r="II43" s="13">
        <v>30.45</v>
      </c>
      <c r="IJ43" s="13">
        <v>31.75</v>
      </c>
      <c r="IK43" s="8">
        <f>((II43*416)+(IJ43*304))/720</f>
        <v>30.998888888888885</v>
      </c>
      <c r="IL43" s="23"/>
      <c r="IM43" s="3"/>
      <c r="IN43" s="3" t="s">
        <v>9</v>
      </c>
      <c r="IO43" s="13">
        <v>30.15</v>
      </c>
      <c r="IP43" s="13">
        <v>32.25</v>
      </c>
      <c r="IQ43" s="8">
        <f>((IO43*416)+(IP43*304))/720</f>
        <v>31.036666666666669</v>
      </c>
      <c r="IR43" s="23"/>
      <c r="IS43" s="3"/>
      <c r="IT43" s="3" t="s">
        <v>9</v>
      </c>
      <c r="IU43" s="13">
        <v>30.15</v>
      </c>
      <c r="IV43" s="13">
        <v>32.049999999999997</v>
      </c>
      <c r="IW43" s="8">
        <f>((IU43*416)+(IV43*304))/720</f>
        <v>30.952222222222222</v>
      </c>
      <c r="IX43" s="23"/>
      <c r="IY43" s="3"/>
      <c r="IZ43" s="3" t="s">
        <v>9</v>
      </c>
      <c r="JA43" s="13">
        <v>30.55</v>
      </c>
      <c r="JB43" s="13">
        <v>30.8</v>
      </c>
      <c r="JC43" s="8">
        <f>((JA43*416)+(JB43*304))/720</f>
        <v>30.655555555555555</v>
      </c>
    </row>
    <row r="44" spans="1:263" ht="15.75" thickBot="1" x14ac:dyDescent="0.3">
      <c r="B44" s="37" t="s">
        <v>10</v>
      </c>
      <c r="C44" s="36">
        <f t="shared" si="42"/>
        <v>2.4000000000000021</v>
      </c>
      <c r="D44" s="36">
        <f t="shared" si="43"/>
        <v>3.7999999999999972</v>
      </c>
      <c r="E44" s="36">
        <f t="shared" si="44"/>
        <v>3.0172043010752745</v>
      </c>
      <c r="F44" s="23"/>
      <c r="G44" s="3"/>
      <c r="H44" s="3" t="s">
        <v>10</v>
      </c>
      <c r="I44" s="13">
        <v>19.55</v>
      </c>
      <c r="J44" s="13">
        <v>19.3</v>
      </c>
      <c r="K44" s="8">
        <f>((I44*416)+(J44*328))/744</f>
        <v>19.439784946236561</v>
      </c>
      <c r="L44" s="23"/>
      <c r="M44" s="3"/>
      <c r="N44" s="3" t="s">
        <v>10</v>
      </c>
      <c r="O44" s="13">
        <v>23.1</v>
      </c>
      <c r="P44" s="13">
        <v>22.95</v>
      </c>
      <c r="Q44" s="8">
        <f>((O44*416)+(P44*328))/744</f>
        <v>23.033870967741937</v>
      </c>
      <c r="R44" s="23"/>
      <c r="S44" s="3"/>
      <c r="T44" s="3" t="s">
        <v>10</v>
      </c>
      <c r="U44" s="13">
        <v>24.35</v>
      </c>
      <c r="V44" s="13">
        <v>23.35</v>
      </c>
      <c r="W44" s="19">
        <f>((U44*416)+(V44*328))/744</f>
        <v>23.909139784946237</v>
      </c>
      <c r="X44" s="23"/>
      <c r="Y44" s="3"/>
      <c r="Z44" s="3" t="s">
        <v>10</v>
      </c>
      <c r="AA44" s="13">
        <v>24.65</v>
      </c>
      <c r="AB44" s="13">
        <v>23.6</v>
      </c>
      <c r="AC44" s="19">
        <f>((AA44*416)+(AB44*328))/744</f>
        <v>24.187096774193549</v>
      </c>
      <c r="AD44" s="23"/>
      <c r="AE44" s="3"/>
      <c r="AF44" s="3" t="s">
        <v>10</v>
      </c>
      <c r="AG44" s="13">
        <v>24.8</v>
      </c>
      <c r="AH44" s="13">
        <v>23.65</v>
      </c>
      <c r="AI44" s="8">
        <f>((AG44*416)+(AH44*328))/744</f>
        <v>24.293010752688172</v>
      </c>
      <c r="AJ44" s="23"/>
      <c r="AK44" s="23"/>
      <c r="AL44" s="3"/>
      <c r="AM44" s="3" t="s">
        <v>10</v>
      </c>
      <c r="AN44" s="13">
        <v>24.8</v>
      </c>
      <c r="AO44" s="13">
        <v>23.65</v>
      </c>
      <c r="AP44" s="8">
        <f>((AN44*416)+(AO44*328))/744</f>
        <v>24.293010752688172</v>
      </c>
      <c r="AQ44" s="23"/>
      <c r="AR44" s="23"/>
      <c r="AS44" s="3"/>
      <c r="AT44" s="3" t="s">
        <v>10</v>
      </c>
      <c r="AU44" s="13">
        <v>25.6</v>
      </c>
      <c r="AV44" s="13">
        <v>24.45</v>
      </c>
      <c r="AW44" s="8">
        <f>((AU44*416)+(AV44*328))/744</f>
        <v>25.093010752688173</v>
      </c>
      <c r="AX44" s="23"/>
      <c r="AY44" s="23"/>
      <c r="AZ44" s="3"/>
      <c r="BA44" s="3" t="s">
        <v>10</v>
      </c>
      <c r="BB44" s="13">
        <v>25.55</v>
      </c>
      <c r="BC44" s="13">
        <v>24.4</v>
      </c>
      <c r="BD44" s="8">
        <f>((BB44*416)+(BC44*328))/744</f>
        <v>25.043010752688172</v>
      </c>
      <c r="BE44" s="23"/>
      <c r="BF44" s="23"/>
      <c r="BG44" s="3"/>
      <c r="BH44" s="3" t="s">
        <v>10</v>
      </c>
      <c r="BI44" s="13">
        <v>24.7</v>
      </c>
      <c r="BJ44" s="13">
        <v>23.65</v>
      </c>
      <c r="BK44" s="8">
        <f>((BI44*416)+(BJ44*328))/744</f>
        <v>24.237096774193546</v>
      </c>
      <c r="BL44" s="23"/>
      <c r="BM44" s="23"/>
      <c r="BN44" s="3"/>
      <c r="BO44" s="3" t="s">
        <v>10</v>
      </c>
      <c r="BP44" s="13">
        <v>25.4</v>
      </c>
      <c r="BQ44" s="13">
        <v>24.1</v>
      </c>
      <c r="BR44" s="8">
        <f>((BP44*416)+(BQ44*328))/744</f>
        <v>24.826881720430109</v>
      </c>
      <c r="BS44" s="23"/>
      <c r="BT44" s="23"/>
      <c r="BU44" s="3"/>
      <c r="BV44" s="3" t="s">
        <v>10</v>
      </c>
      <c r="BW44" s="13">
        <v>26.05</v>
      </c>
      <c r="BX44" s="13">
        <v>24.75</v>
      </c>
      <c r="BY44" s="8">
        <f>((BW44*416)+(BX44*328))/744</f>
        <v>25.476881720430111</v>
      </c>
      <c r="BZ44" s="23"/>
      <c r="CA44" s="23"/>
      <c r="CB44" s="3"/>
      <c r="CC44" s="3" t="s">
        <v>10</v>
      </c>
      <c r="CD44" s="13">
        <v>25.15</v>
      </c>
      <c r="CE44" s="13">
        <v>23.85</v>
      </c>
      <c r="CF44" s="8">
        <f>((CD44*416)+(CE44*328))/744</f>
        <v>24.576881720430109</v>
      </c>
      <c r="CG44" s="23"/>
      <c r="CH44" s="23"/>
      <c r="CI44" s="3"/>
      <c r="CJ44" s="3" t="s">
        <v>10</v>
      </c>
      <c r="CK44" s="13">
        <v>25</v>
      </c>
      <c r="CL44" s="13">
        <v>23.7</v>
      </c>
      <c r="CM44" s="8">
        <f>((CK44*416)+(CL44*328))/744</f>
        <v>24.426881720430107</v>
      </c>
      <c r="CN44" s="23"/>
      <c r="CO44" s="23"/>
      <c r="CP44" s="3"/>
      <c r="CQ44" s="3" t="s">
        <v>10</v>
      </c>
      <c r="CR44" s="13">
        <v>25.85</v>
      </c>
      <c r="CS44" s="13">
        <v>25.15</v>
      </c>
      <c r="CT44" s="8">
        <f>((CR44*416)+(CS44*328))/744</f>
        <v>25.541397849462363</v>
      </c>
      <c r="CU44" s="23"/>
      <c r="CV44" s="23"/>
      <c r="CW44" s="3"/>
      <c r="CX44" s="3" t="s">
        <v>10</v>
      </c>
      <c r="CY44" s="13">
        <v>25.95</v>
      </c>
      <c r="CZ44" s="13">
        <v>25.3</v>
      </c>
      <c r="DA44" s="8">
        <f>((CY44*416)+(CZ44*328))/744</f>
        <v>25.663440860215051</v>
      </c>
      <c r="DB44" s="23"/>
      <c r="DC44" s="23"/>
      <c r="DD44" s="3"/>
      <c r="DE44" s="3" t="s">
        <v>10</v>
      </c>
      <c r="DF44" s="13">
        <v>25.45</v>
      </c>
      <c r="DG44" s="13">
        <v>24.8</v>
      </c>
      <c r="DH44" s="8">
        <f>((DF44*416)+(DG44*328))/744</f>
        <v>25.163440860215051</v>
      </c>
      <c r="DI44" s="23"/>
      <c r="DJ44" s="23"/>
      <c r="DK44" s="3"/>
      <c r="DL44" s="3" t="s">
        <v>10</v>
      </c>
      <c r="DM44" s="13">
        <v>26.05</v>
      </c>
      <c r="DN44" s="13">
        <v>25.7</v>
      </c>
      <c r="DO44" s="8">
        <f>((DM44*416)+(DN44*328))/744</f>
        <v>25.895698924731185</v>
      </c>
      <c r="DP44" s="23"/>
      <c r="DQ44" s="3"/>
      <c r="DR44" s="3" t="s">
        <v>10</v>
      </c>
      <c r="DS44" s="13">
        <v>27.95</v>
      </c>
      <c r="DT44" s="13">
        <v>28.7</v>
      </c>
      <c r="DU44" s="8">
        <f>((DS44*416)+(DT44*328))/744</f>
        <v>28.280645161290323</v>
      </c>
      <c r="DV44" s="23"/>
      <c r="DW44" s="3"/>
      <c r="DX44" s="3" t="s">
        <v>10</v>
      </c>
      <c r="DY44" s="13">
        <v>29.25</v>
      </c>
      <c r="DZ44" s="13">
        <v>28.15</v>
      </c>
      <c r="EA44" s="8">
        <f>((DY44*416)+(DZ44*328))/744</f>
        <v>28.765053763440857</v>
      </c>
      <c r="EB44" s="23"/>
      <c r="EC44" s="3"/>
      <c r="ED44" s="3" t="s">
        <v>10</v>
      </c>
      <c r="EE44" s="13">
        <v>28.15</v>
      </c>
      <c r="EF44" s="13">
        <v>27.25</v>
      </c>
      <c r="EG44" s="8">
        <f>((EE44*416)+(EF44*328))/744</f>
        <v>27.753225806451614</v>
      </c>
      <c r="EH44" s="23"/>
      <c r="EI44" s="3"/>
      <c r="EJ44" s="3" t="s">
        <v>10</v>
      </c>
      <c r="EK44" s="13">
        <v>28.2</v>
      </c>
      <c r="EL44" s="13">
        <v>26.4</v>
      </c>
      <c r="EM44" s="8">
        <f>((EK44*416)+(EL44*328))/744</f>
        <v>27.406451612903222</v>
      </c>
      <c r="EN44" s="23"/>
      <c r="EO44" s="3"/>
      <c r="EP44" s="3" t="s">
        <v>10</v>
      </c>
      <c r="EQ44" s="13">
        <v>28.9</v>
      </c>
      <c r="ER44" s="13">
        <v>26.65</v>
      </c>
      <c r="ES44" s="8">
        <f>((EQ44*416)+(ER44*328))/744</f>
        <v>27.908064516129031</v>
      </c>
      <c r="ET44" s="23"/>
      <c r="EU44" s="3"/>
      <c r="EV44" s="3" t="s">
        <v>10</v>
      </c>
      <c r="EW44" s="13">
        <v>30.4</v>
      </c>
      <c r="EX44" s="13">
        <v>28.15</v>
      </c>
      <c r="EY44" s="8">
        <f>((EW44*416)+(EX44*328))/744</f>
        <v>29.408064516129031</v>
      </c>
      <c r="EZ44" s="23"/>
      <c r="FA44" s="3"/>
      <c r="FB44" s="3" t="s">
        <v>10</v>
      </c>
      <c r="FC44" s="13">
        <v>30.65</v>
      </c>
      <c r="FD44" s="13">
        <v>31.55</v>
      </c>
      <c r="FE44" s="8">
        <f>((FC44*416)+(FD44*328))/744</f>
        <v>31.046774193548387</v>
      </c>
      <c r="FF44" s="23"/>
      <c r="FG44" s="3"/>
      <c r="FH44" s="3" t="s">
        <v>10</v>
      </c>
      <c r="FI44" s="13">
        <v>25.9</v>
      </c>
      <c r="FJ44" s="13">
        <v>31.05</v>
      </c>
      <c r="FK44" s="8">
        <f>((FI44*416)+(FJ44*328))/744</f>
        <v>28.170430107526879</v>
      </c>
      <c r="FL44" s="23"/>
      <c r="FM44" s="3"/>
      <c r="FN44" s="3" t="s">
        <v>10</v>
      </c>
      <c r="FO44" s="13">
        <v>26.2</v>
      </c>
      <c r="FP44" s="13">
        <v>31.35</v>
      </c>
      <c r="FQ44" s="8">
        <f>((FO44*416)+(FP44*328))/744</f>
        <v>28.47043010752688</v>
      </c>
      <c r="FR44" s="23"/>
      <c r="FS44" s="3"/>
      <c r="FT44" s="3" t="s">
        <v>10</v>
      </c>
      <c r="FU44" s="13">
        <v>26.25</v>
      </c>
      <c r="FV44" s="13">
        <v>31.3</v>
      </c>
      <c r="FW44" s="8">
        <f>((FU44*416)+(FV44*328))/744</f>
        <v>28.476344086021506</v>
      </c>
      <c r="FX44" s="23"/>
      <c r="FY44" s="3"/>
      <c r="FZ44" s="3" t="s">
        <v>10</v>
      </c>
      <c r="GA44" s="13">
        <v>26.7</v>
      </c>
      <c r="GB44" s="13">
        <v>32</v>
      </c>
      <c r="GC44" s="8">
        <f>((GA44*416)+(GB44*328))/744</f>
        <v>29.036559139784941</v>
      </c>
      <c r="GD44" s="23"/>
      <c r="GE44" s="3"/>
      <c r="GF44" s="3" t="s">
        <v>10</v>
      </c>
      <c r="GG44" s="13">
        <v>27.95</v>
      </c>
      <c r="GH44" s="13">
        <v>32.9</v>
      </c>
      <c r="GI44" s="8">
        <f>((GG44*416)+(GH44*328))/744</f>
        <v>30.132258064516126</v>
      </c>
      <c r="GJ44" s="23"/>
      <c r="GK44" s="3"/>
      <c r="GL44" s="3" t="s">
        <v>10</v>
      </c>
      <c r="GM44" s="13">
        <v>29</v>
      </c>
      <c r="GN44" s="13">
        <v>34.549999999999997</v>
      </c>
      <c r="GO44" s="8">
        <f>((GM44*416)+(GN44*328))/744</f>
        <v>31.446774193548389</v>
      </c>
      <c r="GP44" s="23"/>
      <c r="GQ44" s="3"/>
      <c r="GR44" s="3" t="s">
        <v>10</v>
      </c>
      <c r="GS44" s="13">
        <v>26.8</v>
      </c>
      <c r="GT44" s="13">
        <v>26.85</v>
      </c>
      <c r="GU44" s="8">
        <f>((GS44*416)+(GT44*328))/744</f>
        <v>26.82204301075269</v>
      </c>
      <c r="GV44" s="23"/>
      <c r="GW44" s="3"/>
      <c r="GX44" s="3" t="s">
        <v>10</v>
      </c>
      <c r="GY44" s="13">
        <v>28.6</v>
      </c>
      <c r="GZ44" s="13">
        <v>33.950000000000003</v>
      </c>
      <c r="HA44" s="8">
        <f>((GY44*416)+(GZ44*328))/744</f>
        <v>30.958602150537637</v>
      </c>
      <c r="HB44" s="23"/>
      <c r="HC44" s="3"/>
      <c r="HD44" s="3" t="s">
        <v>10</v>
      </c>
      <c r="HE44" s="13">
        <v>28.9</v>
      </c>
      <c r="HF44" s="13">
        <v>34.450000000000003</v>
      </c>
      <c r="HG44" s="8">
        <f>((HE44*416)+(HF44*328))/744</f>
        <v>31.346774193548388</v>
      </c>
      <c r="HH44" s="23"/>
      <c r="HI44" s="3"/>
      <c r="HJ44" s="3" t="s">
        <v>10</v>
      </c>
      <c r="HK44" s="13">
        <v>29.7</v>
      </c>
      <c r="HL44" s="13">
        <v>35.5</v>
      </c>
      <c r="HM44" s="8">
        <f>((HK44*416)+(HL44*328))/744</f>
        <v>32.256989247311822</v>
      </c>
      <c r="HN44" s="23"/>
      <c r="HO44" s="3"/>
      <c r="HP44" s="3" t="s">
        <v>10</v>
      </c>
      <c r="HQ44" s="13">
        <v>29.75</v>
      </c>
      <c r="HR44" s="13">
        <v>35.1</v>
      </c>
      <c r="HS44" s="8">
        <f>((HQ44*416)+(HR44*328))/744</f>
        <v>32.108602150537635</v>
      </c>
      <c r="HT44" s="23"/>
      <c r="HU44" s="3"/>
      <c r="HV44" s="3" t="s">
        <v>10</v>
      </c>
      <c r="HW44" s="13">
        <v>29.7</v>
      </c>
      <c r="HX44" s="13">
        <v>35.75</v>
      </c>
      <c r="HY44" s="8">
        <f>((HW44*416)+(HX44*328))/744</f>
        <v>32.367204301075262</v>
      </c>
      <c r="HZ44" s="23"/>
      <c r="IA44" s="3"/>
      <c r="IB44" s="3" t="s">
        <v>10</v>
      </c>
      <c r="IC44" s="13">
        <v>29.8</v>
      </c>
      <c r="ID44" s="13">
        <v>36.5</v>
      </c>
      <c r="IE44" s="8">
        <f>((IC44*416)+(ID44*328))/744</f>
        <v>32.753763440860219</v>
      </c>
      <c r="IF44" s="23"/>
      <c r="IG44" s="3"/>
      <c r="IH44" s="3" t="s">
        <v>10</v>
      </c>
      <c r="II44" s="13">
        <v>32.4</v>
      </c>
      <c r="IJ44" s="13">
        <v>39.1</v>
      </c>
      <c r="IK44" s="8">
        <f>((II44*416)+(IJ44*328))/744</f>
        <v>35.353763440860213</v>
      </c>
      <c r="IL44" s="23"/>
      <c r="IM44" s="3"/>
      <c r="IN44" s="3" t="s">
        <v>10</v>
      </c>
      <c r="IO44" s="13">
        <v>32.1</v>
      </c>
      <c r="IP44" s="13">
        <v>39.75</v>
      </c>
      <c r="IQ44" s="8">
        <f>((IO44*416)+(IP44*328))/744</f>
        <v>35.472580645161287</v>
      </c>
      <c r="IR44" s="23"/>
      <c r="IS44" s="3"/>
      <c r="IT44" s="3" t="s">
        <v>10</v>
      </c>
      <c r="IU44" s="13">
        <v>32.1</v>
      </c>
      <c r="IV44" s="13">
        <v>39.549999999999997</v>
      </c>
      <c r="IW44" s="8">
        <f>((IU44*416)+(IV44*328))/744</f>
        <v>35.384408602150536</v>
      </c>
      <c r="IX44" s="23"/>
      <c r="IY44" s="3"/>
      <c r="IZ44" s="3" t="s">
        <v>10</v>
      </c>
      <c r="JA44" s="13">
        <v>32.6</v>
      </c>
      <c r="JB44" s="13">
        <v>38.299999999999997</v>
      </c>
      <c r="JC44" s="8">
        <f>((JA44*416)+(JB44*328))/744</f>
        <v>35.112903225806448</v>
      </c>
    </row>
    <row r="45" spans="1:263" ht="15.75" thickBot="1" x14ac:dyDescent="0.3">
      <c r="B45" s="37" t="s">
        <v>11</v>
      </c>
      <c r="C45" s="36">
        <f t="shared" si="42"/>
        <v>2.7999999999999972</v>
      </c>
      <c r="D45" s="36">
        <f t="shared" si="43"/>
        <v>4.2000000000000028</v>
      </c>
      <c r="E45" s="36">
        <f t="shared" si="44"/>
        <v>3.4222222222222243</v>
      </c>
      <c r="F45" s="23"/>
      <c r="G45" s="3"/>
      <c r="H45" s="3" t="s">
        <v>11</v>
      </c>
      <c r="I45" s="13">
        <v>30.75</v>
      </c>
      <c r="J45" s="13">
        <v>20.7</v>
      </c>
      <c r="K45" s="8">
        <f>((I45*400)+(J45*320))/720</f>
        <v>26.283333333333335</v>
      </c>
      <c r="L45" s="23"/>
      <c r="M45" s="3"/>
      <c r="N45" s="3" t="s">
        <v>11</v>
      </c>
      <c r="O45" s="13">
        <v>35.35</v>
      </c>
      <c r="P45" s="13">
        <v>24.65</v>
      </c>
      <c r="Q45" s="8">
        <f>((O45*400)+(P45*320))/720</f>
        <v>30.594444444444445</v>
      </c>
      <c r="R45" s="23"/>
      <c r="S45" s="3"/>
      <c r="T45" s="3" t="s">
        <v>11</v>
      </c>
      <c r="U45" s="13">
        <v>37.25</v>
      </c>
      <c r="V45" s="13">
        <v>25</v>
      </c>
      <c r="W45" s="19">
        <f>((U45*400)+(V45*320))/720</f>
        <v>31.805555555555557</v>
      </c>
      <c r="X45" s="23"/>
      <c r="Y45" s="3"/>
      <c r="Z45" s="3" t="s">
        <v>11</v>
      </c>
      <c r="AA45" s="13">
        <v>37.6</v>
      </c>
      <c r="AB45" s="13">
        <v>25.25</v>
      </c>
      <c r="AC45" s="19">
        <f>((AA45*400)+(AB45*320))/720</f>
        <v>32.111111111111114</v>
      </c>
      <c r="AD45" s="23"/>
      <c r="AE45" s="3"/>
      <c r="AF45" s="3" t="s">
        <v>11</v>
      </c>
      <c r="AG45" s="13">
        <v>37.85</v>
      </c>
      <c r="AH45" s="13">
        <v>25.3</v>
      </c>
      <c r="AI45" s="8">
        <f>((AG45*400)+(AH45*320))/720</f>
        <v>32.272222222222226</v>
      </c>
      <c r="AJ45" s="23"/>
      <c r="AK45" s="23"/>
      <c r="AL45" s="3"/>
      <c r="AM45" s="3" t="s">
        <v>11</v>
      </c>
      <c r="AN45" s="13">
        <v>37.85</v>
      </c>
      <c r="AO45" s="13">
        <v>25.3</v>
      </c>
      <c r="AP45" s="8">
        <f>((AN45*400)+(AO45*320))/720</f>
        <v>32.272222222222226</v>
      </c>
      <c r="AQ45" s="23"/>
      <c r="AR45" s="23"/>
      <c r="AS45" s="3"/>
      <c r="AT45" s="3" t="s">
        <v>11</v>
      </c>
      <c r="AU45" s="13">
        <v>38.700000000000003</v>
      </c>
      <c r="AV45" s="13">
        <v>26.15</v>
      </c>
      <c r="AW45" s="8">
        <f>((AU45*400)+(AV45*320))/720</f>
        <v>33.12222222222222</v>
      </c>
      <c r="AX45" s="23"/>
      <c r="AY45" s="23"/>
      <c r="AZ45" s="3"/>
      <c r="BA45" s="3" t="s">
        <v>11</v>
      </c>
      <c r="BB45" s="13">
        <v>38.65</v>
      </c>
      <c r="BC45" s="13">
        <v>26.1</v>
      </c>
      <c r="BD45" s="8">
        <f>((BB45*400)+(BC45*320))/720</f>
        <v>33.072222222222223</v>
      </c>
      <c r="BE45" s="23"/>
      <c r="BF45" s="23"/>
      <c r="BG45" s="3"/>
      <c r="BH45" s="3" t="s">
        <v>11</v>
      </c>
      <c r="BI45" s="13">
        <v>37.75</v>
      </c>
      <c r="BJ45" s="13">
        <v>25.25</v>
      </c>
      <c r="BK45" s="8">
        <f>((BI45*400)+(BJ45*320))/720</f>
        <v>32.194444444444443</v>
      </c>
      <c r="BL45" s="23"/>
      <c r="BM45" s="23"/>
      <c r="BN45" s="3"/>
      <c r="BO45" s="3" t="s">
        <v>11</v>
      </c>
      <c r="BP45" s="13">
        <v>38.5</v>
      </c>
      <c r="BQ45" s="13">
        <v>25.8</v>
      </c>
      <c r="BR45" s="8">
        <f>((BP45*400)+(BQ45*320))/720</f>
        <v>32.855555555555554</v>
      </c>
      <c r="BS45" s="23"/>
      <c r="BT45" s="23"/>
      <c r="BU45" s="3"/>
      <c r="BV45" s="3" t="s">
        <v>11</v>
      </c>
      <c r="BW45" s="13">
        <v>39.200000000000003</v>
      </c>
      <c r="BX45" s="13">
        <v>26.5</v>
      </c>
      <c r="BY45" s="8">
        <f>((BW45*400)+(BX45*320))/720</f>
        <v>33.555555555555557</v>
      </c>
      <c r="BZ45" s="23"/>
      <c r="CA45" s="23"/>
      <c r="CB45" s="3"/>
      <c r="CC45" s="3" t="s">
        <v>11</v>
      </c>
      <c r="CD45" s="13">
        <v>38.25</v>
      </c>
      <c r="CE45" s="13">
        <v>25.55</v>
      </c>
      <c r="CF45" s="8">
        <f>((CD45*400)+(CE45*320))/720</f>
        <v>32.605555555555554</v>
      </c>
      <c r="CG45" s="23"/>
      <c r="CH45" s="23"/>
      <c r="CI45" s="3"/>
      <c r="CJ45" s="3" t="s">
        <v>11</v>
      </c>
      <c r="CK45" s="13">
        <v>38.15</v>
      </c>
      <c r="CL45" s="13">
        <v>25.45</v>
      </c>
      <c r="CM45" s="8">
        <f>((CK45*400)+(CL45*320))/720</f>
        <v>32.505555555555553</v>
      </c>
      <c r="CN45" s="23"/>
      <c r="CO45" s="23"/>
      <c r="CP45" s="3"/>
      <c r="CQ45" s="3" t="s">
        <v>11</v>
      </c>
      <c r="CR45" s="13">
        <v>39.1</v>
      </c>
      <c r="CS45" s="13">
        <v>27.05</v>
      </c>
      <c r="CT45" s="8">
        <f>((CR45*400)+(CS45*320))/720</f>
        <v>33.744444444444447</v>
      </c>
      <c r="CU45" s="23"/>
      <c r="CV45" s="23"/>
      <c r="CW45" s="3"/>
      <c r="CX45" s="3" t="s">
        <v>11</v>
      </c>
      <c r="CY45" s="13">
        <v>39.15</v>
      </c>
      <c r="CZ45" s="13">
        <v>27.2</v>
      </c>
      <c r="DA45" s="8">
        <f>((CY45*400)+(CZ45*320))/720</f>
        <v>33.838888888888889</v>
      </c>
      <c r="DB45" s="23"/>
      <c r="DC45" s="23"/>
      <c r="DD45" s="3"/>
      <c r="DE45" s="3" t="s">
        <v>11</v>
      </c>
      <c r="DF45" s="13">
        <v>38.549999999999997</v>
      </c>
      <c r="DG45" s="13">
        <v>26.6</v>
      </c>
      <c r="DH45" s="8">
        <f>((DF45*400)+(DG45*320))/720</f>
        <v>33.238888888888887</v>
      </c>
      <c r="DI45" s="23"/>
      <c r="DJ45" s="23"/>
      <c r="DK45" s="3"/>
      <c r="DL45" s="3" t="s">
        <v>11</v>
      </c>
      <c r="DM45" s="13">
        <v>39.25</v>
      </c>
      <c r="DN45" s="13">
        <v>27.55</v>
      </c>
      <c r="DO45" s="8">
        <f>((DM45*400)+(DN45*320))/720</f>
        <v>34.049999999999997</v>
      </c>
      <c r="DP45" s="23"/>
      <c r="DQ45" s="3"/>
      <c r="DR45" s="3" t="s">
        <v>11</v>
      </c>
      <c r="DS45" s="13">
        <v>41.4</v>
      </c>
      <c r="DT45" s="13">
        <v>30.8</v>
      </c>
      <c r="DU45" s="8">
        <f>((DS45*400)+(DT45*320))/720</f>
        <v>36.68888888888889</v>
      </c>
      <c r="DV45" s="23"/>
      <c r="DW45" s="3"/>
      <c r="DX45" s="3" t="s">
        <v>11</v>
      </c>
      <c r="DY45" s="13">
        <v>43.5</v>
      </c>
      <c r="DZ45" s="13">
        <v>30.1</v>
      </c>
      <c r="EA45" s="8">
        <f>((DY45*400)+(DZ45*320))/720</f>
        <v>37.544444444444444</v>
      </c>
      <c r="EB45" s="23"/>
      <c r="EC45" s="3"/>
      <c r="ED45" s="3" t="s">
        <v>11</v>
      </c>
      <c r="EE45" s="13">
        <v>42.5</v>
      </c>
      <c r="EF45" s="13">
        <v>29.15</v>
      </c>
      <c r="EG45" s="8">
        <f>((EE45*400)+(EF45*320))/720</f>
        <v>36.56666666666667</v>
      </c>
      <c r="EH45" s="23"/>
      <c r="EI45" s="3"/>
      <c r="EJ45" s="3" t="s">
        <v>11</v>
      </c>
      <c r="EK45" s="13">
        <v>42.75</v>
      </c>
      <c r="EL45" s="13">
        <v>28.75</v>
      </c>
      <c r="EM45" s="8">
        <f>((EK45*400)+(EL45*320))/720</f>
        <v>36.527777777777779</v>
      </c>
      <c r="EN45" s="23"/>
      <c r="EO45" s="3"/>
      <c r="EP45" s="3" t="s">
        <v>11</v>
      </c>
      <c r="EQ45" s="13">
        <v>43.8</v>
      </c>
      <c r="ER45" s="13">
        <v>29</v>
      </c>
      <c r="ES45" s="8">
        <f>((EQ45*400)+(ER45*320))/720</f>
        <v>37.222222222222221</v>
      </c>
      <c r="ET45" s="23"/>
      <c r="EU45" s="3"/>
      <c r="EV45" s="3" t="s">
        <v>11</v>
      </c>
      <c r="EW45" s="13">
        <v>45.4</v>
      </c>
      <c r="EX45" s="13">
        <v>30.6</v>
      </c>
      <c r="EY45" s="8">
        <f>((EW45*400)+(EX45*320))/720</f>
        <v>38.822222222222223</v>
      </c>
      <c r="EZ45" s="23"/>
      <c r="FA45" s="3"/>
      <c r="FB45" s="3" t="s">
        <v>11</v>
      </c>
      <c r="FC45" s="13">
        <v>45.7</v>
      </c>
      <c r="FD45" s="13">
        <v>34.15</v>
      </c>
      <c r="FE45" s="8">
        <f>((FC45*400)+(FD45*320))/720</f>
        <v>40.56666666666667</v>
      </c>
      <c r="FF45" s="23"/>
      <c r="FG45" s="3"/>
      <c r="FH45" s="3" t="s">
        <v>11</v>
      </c>
      <c r="FI45" s="13">
        <v>39.35</v>
      </c>
      <c r="FJ45" s="13">
        <v>33.6</v>
      </c>
      <c r="FK45" s="8">
        <f>((FI45*400)+(FJ45*320))/720</f>
        <v>36.794444444444444</v>
      </c>
      <c r="FL45" s="23"/>
      <c r="FM45" s="3"/>
      <c r="FN45" s="3" t="s">
        <v>11</v>
      </c>
      <c r="FO45" s="13">
        <v>39.6</v>
      </c>
      <c r="FP45" s="13">
        <v>33.85</v>
      </c>
      <c r="FQ45" s="8">
        <f>((FO45*400)+(FP45*320))/720</f>
        <v>37.044444444444444</v>
      </c>
      <c r="FR45" s="23"/>
      <c r="FS45" s="3"/>
      <c r="FT45" s="3" t="s">
        <v>11</v>
      </c>
      <c r="FU45" s="13">
        <v>39.700000000000003</v>
      </c>
      <c r="FV45" s="13">
        <v>33.799999999999997</v>
      </c>
      <c r="FW45" s="8">
        <f>((FU45*400)+(FV45*320))/720</f>
        <v>37.077777777777776</v>
      </c>
      <c r="FX45" s="23"/>
      <c r="FY45" s="3"/>
      <c r="FZ45" s="3" t="s">
        <v>11</v>
      </c>
      <c r="GA45" s="13">
        <v>40.1</v>
      </c>
      <c r="GB45" s="13">
        <v>34.549999999999997</v>
      </c>
      <c r="GC45" s="8">
        <f>((GA45*400)+(GB45*320))/720</f>
        <v>37.633333333333333</v>
      </c>
      <c r="GD45" s="23"/>
      <c r="GE45" s="3"/>
      <c r="GF45" s="3" t="s">
        <v>11</v>
      </c>
      <c r="GG45" s="13">
        <v>41.6</v>
      </c>
      <c r="GH45" s="13">
        <v>35.549999999999997</v>
      </c>
      <c r="GI45" s="8">
        <f>((GG45*400)+(GH45*320))/720</f>
        <v>38.911111111111111</v>
      </c>
      <c r="GJ45" s="23"/>
      <c r="GK45" s="3"/>
      <c r="GL45" s="3" t="s">
        <v>11</v>
      </c>
      <c r="GM45" s="13">
        <v>42.6</v>
      </c>
      <c r="GN45" s="13">
        <v>37.450000000000003</v>
      </c>
      <c r="GO45" s="8">
        <f>((GM45*400)+(GN45*320))/720</f>
        <v>40.31111111111111</v>
      </c>
      <c r="GP45" s="23"/>
      <c r="GQ45" s="3"/>
      <c r="GR45" s="3" t="s">
        <v>11</v>
      </c>
      <c r="GS45" s="13">
        <v>28.8</v>
      </c>
      <c r="GT45" s="13">
        <v>34.15</v>
      </c>
      <c r="GU45" s="8">
        <f>((GS45*400)+(GT45*320))/720</f>
        <v>31.177777777777777</v>
      </c>
      <c r="GV45" s="23"/>
      <c r="GW45" s="3"/>
      <c r="GX45" s="3" t="s">
        <v>11</v>
      </c>
      <c r="GY45" s="13">
        <v>42.05</v>
      </c>
      <c r="GZ45" s="13">
        <v>36.85</v>
      </c>
      <c r="HA45" s="8">
        <f>((GY45*400)+(GZ45*320))/720</f>
        <v>39.738888888888887</v>
      </c>
      <c r="HB45" s="23"/>
      <c r="HC45" s="3"/>
      <c r="HD45" s="3" t="s">
        <v>11</v>
      </c>
      <c r="HE45" s="13">
        <v>42.3</v>
      </c>
      <c r="HF45" s="13">
        <v>37.4</v>
      </c>
      <c r="HG45" s="8">
        <f>((HE45*400)+(HF45*320))/720</f>
        <v>40.12222222222222</v>
      </c>
      <c r="HH45" s="23"/>
      <c r="HI45" s="3"/>
      <c r="HJ45" s="3" t="s">
        <v>11</v>
      </c>
      <c r="HK45" s="13">
        <v>43.1</v>
      </c>
      <c r="HL45" s="13">
        <v>38.450000000000003</v>
      </c>
      <c r="HM45" s="8">
        <f>((HK45*400)+(HL45*320))/720</f>
        <v>41.033333333333331</v>
      </c>
      <c r="HN45" s="23"/>
      <c r="HO45" s="3"/>
      <c r="HP45" s="3" t="s">
        <v>11</v>
      </c>
      <c r="HQ45" s="13">
        <v>43.3</v>
      </c>
      <c r="HR45" s="13">
        <v>37.950000000000003</v>
      </c>
      <c r="HS45" s="8">
        <f>((HQ45*400)+(HR45*320))/720</f>
        <v>40.922222222222224</v>
      </c>
      <c r="HT45" s="23"/>
      <c r="HU45" s="3"/>
      <c r="HV45" s="3" t="s">
        <v>11</v>
      </c>
      <c r="HW45" s="13">
        <v>43.2</v>
      </c>
      <c r="HX45" s="13">
        <v>38.549999999999997</v>
      </c>
      <c r="HY45" s="8">
        <f>((HW45*400)+(HX45*320))/720</f>
        <v>41.133333333333333</v>
      </c>
      <c r="HZ45" s="23"/>
      <c r="IA45" s="3"/>
      <c r="IB45" s="3" t="s">
        <v>11</v>
      </c>
      <c r="IC45" s="13">
        <v>43.35</v>
      </c>
      <c r="ID45" s="13">
        <v>39.35</v>
      </c>
      <c r="IE45" s="8">
        <f>((IC45*400)+(ID45*320))/720</f>
        <v>41.572222222222223</v>
      </c>
      <c r="IF45" s="23"/>
      <c r="IG45" s="3"/>
      <c r="IH45" s="3" t="s">
        <v>11</v>
      </c>
      <c r="II45" s="13">
        <v>46.2</v>
      </c>
      <c r="IJ45" s="13">
        <v>42.2</v>
      </c>
      <c r="IK45" s="8">
        <f>((II45*400)+(IJ45*320))/720</f>
        <v>44.422222222222224</v>
      </c>
      <c r="IL45" s="23"/>
      <c r="IM45" s="3"/>
      <c r="IN45" s="3" t="s">
        <v>11</v>
      </c>
      <c r="IO45" s="13">
        <v>45.9</v>
      </c>
      <c r="IP45" s="13">
        <v>42.9</v>
      </c>
      <c r="IQ45" s="8">
        <f>((IO45*400)+(IP45*320))/720</f>
        <v>44.56666666666667</v>
      </c>
      <c r="IR45" s="23"/>
      <c r="IS45" s="3"/>
      <c r="IT45" s="3" t="s">
        <v>11</v>
      </c>
      <c r="IU45" s="13">
        <v>46</v>
      </c>
      <c r="IV45" s="13">
        <v>42.75</v>
      </c>
      <c r="IW45" s="8">
        <f>((IU45*400)+(IV45*320))/720</f>
        <v>44.555555555555557</v>
      </c>
      <c r="IX45" s="23"/>
      <c r="IY45" s="3"/>
      <c r="IZ45" s="3" t="s">
        <v>11</v>
      </c>
      <c r="JA45" s="13">
        <v>46.95</v>
      </c>
      <c r="JB45" s="13">
        <v>41.4</v>
      </c>
      <c r="JC45" s="8">
        <f>((JA45*400)+(JB45*320))/720</f>
        <v>44.483333333333334</v>
      </c>
    </row>
    <row r="46" spans="1:263" ht="15.75" thickBot="1" x14ac:dyDescent="0.3">
      <c r="B46" s="37" t="s">
        <v>12</v>
      </c>
      <c r="C46" s="36">
        <f t="shared" si="42"/>
        <v>4.4000000000000057</v>
      </c>
      <c r="D46" s="36">
        <f t="shared" si="43"/>
        <v>5</v>
      </c>
      <c r="E46" s="36">
        <f t="shared" si="44"/>
        <v>4.6645161290322648</v>
      </c>
      <c r="F46" s="23"/>
      <c r="G46" s="3"/>
      <c r="H46" s="3" t="s">
        <v>12</v>
      </c>
      <c r="I46" s="13">
        <v>75.25</v>
      </c>
      <c r="J46" s="13">
        <v>38.299999999999997</v>
      </c>
      <c r="K46" s="8">
        <f>((I46*416)+(J46*328))/744</f>
        <v>58.960215053763442</v>
      </c>
      <c r="L46" s="23"/>
      <c r="M46" s="3"/>
      <c r="N46" s="3" t="s">
        <v>12</v>
      </c>
      <c r="O46" s="13">
        <v>85.75</v>
      </c>
      <c r="P46" s="13">
        <v>45.7</v>
      </c>
      <c r="Q46" s="8">
        <f>((O46*416)+(P46*328))/744</f>
        <v>68.093548387096774</v>
      </c>
      <c r="R46" s="23"/>
      <c r="S46" s="3"/>
      <c r="T46" s="3" t="s">
        <v>12</v>
      </c>
      <c r="U46" s="13">
        <v>90.55</v>
      </c>
      <c r="V46" s="13">
        <v>46.25</v>
      </c>
      <c r="W46" s="19">
        <f>((U46*416)+(V46*328))/744</f>
        <v>71.019892473118276</v>
      </c>
      <c r="X46" s="23"/>
      <c r="Y46" s="3"/>
      <c r="Z46" s="3" t="s">
        <v>12</v>
      </c>
      <c r="AA46" s="13">
        <v>91.25</v>
      </c>
      <c r="AB46" s="13">
        <v>46.65</v>
      </c>
      <c r="AC46" s="19">
        <f>((AA46*416)+(AB46*328))/744</f>
        <v>71.587634408602142</v>
      </c>
      <c r="AD46" s="23"/>
      <c r="AE46" s="3"/>
      <c r="AF46" s="3" t="s">
        <v>12</v>
      </c>
      <c r="AG46" s="13">
        <v>91.85</v>
      </c>
      <c r="AH46" s="13">
        <v>46.7</v>
      </c>
      <c r="AI46" s="8">
        <f>((AG46*416)+(AH46*328))/744</f>
        <v>71.945161290322574</v>
      </c>
      <c r="AJ46" s="23"/>
      <c r="AK46" s="23"/>
      <c r="AL46" s="3"/>
      <c r="AM46" s="3" t="s">
        <v>12</v>
      </c>
      <c r="AN46" s="13">
        <v>91.95</v>
      </c>
      <c r="AO46" s="13">
        <v>46.8</v>
      </c>
      <c r="AP46" s="8">
        <f>((AN46*416)+(AO46*328))/744</f>
        <v>72.045161290322582</v>
      </c>
      <c r="AQ46" s="23"/>
      <c r="AR46" s="23"/>
      <c r="AS46" s="3"/>
      <c r="AT46" s="3" t="s">
        <v>12</v>
      </c>
      <c r="AU46" s="13">
        <v>93.9</v>
      </c>
      <c r="AV46" s="13">
        <v>48.75</v>
      </c>
      <c r="AW46" s="8">
        <f>((AU46*416)+(AV46*328))/744</f>
        <v>73.995161290322585</v>
      </c>
      <c r="AX46" s="23"/>
      <c r="AY46" s="23"/>
      <c r="AZ46" s="3"/>
      <c r="BA46" s="3" t="s">
        <v>12</v>
      </c>
      <c r="BB46" s="13">
        <v>93.8</v>
      </c>
      <c r="BC46" s="13">
        <v>48.65</v>
      </c>
      <c r="BD46" s="8">
        <f>((BB46*416)+(BC46*328))/744</f>
        <v>73.895161290322577</v>
      </c>
      <c r="BE46" s="23"/>
      <c r="BF46" s="23"/>
      <c r="BG46" s="3"/>
      <c r="BH46" s="3" t="s">
        <v>12</v>
      </c>
      <c r="BI46" s="13">
        <v>92</v>
      </c>
      <c r="BJ46" s="13">
        <v>47.05</v>
      </c>
      <c r="BK46" s="8">
        <f>((BI46*416)+(BJ46*328))/744</f>
        <v>72.183333333333337</v>
      </c>
      <c r="BL46" s="23"/>
      <c r="BM46" s="23"/>
      <c r="BN46" s="3"/>
      <c r="BO46" s="3" t="s">
        <v>12</v>
      </c>
      <c r="BP46" s="13">
        <v>93.35</v>
      </c>
      <c r="BQ46" s="13">
        <v>48.1</v>
      </c>
      <c r="BR46" s="8">
        <f>((BP46*416)+(BQ46*328))/744</f>
        <v>73.401075268817209</v>
      </c>
      <c r="BS46" s="23"/>
      <c r="BT46" s="23"/>
      <c r="BU46" s="3"/>
      <c r="BV46" s="3" t="s">
        <v>12</v>
      </c>
      <c r="BW46" s="13">
        <v>94.75</v>
      </c>
      <c r="BX46" s="13">
        <v>49.5</v>
      </c>
      <c r="BY46" s="8">
        <f>((BW46*416)+(BX46*328))/744</f>
        <v>74.8010752688172</v>
      </c>
      <c r="BZ46" s="23"/>
      <c r="CA46" s="23"/>
      <c r="CB46" s="3"/>
      <c r="CC46" s="3" t="s">
        <v>12</v>
      </c>
      <c r="CD46" s="13">
        <v>92.8</v>
      </c>
      <c r="CE46" s="13">
        <v>47.55</v>
      </c>
      <c r="CF46" s="8">
        <f>((CD46*416)+(CE46*328))/744</f>
        <v>72.851075268817198</v>
      </c>
      <c r="CG46" s="23"/>
      <c r="CH46" s="23"/>
      <c r="CI46" s="3"/>
      <c r="CJ46" s="3" t="s">
        <v>12</v>
      </c>
      <c r="CK46" s="13">
        <v>92.55</v>
      </c>
      <c r="CL46" s="13">
        <v>47.3</v>
      </c>
      <c r="CM46" s="8">
        <f>((CK46*416)+(CL46*328))/744</f>
        <v>72.601075268817198</v>
      </c>
      <c r="CN46" s="23"/>
      <c r="CO46" s="23"/>
      <c r="CP46" s="3"/>
      <c r="CQ46" s="3" t="s">
        <v>12</v>
      </c>
      <c r="CR46" s="13">
        <v>94.2</v>
      </c>
      <c r="CS46" s="13">
        <v>50.2</v>
      </c>
      <c r="CT46" s="8">
        <f>((CR46*416)+(CS46*328))/744</f>
        <v>74.802150537634418</v>
      </c>
      <c r="CU46" s="23"/>
      <c r="CV46" s="23"/>
      <c r="CW46" s="3"/>
      <c r="CX46" s="3" t="s">
        <v>12</v>
      </c>
      <c r="CY46" s="13">
        <v>94.15</v>
      </c>
      <c r="CZ46" s="13">
        <v>50.35</v>
      </c>
      <c r="DA46" s="8">
        <f>((CY46*416)+(CZ46*328))/744</f>
        <v>74.840322580645164</v>
      </c>
      <c r="DB46" s="23"/>
      <c r="DC46" s="23"/>
      <c r="DD46" s="3"/>
      <c r="DE46" s="3" t="s">
        <v>12</v>
      </c>
      <c r="DF46" s="13">
        <v>93.1</v>
      </c>
      <c r="DG46" s="13">
        <v>49.3</v>
      </c>
      <c r="DH46" s="8">
        <f>((DF46*416)+(DG46*328))/744</f>
        <v>73.790322580645167</v>
      </c>
      <c r="DI46" s="23"/>
      <c r="DJ46" s="23"/>
      <c r="DK46" s="3"/>
      <c r="DL46" s="3" t="s">
        <v>12</v>
      </c>
      <c r="DM46" s="13">
        <v>96.3</v>
      </c>
      <c r="DN46" s="13">
        <v>53.05</v>
      </c>
      <c r="DO46" s="8">
        <f>((DM46*416)+(DN46*328))/744</f>
        <v>77.232795698924733</v>
      </c>
      <c r="DP46" s="23"/>
      <c r="DQ46" s="3"/>
      <c r="DR46" s="3" t="s">
        <v>12</v>
      </c>
      <c r="DS46" s="13">
        <v>100.7</v>
      </c>
      <c r="DT46" s="13">
        <v>59.1</v>
      </c>
      <c r="DU46" s="8">
        <f>((DS46*416)+(DT46*328))/744</f>
        <v>82.36021505376344</v>
      </c>
      <c r="DV46" s="23"/>
      <c r="DW46" s="3"/>
      <c r="DX46" s="3" t="s">
        <v>12</v>
      </c>
      <c r="DY46" s="13">
        <v>124.3</v>
      </c>
      <c r="DZ46" s="13">
        <v>59.9</v>
      </c>
      <c r="EA46" s="8">
        <f>((DY46*416)+(DZ46*328))/744</f>
        <v>95.908602150537632</v>
      </c>
      <c r="EB46" s="23"/>
      <c r="EC46" s="3"/>
      <c r="ED46" s="3" t="s">
        <v>12</v>
      </c>
      <c r="EE46" s="13">
        <v>121.3</v>
      </c>
      <c r="EF46" s="13">
        <v>57.5</v>
      </c>
      <c r="EG46" s="8">
        <f>((EE46*416)+(EF46*328))/744</f>
        <v>93.173118279569877</v>
      </c>
      <c r="EH46" s="23"/>
      <c r="EI46" s="3"/>
      <c r="EJ46" s="3" t="s">
        <v>12</v>
      </c>
      <c r="EK46" s="13">
        <v>124.5</v>
      </c>
      <c r="EL46" s="13">
        <v>56.5</v>
      </c>
      <c r="EM46" s="8">
        <f>((EK46*416)+(EL46*328))/744</f>
        <v>94.521505376344081</v>
      </c>
      <c r="EN46" s="23"/>
      <c r="EO46" s="3"/>
      <c r="EP46" s="3" t="s">
        <v>12</v>
      </c>
      <c r="EQ46" s="13">
        <v>140.94999999999999</v>
      </c>
      <c r="ER46" s="13">
        <v>57.2</v>
      </c>
      <c r="ES46" s="8">
        <f>((EQ46*416)+(ER46*328))/744</f>
        <v>104.02795698924731</v>
      </c>
      <c r="ET46" s="23"/>
      <c r="EU46" s="3"/>
      <c r="EV46" s="3" t="s">
        <v>12</v>
      </c>
      <c r="EW46" s="13">
        <v>144.44999999999999</v>
      </c>
      <c r="EX46" s="13">
        <v>60.7</v>
      </c>
      <c r="EY46" s="8">
        <f>((EW46*416)+(EX46*328))/744</f>
        <v>107.52795698924731</v>
      </c>
      <c r="EZ46" s="23"/>
      <c r="FA46" s="3"/>
      <c r="FB46" s="3" t="s">
        <v>12</v>
      </c>
      <c r="FC46" s="13">
        <v>145.19999999999999</v>
      </c>
      <c r="FD46" s="13">
        <v>67.8</v>
      </c>
      <c r="FE46" s="8">
        <f>((FC46*416)+(FD46*328))/744</f>
        <v>111.0774193548387</v>
      </c>
      <c r="FF46" s="23"/>
      <c r="FG46" s="3"/>
      <c r="FH46" s="3" t="s">
        <v>12</v>
      </c>
      <c r="FI46" s="13">
        <v>128.44999999999999</v>
      </c>
      <c r="FJ46" s="13">
        <v>67.55</v>
      </c>
      <c r="FK46" s="8">
        <f>((FI46*416)+(FJ46*328))/744</f>
        <v>101.6016129032258</v>
      </c>
      <c r="FL46" s="23"/>
      <c r="FM46" s="3"/>
      <c r="FN46" s="3" t="s">
        <v>12</v>
      </c>
      <c r="FO46" s="13">
        <v>129.1</v>
      </c>
      <c r="FP46" s="13">
        <v>68.2</v>
      </c>
      <c r="FQ46" s="8">
        <f>((FO46*416)+(FP46*328))/744</f>
        <v>102.2516129032258</v>
      </c>
      <c r="FR46" s="23"/>
      <c r="FS46" s="3"/>
      <c r="FT46" s="3" t="s">
        <v>12</v>
      </c>
      <c r="FU46" s="13">
        <v>129.5</v>
      </c>
      <c r="FV46" s="13">
        <v>68.150000000000006</v>
      </c>
      <c r="FW46" s="8">
        <f>((FU46*416)+(FV46*328))/744</f>
        <v>102.45322580645161</v>
      </c>
      <c r="FX46" s="23"/>
      <c r="FY46" s="3"/>
      <c r="FZ46" s="3" t="s">
        <v>12</v>
      </c>
      <c r="GA46" s="13">
        <v>127.45</v>
      </c>
      <c r="GB46" s="13">
        <v>67.150000000000006</v>
      </c>
      <c r="GC46" s="8">
        <f>((GA46*416)+(GB46*328))/744</f>
        <v>100.86612903225807</v>
      </c>
      <c r="GD46" s="23"/>
      <c r="GE46" s="3"/>
      <c r="GF46" s="3" t="s">
        <v>12</v>
      </c>
      <c r="GG46" s="13">
        <v>130.6</v>
      </c>
      <c r="GH46" s="13">
        <v>69.400000000000006</v>
      </c>
      <c r="GI46" s="8">
        <f>((GG46*416)+(GH46*328))/744</f>
        <v>103.61935483870968</v>
      </c>
      <c r="GJ46" s="23"/>
      <c r="GK46" s="3"/>
      <c r="GL46" s="3" t="s">
        <v>12</v>
      </c>
      <c r="GM46" s="13">
        <v>128.30000000000001</v>
      </c>
      <c r="GN46" s="13">
        <v>69.75</v>
      </c>
      <c r="GO46" s="8">
        <f>((GM46*416)+(GN46*328))/744</f>
        <v>102.48763440860215</v>
      </c>
      <c r="GP46" s="23"/>
      <c r="GQ46" s="3"/>
      <c r="GR46" s="3" t="s">
        <v>12</v>
      </c>
      <c r="GS46" s="13">
        <v>42.2</v>
      </c>
      <c r="GT46" s="13">
        <v>37</v>
      </c>
      <c r="GU46" s="8">
        <f>((GS46*416)+(GT46*328))/744</f>
        <v>39.907526881720429</v>
      </c>
      <c r="GV46" s="23"/>
      <c r="GW46" s="3"/>
      <c r="GX46" s="3" t="s">
        <v>12</v>
      </c>
      <c r="GY46" s="13">
        <v>127.35</v>
      </c>
      <c r="GZ46" s="13">
        <v>69.45</v>
      </c>
      <c r="HA46" s="8">
        <f>((GY46*416)+(GZ46*328))/744</f>
        <v>101.82419354838709</v>
      </c>
      <c r="HB46" s="23"/>
      <c r="HC46" s="3"/>
      <c r="HD46" s="3" t="s">
        <v>12</v>
      </c>
      <c r="HE46" s="13">
        <v>125.7</v>
      </c>
      <c r="HF46" s="13">
        <v>68.5</v>
      </c>
      <c r="HG46" s="8">
        <f>((HE46*416)+(HF46*328))/744</f>
        <v>100.48279569892475</v>
      </c>
      <c r="HH46" s="23"/>
      <c r="HI46" s="3"/>
      <c r="HJ46" s="3" t="s">
        <v>12</v>
      </c>
      <c r="HK46" s="13">
        <v>127.3</v>
      </c>
      <c r="HL46" s="13">
        <v>70.5</v>
      </c>
      <c r="HM46" s="8">
        <f>((HK46*416)+(HL46*328))/744</f>
        <v>102.25913978494621</v>
      </c>
      <c r="HN46" s="23"/>
      <c r="HO46" s="3"/>
      <c r="HP46" s="3" t="s">
        <v>12</v>
      </c>
      <c r="HQ46" s="13">
        <v>128.35</v>
      </c>
      <c r="HR46" s="13">
        <v>69.599999999999994</v>
      </c>
      <c r="HS46" s="8">
        <f>((HQ46*416)+(HR46*328))/744</f>
        <v>102.44946236559139</v>
      </c>
      <c r="HT46" s="23"/>
      <c r="HU46" s="3"/>
      <c r="HV46" s="3" t="s">
        <v>12</v>
      </c>
      <c r="HW46" s="13">
        <v>128.19999999999999</v>
      </c>
      <c r="HX46" s="13">
        <v>70.75</v>
      </c>
      <c r="HY46" s="8">
        <f>((HW46*416)+(HX46*328))/744</f>
        <v>102.87258064516129</v>
      </c>
      <c r="HZ46" s="23"/>
      <c r="IA46" s="3"/>
      <c r="IB46" s="3" t="s">
        <v>12</v>
      </c>
      <c r="IC46" s="13">
        <v>128.4</v>
      </c>
      <c r="ID46" s="13">
        <v>72.150000000000006</v>
      </c>
      <c r="IE46" s="8">
        <f>((IC46*416)+(ID46*328))/744</f>
        <v>103.60161290322581</v>
      </c>
      <c r="IF46" s="23"/>
      <c r="IG46" s="3"/>
      <c r="IH46" s="3" t="s">
        <v>12</v>
      </c>
      <c r="II46" s="13">
        <v>132.94999999999999</v>
      </c>
      <c r="IJ46" s="13">
        <v>74.95</v>
      </c>
      <c r="IK46" s="8">
        <f>((II46*416)+(IJ46*328))/744</f>
        <v>107.38010752688173</v>
      </c>
      <c r="IL46" s="23"/>
      <c r="IM46" s="3"/>
      <c r="IN46" s="3" t="s">
        <v>12</v>
      </c>
      <c r="IO46" s="13">
        <v>132.30000000000001</v>
      </c>
      <c r="IP46" s="13">
        <v>76.099999999999994</v>
      </c>
      <c r="IQ46" s="8">
        <f>((IO46*416)+(IP46*328))/744</f>
        <v>107.5236559139785</v>
      </c>
      <c r="IR46" s="23"/>
      <c r="IS46" s="3"/>
      <c r="IT46" s="3" t="s">
        <v>12</v>
      </c>
      <c r="IU46" s="13">
        <v>132.6</v>
      </c>
      <c r="IV46" s="13">
        <v>75.75</v>
      </c>
      <c r="IW46" s="8">
        <f>((IU46*416)+(IV46*328))/744</f>
        <v>107.53709677419356</v>
      </c>
      <c r="IX46" s="23"/>
      <c r="IY46" s="3"/>
      <c r="IZ46" s="3" t="s">
        <v>12</v>
      </c>
      <c r="JA46" s="13">
        <v>136.15</v>
      </c>
      <c r="JB46" s="13">
        <v>73.3</v>
      </c>
      <c r="JC46" s="8">
        <f>((JA46*416)+(JB46*328))/744</f>
        <v>108.44193548387098</v>
      </c>
    </row>
    <row r="47" spans="1:263" ht="15.75" thickBot="1" x14ac:dyDescent="0.3">
      <c r="B47" s="37" t="s">
        <v>13</v>
      </c>
      <c r="C47" s="36">
        <f t="shared" si="42"/>
        <v>4.6499999999999915</v>
      </c>
      <c r="D47" s="36">
        <f t="shared" si="43"/>
        <v>5.2999999999999972</v>
      </c>
      <c r="E47" s="36">
        <f t="shared" si="44"/>
        <v>4.9225806451612755</v>
      </c>
      <c r="F47" s="23"/>
      <c r="G47" s="3"/>
      <c r="H47" s="3" t="s">
        <v>13</v>
      </c>
      <c r="I47" s="13">
        <v>73.650000000000006</v>
      </c>
      <c r="J47" s="13">
        <v>39.25</v>
      </c>
      <c r="K47" s="8">
        <f>((I47*432)+(J47*312))/744</f>
        <v>59.224193548387099</v>
      </c>
      <c r="L47" s="23"/>
      <c r="M47" s="3"/>
      <c r="N47" s="3" t="s">
        <v>13</v>
      </c>
      <c r="O47" s="13">
        <v>84</v>
      </c>
      <c r="P47" s="13">
        <v>46.85</v>
      </c>
      <c r="Q47" s="8">
        <f>((O47*432)+(P47*312))/744</f>
        <v>68.420967741935485</v>
      </c>
      <c r="R47" s="23"/>
      <c r="S47" s="3"/>
      <c r="T47" s="3" t="s">
        <v>13</v>
      </c>
      <c r="U47" s="13">
        <v>88.65</v>
      </c>
      <c r="V47" s="13">
        <v>47.55</v>
      </c>
      <c r="W47" s="19">
        <f>((U47*432)+(V47*312))/744</f>
        <v>71.414516129032265</v>
      </c>
      <c r="X47" s="23"/>
      <c r="Y47" s="3"/>
      <c r="Z47" s="3" t="s">
        <v>13</v>
      </c>
      <c r="AA47" s="13">
        <v>89.4</v>
      </c>
      <c r="AB47" s="13">
        <v>48</v>
      </c>
      <c r="AC47" s="19">
        <f>((AA47*432)+(AB47*312))/744</f>
        <v>72.038709677419362</v>
      </c>
      <c r="AD47" s="23"/>
      <c r="AE47" s="3"/>
      <c r="AF47" s="3" t="s">
        <v>13</v>
      </c>
      <c r="AG47" s="13">
        <v>89.95</v>
      </c>
      <c r="AH47" s="13">
        <v>48.05</v>
      </c>
      <c r="AI47" s="8">
        <f>((AG47*432)+(AH47*312))/744</f>
        <v>72.379032258064512</v>
      </c>
      <c r="AJ47" s="23"/>
      <c r="AK47" s="23"/>
      <c r="AL47" s="3"/>
      <c r="AM47" s="3" t="s">
        <v>13</v>
      </c>
      <c r="AN47" s="13">
        <v>90</v>
      </c>
      <c r="AO47" s="13">
        <v>48.1</v>
      </c>
      <c r="AP47" s="8">
        <f>((AN47*432)+(AO47*312))/744</f>
        <v>72.42903225806451</v>
      </c>
      <c r="AQ47" s="23"/>
      <c r="AR47" s="23"/>
      <c r="AS47" s="3"/>
      <c r="AT47" s="3" t="s">
        <v>13</v>
      </c>
      <c r="AU47" s="13">
        <v>92.1</v>
      </c>
      <c r="AV47" s="13">
        <v>50.2</v>
      </c>
      <c r="AW47" s="8">
        <f>((AU47*432)+(AV47*312))/744</f>
        <v>74.529032258064518</v>
      </c>
      <c r="AX47" s="23"/>
      <c r="AY47" s="23"/>
      <c r="AZ47" s="3"/>
      <c r="BA47" s="3" t="s">
        <v>13</v>
      </c>
      <c r="BB47" s="13">
        <v>92</v>
      </c>
      <c r="BC47" s="13">
        <v>50.1</v>
      </c>
      <c r="BD47" s="8">
        <f>((BB47*432)+(BC47*312))/744</f>
        <v>74.42903225806451</v>
      </c>
      <c r="BE47" s="23"/>
      <c r="BF47" s="23"/>
      <c r="BG47" s="3"/>
      <c r="BH47" s="3" t="s">
        <v>13</v>
      </c>
      <c r="BI47" s="13">
        <v>90.1</v>
      </c>
      <c r="BJ47" s="13">
        <v>48.4</v>
      </c>
      <c r="BK47" s="8">
        <f>((BI47*432)+(BJ47*312))/744</f>
        <v>72.612903225806448</v>
      </c>
      <c r="BL47" s="23"/>
      <c r="BM47" s="23"/>
      <c r="BN47" s="3"/>
      <c r="BO47" s="3" t="s">
        <v>13</v>
      </c>
      <c r="BP47" s="13">
        <v>91.55</v>
      </c>
      <c r="BQ47" s="13">
        <v>49.45</v>
      </c>
      <c r="BR47" s="8">
        <f>((BP47*432)+(BQ47*312))/744</f>
        <v>73.895161290322577</v>
      </c>
      <c r="BS47" s="23"/>
      <c r="BT47" s="23"/>
      <c r="BU47" s="3"/>
      <c r="BV47" s="3" t="s">
        <v>13</v>
      </c>
      <c r="BW47" s="13">
        <v>93</v>
      </c>
      <c r="BX47" s="13">
        <v>50.9</v>
      </c>
      <c r="BY47" s="8">
        <f>((BW47*432)+(BX47*312))/744</f>
        <v>75.345161290322579</v>
      </c>
      <c r="BZ47" s="23"/>
      <c r="CA47" s="23"/>
      <c r="CB47" s="3"/>
      <c r="CC47" s="3" t="s">
        <v>13</v>
      </c>
      <c r="CD47" s="13">
        <v>91</v>
      </c>
      <c r="CE47" s="13">
        <v>48.9</v>
      </c>
      <c r="CF47" s="8">
        <f>((CD47*432)+(CE47*312))/744</f>
        <v>73.345161290322579</v>
      </c>
      <c r="CG47" s="23"/>
      <c r="CH47" s="23"/>
      <c r="CI47" s="3"/>
      <c r="CJ47" s="3" t="s">
        <v>13</v>
      </c>
      <c r="CK47" s="13">
        <v>90.75</v>
      </c>
      <c r="CL47" s="13">
        <v>48.65</v>
      </c>
      <c r="CM47" s="8">
        <f>((CK47*432)+(CL47*312))/744</f>
        <v>73.095161290322579</v>
      </c>
      <c r="CN47" s="23"/>
      <c r="CO47" s="23"/>
      <c r="CP47" s="3"/>
      <c r="CQ47" s="3" t="s">
        <v>13</v>
      </c>
      <c r="CR47" s="13">
        <v>92.65</v>
      </c>
      <c r="CS47" s="13">
        <v>51.9</v>
      </c>
      <c r="CT47" s="8">
        <f>((CR47*432)+(CS47*312))/744</f>
        <v>75.561290322580646</v>
      </c>
      <c r="CU47" s="23"/>
      <c r="CV47" s="23"/>
      <c r="CW47" s="3"/>
      <c r="CX47" s="3" t="s">
        <v>13</v>
      </c>
      <c r="CY47" s="13">
        <v>92.7</v>
      </c>
      <c r="CZ47" s="13">
        <v>52.1</v>
      </c>
      <c r="DA47" s="8">
        <f>((CY47*432)+(CZ47*312))/744</f>
        <v>75.674193548387109</v>
      </c>
      <c r="DB47" s="23"/>
      <c r="DC47" s="23"/>
      <c r="DD47" s="3"/>
      <c r="DE47" s="3" t="s">
        <v>13</v>
      </c>
      <c r="DF47" s="13">
        <v>91.6</v>
      </c>
      <c r="DG47" s="13">
        <v>51</v>
      </c>
      <c r="DH47" s="8">
        <f>((DF47*432)+(DG47*312))/744</f>
        <v>74.574193548387086</v>
      </c>
      <c r="DI47" s="23"/>
      <c r="DJ47" s="23"/>
      <c r="DK47" s="3"/>
      <c r="DL47" s="3" t="s">
        <v>13</v>
      </c>
      <c r="DM47" s="13">
        <v>95</v>
      </c>
      <c r="DN47" s="13">
        <v>55</v>
      </c>
      <c r="DO47" s="8">
        <f>((DM47*432)+(DN47*312))/744</f>
        <v>78.225806451612897</v>
      </c>
      <c r="DP47" s="23"/>
      <c r="DQ47" s="3"/>
      <c r="DR47" s="3" t="s">
        <v>13</v>
      </c>
      <c r="DS47" s="13">
        <v>99.6</v>
      </c>
      <c r="DT47" s="13">
        <v>61.45</v>
      </c>
      <c r="DU47" s="8">
        <f>((DS47*432)+(DT47*312))/744</f>
        <v>83.601612903225799</v>
      </c>
      <c r="DV47" s="23"/>
      <c r="DW47" s="3"/>
      <c r="DX47" s="3" t="s">
        <v>13</v>
      </c>
      <c r="DY47" s="13">
        <v>123.2</v>
      </c>
      <c r="DZ47" s="13">
        <v>62.25</v>
      </c>
      <c r="EA47" s="8">
        <f>((DY47*432)+(DZ47*312))/744</f>
        <v>97.640322580645147</v>
      </c>
      <c r="EB47" s="23"/>
      <c r="EC47" s="3"/>
      <c r="ED47" s="3" t="s">
        <v>13</v>
      </c>
      <c r="EE47" s="13">
        <v>120.05</v>
      </c>
      <c r="EF47" s="13">
        <v>59.75</v>
      </c>
      <c r="EG47" s="8">
        <f>((EE47*432)+(EF47*312))/744</f>
        <v>94.762903225806454</v>
      </c>
      <c r="EH47" s="23"/>
      <c r="EI47" s="3"/>
      <c r="EJ47" s="3" t="s">
        <v>13</v>
      </c>
      <c r="EK47" s="13">
        <v>123.2</v>
      </c>
      <c r="EL47" s="13">
        <v>58.7</v>
      </c>
      <c r="EM47" s="8">
        <f>((EK47*432)+(EL47*312))/744</f>
        <v>96.151612903225811</v>
      </c>
      <c r="EN47" s="23"/>
      <c r="EO47" s="3"/>
      <c r="EP47" s="3" t="s">
        <v>13</v>
      </c>
      <c r="EQ47" s="13">
        <v>139.5</v>
      </c>
      <c r="ER47" s="13">
        <v>59.3</v>
      </c>
      <c r="ES47" s="8">
        <f>((EQ47*432)+(ER47*312))/744</f>
        <v>105.86774193548388</v>
      </c>
      <c r="ET47" s="23"/>
      <c r="EU47" s="3"/>
      <c r="EV47" s="3" t="s">
        <v>13</v>
      </c>
      <c r="EW47" s="13">
        <v>143.25</v>
      </c>
      <c r="EX47" s="13">
        <v>63</v>
      </c>
      <c r="EY47" s="8">
        <f>((EW47*432)+(EX47*312))/744</f>
        <v>109.59677419354838</v>
      </c>
      <c r="EZ47" s="23"/>
      <c r="FA47" s="3"/>
      <c r="FB47" s="3" t="s">
        <v>13</v>
      </c>
      <c r="FC47" s="13">
        <v>143.94999999999999</v>
      </c>
      <c r="FD47" s="13">
        <v>70.5</v>
      </c>
      <c r="FE47" s="8">
        <f>((FC47*432)+(FD47*312))/744</f>
        <v>113.14838709677419</v>
      </c>
      <c r="FF47" s="23"/>
      <c r="FG47" s="3"/>
      <c r="FH47" s="3" t="s">
        <v>13</v>
      </c>
      <c r="FI47" s="13">
        <v>127.1</v>
      </c>
      <c r="FJ47" s="13">
        <v>70.2</v>
      </c>
      <c r="FK47" s="8">
        <f>((FI47*432)+(FJ47*312))/744</f>
        <v>103.23870967741937</v>
      </c>
      <c r="FL47" s="23"/>
      <c r="FM47" s="3"/>
      <c r="FN47" s="3" t="s">
        <v>13</v>
      </c>
      <c r="FO47" s="13">
        <v>127.75</v>
      </c>
      <c r="FP47" s="13">
        <v>70.849999999999994</v>
      </c>
      <c r="FQ47" s="8">
        <f>((FO47*432)+(FP47*312))/744</f>
        <v>103.88870967741936</v>
      </c>
      <c r="FR47" s="23"/>
      <c r="FS47" s="3"/>
      <c r="FT47" s="3" t="s">
        <v>13</v>
      </c>
      <c r="FU47" s="13">
        <v>128.15</v>
      </c>
      <c r="FV47" s="13">
        <v>70.75</v>
      </c>
      <c r="FW47" s="8">
        <f>((FU47*432)+(FV47*312))/744</f>
        <v>104.07903225806452</v>
      </c>
      <c r="FX47" s="23"/>
      <c r="FY47" s="3"/>
      <c r="FZ47" s="3" t="s">
        <v>13</v>
      </c>
      <c r="GA47" s="13">
        <v>126.05</v>
      </c>
      <c r="GB47" s="13">
        <v>69.7</v>
      </c>
      <c r="GC47" s="8">
        <f>((GA47*432)+(GB47*312))/744</f>
        <v>102.41935483870968</v>
      </c>
      <c r="GD47" s="23"/>
      <c r="GE47" s="3"/>
      <c r="GF47" s="3" t="s">
        <v>13</v>
      </c>
      <c r="GG47" s="13">
        <v>129.30000000000001</v>
      </c>
      <c r="GH47" s="13">
        <v>72</v>
      </c>
      <c r="GI47" s="8">
        <f>((GG47*432)+(GH47*312))/744</f>
        <v>105.27096774193549</v>
      </c>
      <c r="GJ47" s="23"/>
      <c r="GK47" s="3"/>
      <c r="GL47" s="3" t="s">
        <v>13</v>
      </c>
      <c r="GM47" s="13">
        <v>127.2</v>
      </c>
      <c r="GN47" s="13">
        <v>72.5</v>
      </c>
      <c r="GO47" s="8">
        <f>((GM47*432)+(GN47*312))/744</f>
        <v>104.26129032258063</v>
      </c>
      <c r="GP47" s="23"/>
      <c r="GQ47" s="3"/>
      <c r="GR47" s="3" t="s">
        <v>13</v>
      </c>
      <c r="GS47" s="13">
        <v>126.65</v>
      </c>
      <c r="GT47" s="13">
        <v>68.75</v>
      </c>
      <c r="GU47" s="8">
        <f>((GS47*432)+(GT47*312))/744</f>
        <v>102.36935483870968</v>
      </c>
      <c r="GV47" s="23"/>
      <c r="GW47" s="3"/>
      <c r="GX47" s="3" t="s">
        <v>13</v>
      </c>
      <c r="GY47" s="13">
        <v>126.35</v>
      </c>
      <c r="GZ47" s="13">
        <v>72.2</v>
      </c>
      <c r="HA47" s="8">
        <f>((GY47*432)+(GZ47*312))/744</f>
        <v>103.64193548387098</v>
      </c>
      <c r="HB47" s="23"/>
      <c r="HC47" s="3"/>
      <c r="HD47" s="3" t="s">
        <v>13</v>
      </c>
      <c r="HE47" s="13">
        <v>124.7</v>
      </c>
      <c r="HF47" s="13">
        <v>71.25</v>
      </c>
      <c r="HG47" s="8">
        <f>((HE47*432)+(HF47*312))/744</f>
        <v>102.28548387096774</v>
      </c>
      <c r="HH47" s="23"/>
      <c r="HI47" s="3"/>
      <c r="HJ47" s="3" t="s">
        <v>13</v>
      </c>
      <c r="HK47" s="13">
        <v>126.45</v>
      </c>
      <c r="HL47" s="13">
        <v>73.45</v>
      </c>
      <c r="HM47" s="8">
        <f>((HK47*432)+(HL47*312))/744</f>
        <v>104.22419354838711</v>
      </c>
      <c r="HN47" s="23"/>
      <c r="HO47" s="3"/>
      <c r="HP47" s="3" t="s">
        <v>13</v>
      </c>
      <c r="HQ47" s="13">
        <v>127.4</v>
      </c>
      <c r="HR47" s="13">
        <v>72.45</v>
      </c>
      <c r="HS47" s="8">
        <f>((HQ47*432)+(HR47*312))/744</f>
        <v>104.35645161290324</v>
      </c>
      <c r="HT47" s="23"/>
      <c r="HU47" s="3"/>
      <c r="HV47" s="3" t="s">
        <v>13</v>
      </c>
      <c r="HW47" s="13">
        <v>127.2</v>
      </c>
      <c r="HX47" s="13">
        <v>73.650000000000006</v>
      </c>
      <c r="HY47" s="8">
        <f>((HW47*432)+(HX47*312))/744</f>
        <v>104.74354838709679</v>
      </c>
      <c r="HZ47" s="23"/>
      <c r="IA47" s="3"/>
      <c r="IB47" s="3" t="s">
        <v>13</v>
      </c>
      <c r="IC47" s="13">
        <v>127.45</v>
      </c>
      <c r="ID47" s="13">
        <v>75.150000000000006</v>
      </c>
      <c r="IE47" s="8">
        <f>((IC47*432)+(ID47*312))/744</f>
        <v>105.51774193548388</v>
      </c>
      <c r="IF47" s="23"/>
      <c r="IG47" s="3"/>
      <c r="IH47" s="3" t="s">
        <v>13</v>
      </c>
      <c r="II47" s="13">
        <v>132.25</v>
      </c>
      <c r="IJ47" s="13">
        <v>78.099999999999994</v>
      </c>
      <c r="IK47" s="8">
        <f>((II47*432)+(IJ47*312))/744</f>
        <v>109.54193548387096</v>
      </c>
      <c r="IL47" s="23"/>
      <c r="IM47" s="3"/>
      <c r="IN47" s="3" t="s">
        <v>13</v>
      </c>
      <c r="IO47" s="13">
        <v>131.5</v>
      </c>
      <c r="IP47" s="13">
        <v>79.25</v>
      </c>
      <c r="IQ47" s="8">
        <f>((IO47*432)+(IP47*312))/744</f>
        <v>109.58870967741936</v>
      </c>
      <c r="IR47" s="23"/>
      <c r="IS47" s="3"/>
      <c r="IT47" s="3" t="s">
        <v>13</v>
      </c>
      <c r="IU47" s="13">
        <v>131.85</v>
      </c>
      <c r="IV47" s="13">
        <v>78.95</v>
      </c>
      <c r="IW47" s="8">
        <f>((IU47*432)+(IV47*312))/744</f>
        <v>109.66612903225807</v>
      </c>
      <c r="IX47" s="23"/>
      <c r="IY47" s="3"/>
      <c r="IZ47" s="3" t="s">
        <v>13</v>
      </c>
      <c r="JA47" s="13">
        <v>135.4</v>
      </c>
      <c r="JB47" s="13">
        <v>76.45</v>
      </c>
      <c r="JC47" s="8">
        <f>((JA47*432)+(JB47*312))/744</f>
        <v>110.67903225806454</v>
      </c>
    </row>
    <row r="48" spans="1:263" ht="15.75" thickBot="1" x14ac:dyDescent="0.3">
      <c r="B48" s="37" t="s">
        <v>14</v>
      </c>
      <c r="C48" s="36">
        <f t="shared" si="42"/>
        <v>4.1999999999999886</v>
      </c>
      <c r="D48" s="36">
        <f t="shared" si="43"/>
        <v>4.8499999999999943</v>
      </c>
      <c r="E48" s="36">
        <f t="shared" si="44"/>
        <v>4.5033333333333161</v>
      </c>
      <c r="F48" s="23"/>
      <c r="G48" s="3"/>
      <c r="H48" s="3" t="s">
        <v>14</v>
      </c>
      <c r="I48" s="13">
        <v>55.9</v>
      </c>
      <c r="J48" s="13">
        <v>35.799999999999997</v>
      </c>
      <c r="K48" s="8">
        <f>((I48*384)+(J48*336))/720</f>
        <v>46.519999999999989</v>
      </c>
      <c r="L48" s="23"/>
      <c r="M48" s="3"/>
      <c r="N48" s="3" t="s">
        <v>14</v>
      </c>
      <c r="O48" s="13">
        <v>64.099999999999994</v>
      </c>
      <c r="P48" s="13">
        <v>42.8</v>
      </c>
      <c r="Q48" s="8">
        <f>((O48*384)+(P48*336))/720</f>
        <v>54.16</v>
      </c>
      <c r="R48" s="23"/>
      <c r="S48" s="3"/>
      <c r="T48" s="3" t="s">
        <v>14</v>
      </c>
      <c r="U48" s="13">
        <v>67.55</v>
      </c>
      <c r="V48" s="13">
        <v>43.45</v>
      </c>
      <c r="W48" s="19">
        <f>((U48*384)+(V48*336))/720</f>
        <v>56.303333333333327</v>
      </c>
      <c r="X48" s="23"/>
      <c r="Y48" s="3"/>
      <c r="Z48" s="3" t="s">
        <v>14</v>
      </c>
      <c r="AA48" s="13">
        <v>68.2</v>
      </c>
      <c r="AB48" s="13">
        <v>43.85</v>
      </c>
      <c r="AC48" s="19">
        <f>((AA48*384)+(AB48*336))/720</f>
        <v>56.836666666666666</v>
      </c>
      <c r="AD48" s="23"/>
      <c r="AE48" s="3"/>
      <c r="AF48" s="3" t="s">
        <v>14</v>
      </c>
      <c r="AG48" s="13">
        <v>68.650000000000006</v>
      </c>
      <c r="AH48" s="13">
        <v>43.9</v>
      </c>
      <c r="AI48" s="8">
        <f>((AG48*384)+(AH48*336))/720</f>
        <v>57.1</v>
      </c>
      <c r="AJ48" s="23"/>
      <c r="AK48" s="23"/>
      <c r="AL48" s="3"/>
      <c r="AM48" s="3" t="s">
        <v>14</v>
      </c>
      <c r="AN48" s="13">
        <v>68.75</v>
      </c>
      <c r="AO48" s="13">
        <v>44</v>
      </c>
      <c r="AP48" s="8">
        <f>((AN48*384)+(AO48*336))/720</f>
        <v>57.2</v>
      </c>
      <c r="AQ48" s="23"/>
      <c r="AR48" s="23"/>
      <c r="AS48" s="3"/>
      <c r="AT48" s="3" t="s">
        <v>14</v>
      </c>
      <c r="AU48" s="13">
        <v>70.7</v>
      </c>
      <c r="AV48" s="13">
        <v>45.95</v>
      </c>
      <c r="AW48" s="8">
        <f>((AU48*384)+(AV48*336))/720</f>
        <v>59.15</v>
      </c>
      <c r="AX48" s="23"/>
      <c r="AY48" s="23"/>
      <c r="AZ48" s="3"/>
      <c r="BA48" s="3" t="s">
        <v>14</v>
      </c>
      <c r="BB48" s="13">
        <v>70.599999999999994</v>
      </c>
      <c r="BC48" s="13">
        <v>45.85</v>
      </c>
      <c r="BD48" s="8">
        <f>((BB48*384)+(BC48*336))/720</f>
        <v>59.05</v>
      </c>
      <c r="BE48" s="23"/>
      <c r="BF48" s="23"/>
      <c r="BG48" s="3"/>
      <c r="BH48" s="3" t="s">
        <v>14</v>
      </c>
      <c r="BI48" s="13">
        <v>68.8</v>
      </c>
      <c r="BJ48" s="13">
        <v>44.25</v>
      </c>
      <c r="BK48" s="8">
        <f>((BI48*384)+(BJ48*336))/720</f>
        <v>57.343333333333327</v>
      </c>
      <c r="BL48" s="23"/>
      <c r="BM48" s="23"/>
      <c r="BN48" s="3"/>
      <c r="BO48" s="3" t="s">
        <v>14</v>
      </c>
      <c r="BP48" s="13">
        <v>70.150000000000006</v>
      </c>
      <c r="BQ48" s="13">
        <v>45.25</v>
      </c>
      <c r="BR48" s="8">
        <f>((BP48*384)+(BQ48*336))/720</f>
        <v>58.530000000000008</v>
      </c>
      <c r="BS48" s="23"/>
      <c r="BT48" s="23"/>
      <c r="BU48" s="3"/>
      <c r="BV48" s="3" t="s">
        <v>14</v>
      </c>
      <c r="BW48" s="13">
        <v>71.55</v>
      </c>
      <c r="BX48" s="13">
        <v>46.65</v>
      </c>
      <c r="BY48" s="8">
        <f>((BW48*384)+(BX48*336))/720</f>
        <v>59.93</v>
      </c>
      <c r="BZ48" s="23"/>
      <c r="CA48" s="23"/>
      <c r="CB48" s="3"/>
      <c r="CC48" s="3" t="s">
        <v>14</v>
      </c>
      <c r="CD48" s="13">
        <v>69.599999999999994</v>
      </c>
      <c r="CE48" s="13">
        <v>44.7</v>
      </c>
      <c r="CF48" s="8">
        <f>((CD48*384)+(CE48*336))/720</f>
        <v>57.98</v>
      </c>
      <c r="CG48" s="23"/>
      <c r="CH48" s="23"/>
      <c r="CI48" s="3"/>
      <c r="CJ48" s="3" t="s">
        <v>14</v>
      </c>
      <c r="CK48" s="13">
        <v>69.349999999999994</v>
      </c>
      <c r="CL48" s="13">
        <v>44.45</v>
      </c>
      <c r="CM48" s="8">
        <f>((CK48*384)+(CL48*336))/720</f>
        <v>57.73</v>
      </c>
      <c r="CN48" s="23"/>
      <c r="CO48" s="23"/>
      <c r="CP48" s="3"/>
      <c r="CQ48" s="3" t="s">
        <v>14</v>
      </c>
      <c r="CR48" s="13">
        <v>71</v>
      </c>
      <c r="CS48" s="13">
        <v>47.4</v>
      </c>
      <c r="CT48" s="8">
        <f>((CR48*384)+(CS48*336))/720</f>
        <v>59.986666666666672</v>
      </c>
      <c r="CU48" s="23"/>
      <c r="CV48" s="23"/>
      <c r="CW48" s="3"/>
      <c r="CX48" s="3" t="s">
        <v>14</v>
      </c>
      <c r="CY48" s="13">
        <v>71</v>
      </c>
      <c r="CZ48" s="13">
        <v>47.55</v>
      </c>
      <c r="DA48" s="8">
        <f>((CY48*384)+(CZ48*336))/720</f>
        <v>60.056666666666672</v>
      </c>
      <c r="DB48" s="23"/>
      <c r="DC48" s="23"/>
      <c r="DD48" s="3"/>
      <c r="DE48" s="3" t="s">
        <v>14</v>
      </c>
      <c r="DF48" s="13">
        <v>69.95</v>
      </c>
      <c r="DG48" s="13">
        <v>46.5</v>
      </c>
      <c r="DH48" s="8">
        <f>((DF48*384)+(DG48*336))/720</f>
        <v>59.006666666666668</v>
      </c>
      <c r="DI48" s="23"/>
      <c r="DJ48" s="23"/>
      <c r="DK48" s="3"/>
      <c r="DL48" s="3" t="s">
        <v>14</v>
      </c>
      <c r="DM48" s="13">
        <v>73.150000000000006</v>
      </c>
      <c r="DN48" s="13">
        <v>50.25</v>
      </c>
      <c r="DO48" s="8">
        <f>((DM48*384)+(DN48*336))/720</f>
        <v>62.463333333333338</v>
      </c>
      <c r="DP48" s="23"/>
      <c r="DQ48" s="3"/>
      <c r="DR48" s="3" t="s">
        <v>14</v>
      </c>
      <c r="DS48" s="13">
        <v>77.400000000000006</v>
      </c>
      <c r="DT48" s="13">
        <v>56.3</v>
      </c>
      <c r="DU48" s="8">
        <f>((DS48*384)+(DT48*336))/720</f>
        <v>67.553333333333342</v>
      </c>
      <c r="DV48" s="23"/>
      <c r="DW48" s="3"/>
      <c r="DX48" s="3" t="s">
        <v>14</v>
      </c>
      <c r="DY48" s="13">
        <v>95.95</v>
      </c>
      <c r="DZ48" s="13">
        <v>57.2</v>
      </c>
      <c r="EA48" s="8">
        <f>((DY48*384)+(DZ48*336))/720</f>
        <v>77.86666666666666</v>
      </c>
      <c r="EB48" s="23"/>
      <c r="EC48" s="3"/>
      <c r="ED48" s="3" t="s">
        <v>14</v>
      </c>
      <c r="EE48" s="13">
        <v>92.95</v>
      </c>
      <c r="EF48" s="13">
        <v>54.8</v>
      </c>
      <c r="EG48" s="8">
        <f>((EE48*384)+(EF48*336))/720</f>
        <v>75.146666666666675</v>
      </c>
      <c r="EH48" s="23"/>
      <c r="EI48" s="3"/>
      <c r="EJ48" s="3" t="s">
        <v>14</v>
      </c>
      <c r="EK48" s="13">
        <v>95.5</v>
      </c>
      <c r="EL48" s="13">
        <v>53.8</v>
      </c>
      <c r="EM48" s="8">
        <f>((EK48*384)+(EL48*336))/720</f>
        <v>76.040000000000006</v>
      </c>
      <c r="EN48" s="23"/>
      <c r="EO48" s="3"/>
      <c r="EP48" s="3" t="s">
        <v>14</v>
      </c>
      <c r="EQ48" s="13">
        <v>108.15</v>
      </c>
      <c r="ER48" s="13">
        <v>54.35</v>
      </c>
      <c r="ES48" s="8">
        <f>((EQ48*384)+(ER48*336))/720</f>
        <v>83.043333333333351</v>
      </c>
      <c r="ET48" s="23"/>
      <c r="EU48" s="3"/>
      <c r="EV48" s="3" t="s">
        <v>14</v>
      </c>
      <c r="EW48" s="13">
        <v>111.6</v>
      </c>
      <c r="EX48" s="13">
        <v>57.8</v>
      </c>
      <c r="EY48" s="8">
        <f>((EW48*384)+(EX48*336))/720</f>
        <v>86.493333333333325</v>
      </c>
      <c r="EZ48" s="23"/>
      <c r="FA48" s="3"/>
      <c r="FB48" s="3" t="s">
        <v>14</v>
      </c>
      <c r="FC48" s="13">
        <v>112.35</v>
      </c>
      <c r="FD48" s="13">
        <v>64.95</v>
      </c>
      <c r="FE48" s="8">
        <f>((FC48*384)+(FD48*336))/720</f>
        <v>90.22999999999999</v>
      </c>
      <c r="FF48" s="23"/>
      <c r="FG48" s="3"/>
      <c r="FH48" s="3" t="s">
        <v>14</v>
      </c>
      <c r="FI48" s="13">
        <v>98.6</v>
      </c>
      <c r="FJ48" s="13">
        <v>64.55</v>
      </c>
      <c r="FK48" s="8">
        <f>((FI48*384)+(FJ48*336))/720</f>
        <v>82.71</v>
      </c>
      <c r="FL48" s="23"/>
      <c r="FM48" s="3"/>
      <c r="FN48" s="3" t="s">
        <v>14</v>
      </c>
      <c r="FO48" s="13">
        <v>99.25</v>
      </c>
      <c r="FP48" s="13">
        <v>65.2</v>
      </c>
      <c r="FQ48" s="8">
        <f>((FO48*384)+(FP48*336))/720</f>
        <v>83.36</v>
      </c>
      <c r="FR48" s="23"/>
      <c r="FS48" s="3"/>
      <c r="FT48" s="3" t="s">
        <v>14</v>
      </c>
      <c r="FU48" s="13">
        <v>99.55</v>
      </c>
      <c r="FV48" s="13">
        <v>65.150000000000006</v>
      </c>
      <c r="FW48" s="8">
        <f>((FU48*384)+(FV48*336))/720</f>
        <v>83.49666666666667</v>
      </c>
      <c r="FX48" s="23"/>
      <c r="FY48" s="3"/>
      <c r="FZ48" s="3" t="s">
        <v>14</v>
      </c>
      <c r="GA48" s="13">
        <v>97.75</v>
      </c>
      <c r="GB48" s="13">
        <v>64.150000000000006</v>
      </c>
      <c r="GC48" s="8">
        <f>((GA48*384)+(GB48*336))/720</f>
        <v>82.070000000000007</v>
      </c>
      <c r="GD48" s="23"/>
      <c r="GE48" s="3"/>
      <c r="GF48" s="3" t="s">
        <v>14</v>
      </c>
      <c r="GG48" s="13">
        <v>100.8</v>
      </c>
      <c r="GH48" s="13">
        <v>66.349999999999994</v>
      </c>
      <c r="GI48" s="8">
        <f>((GG48*384)+(GH48*336))/720</f>
        <v>84.723333333333329</v>
      </c>
      <c r="GJ48" s="23"/>
      <c r="GK48" s="3"/>
      <c r="GL48" s="3" t="s">
        <v>14</v>
      </c>
      <c r="GM48" s="13">
        <v>99.1</v>
      </c>
      <c r="GN48" s="13">
        <v>66.7</v>
      </c>
      <c r="GO48" s="8">
        <f>((GM48*384)+(GN48*336))/720</f>
        <v>83.97999999999999</v>
      </c>
      <c r="GP48" s="23"/>
      <c r="GQ48" s="3"/>
      <c r="GR48" s="3" t="s">
        <v>14</v>
      </c>
      <c r="GS48" s="13">
        <v>125.6</v>
      </c>
      <c r="GT48" s="13">
        <v>71.45</v>
      </c>
      <c r="GU48" s="8">
        <f>((GS48*384)+(GT48*336))/720</f>
        <v>100.32999999999998</v>
      </c>
      <c r="GV48" s="23"/>
      <c r="GW48" s="3"/>
      <c r="GX48" s="3" t="s">
        <v>14</v>
      </c>
      <c r="GY48" s="13">
        <v>98.6</v>
      </c>
      <c r="GZ48" s="13">
        <v>66.45</v>
      </c>
      <c r="HA48" s="8">
        <f>((GY48*384)+(GZ48*336))/720</f>
        <v>83.59666666666665</v>
      </c>
      <c r="HB48" s="23"/>
      <c r="HC48" s="3"/>
      <c r="HD48" s="3" t="s">
        <v>14</v>
      </c>
      <c r="HE48" s="13">
        <v>97.1</v>
      </c>
      <c r="HF48" s="13">
        <v>65.45</v>
      </c>
      <c r="HG48" s="8">
        <f>((HE48*384)+(HF48*336))/720</f>
        <v>82.329999999999984</v>
      </c>
      <c r="HH48" s="23"/>
      <c r="HI48" s="3"/>
      <c r="HJ48" s="3" t="s">
        <v>14</v>
      </c>
      <c r="HK48" s="13">
        <v>98.7</v>
      </c>
      <c r="HL48" s="13">
        <v>67.45</v>
      </c>
      <c r="HM48" s="8">
        <f>((HK48*384)+(HL48*336))/720</f>
        <v>84.11666666666666</v>
      </c>
      <c r="HN48" s="23"/>
      <c r="HO48" s="3"/>
      <c r="HP48" s="3" t="s">
        <v>14</v>
      </c>
      <c r="HQ48" s="13">
        <v>99.3</v>
      </c>
      <c r="HR48" s="13">
        <v>66.55</v>
      </c>
      <c r="HS48" s="8">
        <f>((HQ48*384)+(HR48*336))/720</f>
        <v>84.016666666666666</v>
      </c>
      <c r="HT48" s="23"/>
      <c r="HU48" s="3"/>
      <c r="HV48" s="3" t="s">
        <v>14</v>
      </c>
      <c r="HW48" s="13">
        <v>99.15</v>
      </c>
      <c r="HX48" s="13">
        <v>67.75</v>
      </c>
      <c r="HY48" s="8">
        <f>((HW48*384)+(HX48*336))/720</f>
        <v>84.49666666666667</v>
      </c>
      <c r="HZ48" s="23"/>
      <c r="IA48" s="3"/>
      <c r="IB48" s="3" t="s">
        <v>14</v>
      </c>
      <c r="IC48" s="13">
        <v>99.35</v>
      </c>
      <c r="ID48" s="13">
        <v>69.150000000000006</v>
      </c>
      <c r="IE48" s="8">
        <f>((IC48*384)+(ID48*336))/720</f>
        <v>85.256666666666661</v>
      </c>
      <c r="IF48" s="23"/>
      <c r="IG48" s="3"/>
      <c r="IH48" s="3" t="s">
        <v>14</v>
      </c>
      <c r="II48" s="13">
        <v>103.8</v>
      </c>
      <c r="IJ48" s="13">
        <v>71.849999999999994</v>
      </c>
      <c r="IK48" s="8">
        <f>((II48*384)+(IJ48*336))/720</f>
        <v>88.89</v>
      </c>
      <c r="IL48" s="23"/>
      <c r="IM48" s="3"/>
      <c r="IN48" s="3" t="s">
        <v>14</v>
      </c>
      <c r="IO48" s="13">
        <v>103.15</v>
      </c>
      <c r="IP48" s="13">
        <v>72.95</v>
      </c>
      <c r="IQ48" s="8">
        <f>((IO48*384)+(IP48*336))/720</f>
        <v>89.056666666666672</v>
      </c>
      <c r="IR48" s="23"/>
      <c r="IS48" s="3"/>
      <c r="IT48" s="3" t="s">
        <v>14</v>
      </c>
      <c r="IU48" s="13">
        <v>103.35</v>
      </c>
      <c r="IV48" s="13">
        <v>72.599999999999994</v>
      </c>
      <c r="IW48" s="8">
        <f>((IU48*384)+(IV48*336))/720</f>
        <v>88.999999999999986</v>
      </c>
      <c r="IX48" s="23"/>
      <c r="IY48" s="3"/>
      <c r="IZ48" s="3" t="s">
        <v>14</v>
      </c>
      <c r="JA48" s="13">
        <v>105.8</v>
      </c>
      <c r="JB48" s="13">
        <v>70.150000000000006</v>
      </c>
      <c r="JC48" s="8">
        <f>((JA48*384)+(JB48*336))/720</f>
        <v>89.163333333333327</v>
      </c>
    </row>
    <row r="49" spans="1:1022 1026:2047 2051:3072 3076:5117 5121:6142 6146:7167 7171:8192 8196:10237 10241:11262 11266:12287 12291:13312 13316:15357 15361:16382" ht="15.75" thickBot="1" x14ac:dyDescent="0.3">
      <c r="B49" s="37" t="s">
        <v>15</v>
      </c>
      <c r="C49" s="36">
        <f t="shared" si="42"/>
        <v>3.8999999999999986</v>
      </c>
      <c r="D49" s="36">
        <f t="shared" si="43"/>
        <v>5.8500000000000014</v>
      </c>
      <c r="E49" s="36">
        <f t="shared" si="44"/>
        <v>4.7177419354838648</v>
      </c>
      <c r="F49" s="23"/>
      <c r="G49" s="3"/>
      <c r="H49" s="3" t="s">
        <v>15</v>
      </c>
      <c r="I49" s="13">
        <v>26.2</v>
      </c>
      <c r="J49" s="13">
        <v>23</v>
      </c>
      <c r="K49" s="8">
        <f>((I49*432)+(J49*312))/744</f>
        <v>24.858064516129033</v>
      </c>
      <c r="L49" s="23"/>
      <c r="M49" s="3"/>
      <c r="N49" s="3" t="s">
        <v>15</v>
      </c>
      <c r="O49" s="13">
        <v>30.4</v>
      </c>
      <c r="P49" s="13">
        <v>27.75</v>
      </c>
      <c r="Q49" s="8">
        <f>((O49*432)+(P49*312))/744</f>
        <v>29.288709677419355</v>
      </c>
      <c r="R49" s="23"/>
      <c r="S49" s="3"/>
      <c r="T49" s="3" t="s">
        <v>15</v>
      </c>
      <c r="U49" s="13">
        <v>31.95</v>
      </c>
      <c r="V49" s="13">
        <v>28.35</v>
      </c>
      <c r="W49" s="19">
        <f>((U49*432)+(V49*312))/744</f>
        <v>30.440322580645159</v>
      </c>
      <c r="X49" s="23"/>
      <c r="Y49" s="3"/>
      <c r="Z49" s="3" t="s">
        <v>15</v>
      </c>
      <c r="AA49" s="13">
        <v>32.35</v>
      </c>
      <c r="AB49" s="13">
        <v>28.65</v>
      </c>
      <c r="AC49" s="19">
        <f>((AA49*432)+(AB49*312))/744</f>
        <v>30.798387096774192</v>
      </c>
      <c r="AD49" s="23"/>
      <c r="AE49" s="3"/>
      <c r="AF49" s="3" t="s">
        <v>15</v>
      </c>
      <c r="AG49" s="13">
        <v>32.6</v>
      </c>
      <c r="AH49" s="13">
        <v>28.7</v>
      </c>
      <c r="AI49" s="8">
        <f>((AG49*432)+(AH49*312))/744</f>
        <v>30.964516129032255</v>
      </c>
      <c r="AJ49" s="23"/>
      <c r="AK49" s="23"/>
      <c r="AL49" s="3"/>
      <c r="AM49" s="3" t="s">
        <v>15</v>
      </c>
      <c r="AN49" s="13">
        <v>32.65</v>
      </c>
      <c r="AO49" s="13">
        <v>28.75</v>
      </c>
      <c r="AP49" s="8">
        <f>((AN49*432)+(AO49*312))/744</f>
        <v>31.014516129032256</v>
      </c>
      <c r="AQ49" s="23"/>
      <c r="AR49" s="23"/>
      <c r="AS49" s="3"/>
      <c r="AT49" s="3" t="s">
        <v>15</v>
      </c>
      <c r="AU49" s="13">
        <v>33.85</v>
      </c>
      <c r="AV49" s="13">
        <v>29.95</v>
      </c>
      <c r="AW49" s="8">
        <f>((AU49*432)+(AV49*312))/744</f>
        <v>32.214516129032255</v>
      </c>
      <c r="AX49" s="23"/>
      <c r="AY49" s="23"/>
      <c r="AZ49" s="3"/>
      <c r="BA49" s="3" t="s">
        <v>15</v>
      </c>
      <c r="BB49" s="13">
        <v>33.75</v>
      </c>
      <c r="BC49" s="13">
        <v>29.85</v>
      </c>
      <c r="BD49" s="8">
        <f>((BB49*432)+(BC49*312))/744</f>
        <v>32.11451612903226</v>
      </c>
      <c r="BE49" s="23"/>
      <c r="BF49" s="23"/>
      <c r="BG49" s="3"/>
      <c r="BH49" s="3" t="s">
        <v>15</v>
      </c>
      <c r="BI49" s="13">
        <v>32.35</v>
      </c>
      <c r="BJ49" s="13">
        <v>28.6</v>
      </c>
      <c r="BK49" s="8">
        <f>((BI49*432)+(BJ49*312))/744</f>
        <v>30.777419354838713</v>
      </c>
      <c r="BL49" s="23"/>
      <c r="BM49" s="23"/>
      <c r="BN49" s="3"/>
      <c r="BO49" s="3" t="s">
        <v>15</v>
      </c>
      <c r="BP49" s="13">
        <v>33.299999999999997</v>
      </c>
      <c r="BQ49" s="13">
        <v>29.25</v>
      </c>
      <c r="BR49" s="8">
        <f>((BP49*432)+(BQ49*312))/744</f>
        <v>31.601612903225803</v>
      </c>
      <c r="BS49" s="23"/>
      <c r="BT49" s="23"/>
      <c r="BU49" s="3"/>
      <c r="BV49" s="3" t="s">
        <v>15</v>
      </c>
      <c r="BW49" s="13">
        <v>34.299999999999997</v>
      </c>
      <c r="BX49" s="13">
        <v>30.25</v>
      </c>
      <c r="BY49" s="8">
        <f>((BW49*432)+(BX49*312))/744</f>
        <v>32.601612903225806</v>
      </c>
      <c r="BZ49" s="23"/>
      <c r="CA49" s="23"/>
      <c r="CB49" s="3"/>
      <c r="CC49" s="3" t="s">
        <v>15</v>
      </c>
      <c r="CD49" s="13">
        <v>33</v>
      </c>
      <c r="CE49" s="13">
        <v>28.95</v>
      </c>
      <c r="CF49" s="8">
        <f>((CD49*432)+(CE49*312))/744</f>
        <v>31.301612903225809</v>
      </c>
      <c r="CG49" s="23"/>
      <c r="CH49" s="23"/>
      <c r="CI49" s="3"/>
      <c r="CJ49" s="3" t="s">
        <v>15</v>
      </c>
      <c r="CK49" s="13">
        <v>32.799999999999997</v>
      </c>
      <c r="CL49" s="13">
        <v>28.75</v>
      </c>
      <c r="CM49" s="8">
        <f>((CK49*432)+(CL49*312))/744</f>
        <v>31.101612903225803</v>
      </c>
      <c r="CN49" s="23"/>
      <c r="CO49" s="23"/>
      <c r="CP49" s="3"/>
      <c r="CQ49" s="3" t="s">
        <v>15</v>
      </c>
      <c r="CR49" s="13">
        <v>34.049999999999997</v>
      </c>
      <c r="CS49" s="13">
        <v>31</v>
      </c>
      <c r="CT49" s="8">
        <f>((CR49*432)+(CS49*312))/744</f>
        <v>32.770967741935479</v>
      </c>
      <c r="CU49" s="23"/>
      <c r="CV49" s="23"/>
      <c r="CW49" s="3"/>
      <c r="CX49" s="3" t="s">
        <v>15</v>
      </c>
      <c r="CY49" s="13">
        <v>34.1</v>
      </c>
      <c r="CZ49" s="13">
        <v>31.1</v>
      </c>
      <c r="DA49" s="8">
        <f>((CY49*432)+(CZ49*312))/744</f>
        <v>32.841935483870969</v>
      </c>
      <c r="DB49" s="23"/>
      <c r="DC49" s="23"/>
      <c r="DD49" s="3"/>
      <c r="DE49" s="3" t="s">
        <v>15</v>
      </c>
      <c r="DF49" s="13">
        <v>33.35</v>
      </c>
      <c r="DG49" s="13">
        <v>30.35</v>
      </c>
      <c r="DH49" s="8">
        <f>((DF49*432)+(DG49*312))/744</f>
        <v>32.091935483870969</v>
      </c>
      <c r="DI49" s="23"/>
      <c r="DJ49" s="23"/>
      <c r="DK49" s="3"/>
      <c r="DL49" s="3" t="s">
        <v>15</v>
      </c>
      <c r="DM49" s="13">
        <v>34.200000000000003</v>
      </c>
      <c r="DN49" s="13">
        <v>31.65</v>
      </c>
      <c r="DO49" s="8">
        <f>((DM49*432)+(DN49*312))/744</f>
        <v>33.130645161290325</v>
      </c>
      <c r="DP49" s="23"/>
      <c r="DQ49" s="3"/>
      <c r="DR49" s="3" t="s">
        <v>15</v>
      </c>
      <c r="DS49" s="13">
        <v>34.200000000000003</v>
      </c>
      <c r="DT49" s="13">
        <v>32.299999999999997</v>
      </c>
      <c r="DU49" s="8">
        <f>((DS49*432)+(DT49*312))/744</f>
        <v>33.403225806451616</v>
      </c>
      <c r="DV49" s="23"/>
      <c r="DW49" s="3"/>
      <c r="DX49" s="3" t="s">
        <v>15</v>
      </c>
      <c r="DY49" s="13">
        <v>36.299999999999997</v>
      </c>
      <c r="DZ49" s="13">
        <v>32.049999999999997</v>
      </c>
      <c r="EA49" s="8">
        <f>((DY49*432)+(DZ49*312))/744</f>
        <v>34.517741935483869</v>
      </c>
      <c r="EB49" s="23"/>
      <c r="EC49" s="3"/>
      <c r="ED49" s="3" t="s">
        <v>15</v>
      </c>
      <c r="EE49" s="13">
        <v>34.85</v>
      </c>
      <c r="EF49" s="13">
        <v>30.85</v>
      </c>
      <c r="EG49" s="8">
        <f>((EE49*432)+(EF49*312))/744</f>
        <v>33.17258064516129</v>
      </c>
      <c r="EH49" s="23"/>
      <c r="EI49" s="3"/>
      <c r="EJ49" s="3" t="s">
        <v>15</v>
      </c>
      <c r="EK49" s="13">
        <v>34.65</v>
      </c>
      <c r="EL49" s="13">
        <v>30.45</v>
      </c>
      <c r="EM49" s="8">
        <f>((EK49*432)+(EL49*312))/744</f>
        <v>32.888709677419349</v>
      </c>
      <c r="EN49" s="23"/>
      <c r="EO49" s="3"/>
      <c r="EP49" s="3" t="s">
        <v>15</v>
      </c>
      <c r="EQ49" s="13">
        <v>35.5</v>
      </c>
      <c r="ER49" s="13">
        <v>30.7</v>
      </c>
      <c r="ES49" s="8">
        <f>((EQ49*432)+(ER49*312))/744</f>
        <v>33.487096774193553</v>
      </c>
      <c r="ET49" s="23"/>
      <c r="EU49" s="3"/>
      <c r="EV49" s="3" t="s">
        <v>15</v>
      </c>
      <c r="EW49" s="13">
        <v>37.6</v>
      </c>
      <c r="EX49" s="13">
        <v>32.75</v>
      </c>
      <c r="EY49" s="8">
        <f>((EW49*432)+(EX49*312))/744</f>
        <v>35.566129032258068</v>
      </c>
      <c r="EZ49" s="23"/>
      <c r="FA49" s="3"/>
      <c r="FB49" s="3" t="s">
        <v>15</v>
      </c>
      <c r="FC49" s="13">
        <v>38</v>
      </c>
      <c r="FD49" s="13">
        <v>37.5</v>
      </c>
      <c r="FE49" s="8">
        <f>((FC49*432)+(FD49*312))/744</f>
        <v>37.79032258064516</v>
      </c>
      <c r="FF49" s="23"/>
      <c r="FG49" s="3"/>
      <c r="FH49" s="3" t="s">
        <v>15</v>
      </c>
      <c r="FI49" s="13">
        <v>32.5</v>
      </c>
      <c r="FJ49" s="13">
        <v>37.25</v>
      </c>
      <c r="FK49" s="8">
        <f>((FI49*432)+(FJ49*312))/744</f>
        <v>34.491935483870968</v>
      </c>
      <c r="FL49" s="23"/>
      <c r="FM49" s="3"/>
      <c r="FN49" s="3" t="s">
        <v>15</v>
      </c>
      <c r="FO49" s="13">
        <v>32.9</v>
      </c>
      <c r="FP49" s="13">
        <v>37.65</v>
      </c>
      <c r="FQ49" s="8">
        <f>((FO49*432)+(FP49*312))/744</f>
        <v>34.891935483870967</v>
      </c>
      <c r="FR49" s="23"/>
      <c r="FS49" s="3"/>
      <c r="FT49" s="3" t="s">
        <v>15</v>
      </c>
      <c r="FU49" s="13">
        <v>33</v>
      </c>
      <c r="FV49" s="13">
        <v>37.6</v>
      </c>
      <c r="FW49" s="8">
        <f>((FU49*432)+(FV49*312))/744</f>
        <v>34.929032258064517</v>
      </c>
      <c r="FX49" s="23"/>
      <c r="FY49" s="3"/>
      <c r="FZ49" s="3" t="s">
        <v>15</v>
      </c>
      <c r="GA49" s="13">
        <v>33.700000000000003</v>
      </c>
      <c r="GB49" s="13">
        <v>38.6</v>
      </c>
      <c r="GC49" s="8">
        <f>((GA49*432)+(GB49*312))/744</f>
        <v>35.754838709677422</v>
      </c>
      <c r="GD49" s="23"/>
      <c r="GE49" s="3"/>
      <c r="GF49" s="3" t="s">
        <v>15</v>
      </c>
      <c r="GG49" s="13">
        <v>37.85</v>
      </c>
      <c r="GH49" s="13">
        <v>42.15</v>
      </c>
      <c r="GI49" s="8">
        <f>((GG49*432)+(GH49*312))/744</f>
        <v>39.653225806451616</v>
      </c>
      <c r="GJ49" s="23"/>
      <c r="GK49" s="3"/>
      <c r="GL49" s="3" t="s">
        <v>15</v>
      </c>
      <c r="GM49" s="13">
        <v>39.200000000000003</v>
      </c>
      <c r="GN49" s="13">
        <v>44.3</v>
      </c>
      <c r="GO49" s="8">
        <f>((GM49*432)+(GN49*312))/744</f>
        <v>41.338709677419352</v>
      </c>
      <c r="GP49" s="23"/>
      <c r="GQ49" s="3"/>
      <c r="GR49" s="3" t="s">
        <v>15</v>
      </c>
      <c r="GS49" s="13">
        <v>97.9</v>
      </c>
      <c r="GT49" s="13">
        <v>65.75</v>
      </c>
      <c r="GU49" s="8">
        <f>((GS49*432)+(GT49*312))/744</f>
        <v>84.417741935483875</v>
      </c>
      <c r="GV49" s="23"/>
      <c r="GW49" s="3"/>
      <c r="GX49" s="3" t="s">
        <v>15</v>
      </c>
      <c r="GY49" s="13">
        <v>38.950000000000003</v>
      </c>
      <c r="GZ49" s="13">
        <v>43.85</v>
      </c>
      <c r="HA49" s="8">
        <f>((GY49*432)+(GZ49*312))/744</f>
        <v>41.004838709677422</v>
      </c>
      <c r="HB49" s="23"/>
      <c r="HC49" s="3"/>
      <c r="HD49" s="3" t="s">
        <v>15</v>
      </c>
      <c r="HE49" s="13">
        <v>40.450000000000003</v>
      </c>
      <c r="HF49" s="13">
        <v>45.55</v>
      </c>
      <c r="HG49" s="8">
        <f>((HE49*432)+(HF49*312))/744</f>
        <v>42.588709677419352</v>
      </c>
      <c r="HH49" s="23"/>
      <c r="HI49" s="3"/>
      <c r="HJ49" s="3" t="s">
        <v>15</v>
      </c>
      <c r="HK49" s="13">
        <v>41.7</v>
      </c>
      <c r="HL49" s="13">
        <v>47.15</v>
      </c>
      <c r="HM49" s="8">
        <f>((HK49*432)+(HL49*312))/744</f>
        <v>43.985483870967741</v>
      </c>
      <c r="HN49" s="23"/>
      <c r="HO49" s="3"/>
      <c r="HP49" s="3" t="s">
        <v>15</v>
      </c>
      <c r="HQ49" s="13">
        <v>41.65</v>
      </c>
      <c r="HR49" s="13">
        <v>46.45</v>
      </c>
      <c r="HS49" s="8">
        <f>((HQ49*432)+(HR49*312))/744</f>
        <v>43.662903225806453</v>
      </c>
      <c r="HT49" s="23"/>
      <c r="HU49" s="3"/>
      <c r="HV49" s="3" t="s">
        <v>15</v>
      </c>
      <c r="HW49" s="13">
        <v>41.5</v>
      </c>
      <c r="HX49" s="13">
        <v>47.35</v>
      </c>
      <c r="HY49" s="8">
        <f>((HW49*432)+(HX49*312))/744</f>
        <v>43.953225806451613</v>
      </c>
      <c r="HZ49" s="23"/>
      <c r="IA49" s="3"/>
      <c r="IB49" s="3" t="s">
        <v>15</v>
      </c>
      <c r="IC49" s="13">
        <v>41.7</v>
      </c>
      <c r="ID49" s="13">
        <v>48.5</v>
      </c>
      <c r="IE49" s="8">
        <f>((IC49*432)+(ID49*312))/744</f>
        <v>44.551612903225809</v>
      </c>
      <c r="IF49" s="23"/>
      <c r="IG49" s="3"/>
      <c r="IH49" s="3" t="s">
        <v>15</v>
      </c>
      <c r="II49" s="13">
        <v>45.8</v>
      </c>
      <c r="IJ49" s="13">
        <v>52.6</v>
      </c>
      <c r="IK49" s="8">
        <f>((II49*432)+(IJ49*312))/744</f>
        <v>48.651612903225811</v>
      </c>
      <c r="IL49" s="23"/>
      <c r="IM49" s="3"/>
      <c r="IN49" s="3" t="s">
        <v>15</v>
      </c>
      <c r="IO49" s="13">
        <v>45.3</v>
      </c>
      <c r="IP49" s="13">
        <v>53.45</v>
      </c>
      <c r="IQ49" s="8">
        <f>((IO49*432)+(IP49*312))/744</f>
        <v>48.717741935483872</v>
      </c>
      <c r="IR49" s="23"/>
      <c r="IS49" s="3"/>
      <c r="IT49" s="3" t="s">
        <v>15</v>
      </c>
      <c r="IU49" s="13">
        <v>45.4</v>
      </c>
      <c r="IV49" s="13">
        <v>53.2</v>
      </c>
      <c r="IW49" s="8">
        <f>((IU49*432)+(IV49*312))/744</f>
        <v>48.670967741935478</v>
      </c>
      <c r="IX49" s="23"/>
      <c r="IY49" s="3"/>
      <c r="IZ49" s="3" t="s">
        <v>15</v>
      </c>
      <c r="JA49" s="13">
        <v>46.15</v>
      </c>
      <c r="JB49" s="13">
        <v>51.35</v>
      </c>
      <c r="JC49" s="8">
        <f>((JA49*432)+(JB49*312))/744</f>
        <v>48.33064516129032</v>
      </c>
    </row>
    <row r="50" spans="1:1022 1026:2047 2051:3072 3076:5117 5121:6142 6146:7167 7171:8192 8196:10237 10241:11262 11266:12287 12291:13312 13316:15357 15361:16382" ht="15.75" thickBot="1" x14ac:dyDescent="0.3">
      <c r="B50" s="37" t="s">
        <v>16</v>
      </c>
      <c r="C50" s="36">
        <f t="shared" si="42"/>
        <v>3.9000000000000057</v>
      </c>
      <c r="D50" s="36">
        <f t="shared" si="43"/>
        <v>5.75</v>
      </c>
      <c r="E50" s="36">
        <f t="shared" si="44"/>
        <v>4.7236477115118021</v>
      </c>
      <c r="F50" s="23"/>
      <c r="G50" s="3"/>
      <c r="H50" s="3" t="s">
        <v>16</v>
      </c>
      <c r="I50" s="13">
        <v>25.8</v>
      </c>
      <c r="J50" s="13">
        <v>22.5</v>
      </c>
      <c r="K50" s="8">
        <f>((I50*400)+(J50*321))/721</f>
        <v>24.330790568654646</v>
      </c>
      <c r="L50" s="23"/>
      <c r="M50" s="3"/>
      <c r="N50" s="3" t="s">
        <v>16</v>
      </c>
      <c r="O50" s="13">
        <v>29.95</v>
      </c>
      <c r="P50" s="13">
        <v>27.15</v>
      </c>
      <c r="Q50" s="8">
        <f>((O50*400)+(P50*321))/721</f>
        <v>28.703398058252429</v>
      </c>
      <c r="R50" s="23"/>
      <c r="S50" s="3"/>
      <c r="T50" s="3" t="s">
        <v>16</v>
      </c>
      <c r="U50" s="13">
        <v>31.4</v>
      </c>
      <c r="V50" s="13">
        <v>27.75</v>
      </c>
      <c r="W50" s="19">
        <f>((U50*400)+(V50*321))/721</f>
        <v>29.774965325936201</v>
      </c>
      <c r="X50" s="23"/>
      <c r="Y50" s="3"/>
      <c r="Z50" s="3" t="s">
        <v>16</v>
      </c>
      <c r="AA50" s="13">
        <v>31.8</v>
      </c>
      <c r="AB50" s="13">
        <v>28.05</v>
      </c>
      <c r="AC50" s="19">
        <f>((AA50*400)+(AB50*321))/721</f>
        <v>30.130443828016649</v>
      </c>
      <c r="AD50" s="23"/>
      <c r="AE50" s="3"/>
      <c r="AF50" s="3" t="s">
        <v>16</v>
      </c>
      <c r="AG50" s="13">
        <v>32</v>
      </c>
      <c r="AH50" s="13">
        <v>28.1</v>
      </c>
      <c r="AI50" s="8">
        <f>((AG50*400)+(AH50*321))/721</f>
        <v>30.263661581137306</v>
      </c>
      <c r="AJ50" s="23"/>
      <c r="AK50" s="23"/>
      <c r="AL50" s="3"/>
      <c r="AM50" s="3" t="s">
        <v>16</v>
      </c>
      <c r="AN50" s="13">
        <v>32.049999999999997</v>
      </c>
      <c r="AO50" s="13">
        <v>28.15</v>
      </c>
      <c r="AP50" s="8">
        <f>((AN50*400)+(AO50*321))/721</f>
        <v>30.313661581137307</v>
      </c>
      <c r="AQ50" s="23"/>
      <c r="AR50" s="23"/>
      <c r="AS50" s="3"/>
      <c r="AT50" s="3" t="s">
        <v>16</v>
      </c>
      <c r="AU50" s="13">
        <v>33.200000000000003</v>
      </c>
      <c r="AV50" s="13">
        <v>29.3</v>
      </c>
      <c r="AW50" s="8">
        <f>((AU50*400)+(AV50*321))/721</f>
        <v>31.463661581137313</v>
      </c>
      <c r="AX50" s="23"/>
      <c r="AY50" s="23"/>
      <c r="AZ50" s="3"/>
      <c r="BA50" s="3" t="s">
        <v>16</v>
      </c>
      <c r="BB50" s="13">
        <v>33.1</v>
      </c>
      <c r="BC50" s="13">
        <v>29.2</v>
      </c>
      <c r="BD50" s="8">
        <f>((BB50*400)+(BC50*321))/721</f>
        <v>31.363661581137304</v>
      </c>
      <c r="BE50" s="23"/>
      <c r="BF50" s="23"/>
      <c r="BG50" s="3"/>
      <c r="BH50" s="3" t="s">
        <v>16</v>
      </c>
      <c r="BI50" s="13">
        <v>31.75</v>
      </c>
      <c r="BJ50" s="13">
        <v>28</v>
      </c>
      <c r="BK50" s="8">
        <f>((BI50*400)+(BJ50*321))/721</f>
        <v>30.080443828016644</v>
      </c>
      <c r="BL50" s="23"/>
      <c r="BM50" s="23"/>
      <c r="BN50" s="3"/>
      <c r="BO50" s="3" t="s">
        <v>16</v>
      </c>
      <c r="BP50" s="13">
        <v>32.75</v>
      </c>
      <c r="BQ50" s="13">
        <v>28.65</v>
      </c>
      <c r="BR50" s="8">
        <f>((BP50*400)+(BQ50*321))/721</f>
        <v>30.924618585298198</v>
      </c>
      <c r="BS50" s="23"/>
      <c r="BT50" s="23"/>
      <c r="BU50" s="3"/>
      <c r="BV50" s="3" t="s">
        <v>16</v>
      </c>
      <c r="BW50" s="13">
        <v>33.700000000000003</v>
      </c>
      <c r="BX50" s="13">
        <v>29.6</v>
      </c>
      <c r="BY50" s="8">
        <f>((BW50*400)+(BX50*321))/721</f>
        <v>31.874618585298201</v>
      </c>
      <c r="BZ50" s="23"/>
      <c r="CA50" s="23"/>
      <c r="CB50" s="3"/>
      <c r="CC50" s="3" t="s">
        <v>16</v>
      </c>
      <c r="CD50" s="13">
        <v>32.4</v>
      </c>
      <c r="CE50" s="13">
        <v>28.3</v>
      </c>
      <c r="CF50" s="8">
        <f>((CD50*400)+(CE50*321))/721</f>
        <v>30.5746185852982</v>
      </c>
      <c r="CG50" s="23"/>
      <c r="CH50" s="23"/>
      <c r="CI50" s="3"/>
      <c r="CJ50" s="3" t="s">
        <v>16</v>
      </c>
      <c r="CK50" s="13">
        <v>32.200000000000003</v>
      </c>
      <c r="CL50" s="13">
        <v>28.1</v>
      </c>
      <c r="CM50" s="8">
        <f>((CK50*400)+(CL50*321))/721</f>
        <v>30.374618585298201</v>
      </c>
      <c r="CN50" s="23"/>
      <c r="CO50" s="23"/>
      <c r="CP50" s="3"/>
      <c r="CQ50" s="3" t="s">
        <v>16</v>
      </c>
      <c r="CR50" s="13">
        <v>33.35</v>
      </c>
      <c r="CS50" s="13">
        <v>30.2</v>
      </c>
      <c r="CT50" s="8">
        <f>((CR50*400)+(CS50*321))/721</f>
        <v>31.947572815533977</v>
      </c>
      <c r="CU50" s="23"/>
      <c r="CV50" s="23"/>
      <c r="CW50" s="3"/>
      <c r="CX50" s="3" t="s">
        <v>16</v>
      </c>
      <c r="CY50" s="13">
        <v>33.5</v>
      </c>
      <c r="CZ50" s="13">
        <v>30.4</v>
      </c>
      <c r="DA50" s="8">
        <f>((CY50*400)+(CZ50*321))/721</f>
        <v>32.11983356449376</v>
      </c>
      <c r="DB50" s="23"/>
      <c r="DC50" s="23"/>
      <c r="DD50" s="3"/>
      <c r="DE50" s="3" t="s">
        <v>16</v>
      </c>
      <c r="DF50" s="13">
        <v>32.75</v>
      </c>
      <c r="DG50" s="13">
        <v>29.65</v>
      </c>
      <c r="DH50" s="8">
        <f>((DF50*400)+(DG50*321))/721</f>
        <v>31.36983356449376</v>
      </c>
      <c r="DI50" s="23"/>
      <c r="DJ50" s="23"/>
      <c r="DK50" s="3"/>
      <c r="DL50" s="3" t="s">
        <v>16</v>
      </c>
      <c r="DM50" s="13">
        <v>33.549999999999997</v>
      </c>
      <c r="DN50" s="13">
        <v>30.9</v>
      </c>
      <c r="DO50" s="8">
        <f>((DM50*400)+(DN50*321))/721</f>
        <v>32.370180305131761</v>
      </c>
      <c r="DP50" s="23"/>
      <c r="DQ50" s="3"/>
      <c r="DR50" s="3" t="s">
        <v>16</v>
      </c>
      <c r="DS50" s="13">
        <v>33.6</v>
      </c>
      <c r="DT50" s="13">
        <v>31.55</v>
      </c>
      <c r="DU50" s="8">
        <f>((DS50*400)+(DT50*321))/721</f>
        <v>32.687309292649104</v>
      </c>
      <c r="DV50" s="23"/>
      <c r="DW50" s="3"/>
      <c r="DX50" s="3" t="s">
        <v>16</v>
      </c>
      <c r="DY50" s="13">
        <v>35.549999999999997</v>
      </c>
      <c r="DZ50" s="13">
        <v>31.35</v>
      </c>
      <c r="EA50" s="8">
        <f>((DY50*400)+(DZ50*321))/721</f>
        <v>33.680097087378641</v>
      </c>
      <c r="EB50" s="23"/>
      <c r="EC50" s="3"/>
      <c r="ED50" s="3" t="s">
        <v>16</v>
      </c>
      <c r="EE50" s="13">
        <v>34.15</v>
      </c>
      <c r="EF50" s="13">
        <v>30.15</v>
      </c>
      <c r="EG50" s="8">
        <f>((EE50*400)+(EF50*321))/721</f>
        <v>32.369140083217758</v>
      </c>
      <c r="EH50" s="23"/>
      <c r="EI50" s="3"/>
      <c r="EJ50" s="3" t="s">
        <v>16</v>
      </c>
      <c r="EK50" s="13">
        <v>33.950000000000003</v>
      </c>
      <c r="EL50" s="13">
        <v>29.75</v>
      </c>
      <c r="EM50" s="8">
        <f>((EK50*400)+(EL50*321))/721</f>
        <v>32.08009708737864</v>
      </c>
      <c r="EN50" s="23"/>
      <c r="EO50" s="3"/>
      <c r="EP50" s="3" t="s">
        <v>16</v>
      </c>
      <c r="EQ50" s="13">
        <v>34.85</v>
      </c>
      <c r="ER50" s="13">
        <v>29.95</v>
      </c>
      <c r="ES50" s="8">
        <f>((EQ50*400)+(ER50*321))/721</f>
        <v>32.668446601941746</v>
      </c>
      <c r="ET50" s="23"/>
      <c r="EU50" s="3"/>
      <c r="EV50" s="3" t="s">
        <v>16</v>
      </c>
      <c r="EW50" s="13">
        <v>36.9</v>
      </c>
      <c r="EX50" s="13">
        <v>31.95</v>
      </c>
      <c r="EY50" s="8">
        <f>((EW50*400)+(EX50*321))/721</f>
        <v>34.696185852981962</v>
      </c>
      <c r="EZ50" s="23"/>
      <c r="FA50" s="3"/>
      <c r="FB50" s="3" t="s">
        <v>16</v>
      </c>
      <c r="FC50" s="13">
        <v>37.25</v>
      </c>
      <c r="FD50" s="13">
        <v>36.65</v>
      </c>
      <c r="FE50" s="8">
        <f>((FC50*400)+(FD50*321))/721</f>
        <v>36.982871012482669</v>
      </c>
      <c r="FF50" s="23"/>
      <c r="FG50" s="3"/>
      <c r="FH50" s="3" t="s">
        <v>16</v>
      </c>
      <c r="FI50" s="13">
        <v>31.85</v>
      </c>
      <c r="FJ50" s="13">
        <v>36.549999999999997</v>
      </c>
      <c r="FK50" s="8">
        <f>((FI50*400)+(FJ50*321))/721</f>
        <v>33.942510402219142</v>
      </c>
      <c r="FL50" s="23"/>
      <c r="FM50" s="3"/>
      <c r="FN50" s="3" t="s">
        <v>16</v>
      </c>
      <c r="FO50" s="13">
        <v>32.25</v>
      </c>
      <c r="FP50" s="13">
        <v>36.950000000000003</v>
      </c>
      <c r="FQ50" s="8">
        <f>((FO50*400)+(FP50*321))/721</f>
        <v>34.342510402219141</v>
      </c>
      <c r="FR50" s="23"/>
      <c r="FS50" s="3"/>
      <c r="FT50" s="3" t="s">
        <v>16</v>
      </c>
      <c r="FU50" s="13">
        <v>32.35</v>
      </c>
      <c r="FV50" s="13">
        <v>36.9</v>
      </c>
      <c r="FW50" s="8">
        <f>((FU50*400)+(FV50*321))/721</f>
        <v>34.375728155339807</v>
      </c>
      <c r="FX50" s="23"/>
      <c r="FY50" s="3"/>
      <c r="FZ50" s="3" t="s">
        <v>16</v>
      </c>
      <c r="GA50" s="13">
        <v>33.049999999999997</v>
      </c>
      <c r="GB50" s="13">
        <v>37.85</v>
      </c>
      <c r="GC50" s="8">
        <f>((GA50*400)+(GB50*321))/721</f>
        <v>35.187031900138692</v>
      </c>
      <c r="GD50" s="23"/>
      <c r="GE50" s="3"/>
      <c r="GF50" s="3" t="s">
        <v>16</v>
      </c>
      <c r="GG50" s="13">
        <v>37.049999999999997</v>
      </c>
      <c r="GH50" s="13">
        <v>41.25</v>
      </c>
      <c r="GI50" s="8">
        <f>((GG50*400)+(GH50*321))/721</f>
        <v>38.91990291262136</v>
      </c>
      <c r="GJ50" s="23"/>
      <c r="GK50" s="3"/>
      <c r="GL50" s="3" t="s">
        <v>16</v>
      </c>
      <c r="GM50" s="13">
        <v>38.35</v>
      </c>
      <c r="GN50" s="13">
        <v>43.35</v>
      </c>
      <c r="GO50" s="8">
        <f>((GM50*400)+(GN50*321))/721</f>
        <v>40.576074895977804</v>
      </c>
      <c r="GP50" s="23"/>
      <c r="GQ50" s="3"/>
      <c r="GR50" s="3" t="s">
        <v>16</v>
      </c>
      <c r="GS50" s="13">
        <v>38.799999999999997</v>
      </c>
      <c r="GT50" s="13">
        <v>43.7</v>
      </c>
      <c r="GU50" s="8">
        <f>((GS50*400)+(GT50*321))/721</f>
        <v>40.981553398058246</v>
      </c>
      <c r="GV50" s="23"/>
      <c r="GW50" s="3"/>
      <c r="GX50" s="3" t="s">
        <v>16</v>
      </c>
      <c r="GY50" s="13">
        <v>38.15</v>
      </c>
      <c r="GZ50" s="13">
        <v>42.95</v>
      </c>
      <c r="HA50" s="8">
        <f>((GY50*400)+(GZ50*321))/721</f>
        <v>40.2870319001387</v>
      </c>
      <c r="HB50" s="23"/>
      <c r="HC50" s="3"/>
      <c r="HD50" s="3" t="s">
        <v>16</v>
      </c>
      <c r="HE50" s="13">
        <v>39.6</v>
      </c>
      <c r="HF50" s="13">
        <v>44.6</v>
      </c>
      <c r="HG50" s="8">
        <f>((HE50*400)+(HF50*321))/721</f>
        <v>41.826074895977804</v>
      </c>
      <c r="HH50" s="23"/>
      <c r="HI50" s="3"/>
      <c r="HJ50" s="3" t="s">
        <v>16</v>
      </c>
      <c r="HK50" s="13">
        <v>40.75</v>
      </c>
      <c r="HL50" s="13">
        <v>46.1</v>
      </c>
      <c r="HM50" s="8">
        <f>((HK50*400)+(HL50*321))/721</f>
        <v>43.131900138696253</v>
      </c>
      <c r="HN50" s="23"/>
      <c r="HO50" s="3"/>
      <c r="HP50" s="3" t="s">
        <v>16</v>
      </c>
      <c r="HQ50" s="13">
        <v>40.700000000000003</v>
      </c>
      <c r="HR50" s="13">
        <v>45.4</v>
      </c>
      <c r="HS50" s="8">
        <f>((HQ50*400)+(HR50*321))/721</f>
        <v>42.792510402219143</v>
      </c>
      <c r="HT50" s="23"/>
      <c r="HU50" s="3"/>
      <c r="HV50" s="3" t="s">
        <v>16</v>
      </c>
      <c r="HW50" s="13">
        <v>40.549999999999997</v>
      </c>
      <c r="HX50" s="13">
        <v>46.3</v>
      </c>
      <c r="HY50" s="8">
        <f>((HW50*400)+(HX50*321))/721</f>
        <v>43.109986130374473</v>
      </c>
      <c r="HZ50" s="23"/>
      <c r="IA50" s="3"/>
      <c r="IB50" s="3" t="s">
        <v>16</v>
      </c>
      <c r="IC50" s="13">
        <v>40.799999999999997</v>
      </c>
      <c r="ID50" s="13">
        <v>47.5</v>
      </c>
      <c r="IE50" s="8">
        <f>((IC50*400)+(ID50*321))/721</f>
        <v>43.782940360610262</v>
      </c>
      <c r="IF50" s="23"/>
      <c r="IG50" s="3"/>
      <c r="IH50" s="3" t="s">
        <v>16</v>
      </c>
      <c r="II50" s="13">
        <v>44.85</v>
      </c>
      <c r="IJ50" s="13">
        <v>51.55</v>
      </c>
      <c r="IK50" s="8">
        <f>((II50*400)+(IJ50*321))/721</f>
        <v>47.832940360610266</v>
      </c>
      <c r="IL50" s="23"/>
      <c r="IM50" s="3"/>
      <c r="IN50" s="3" t="s">
        <v>16</v>
      </c>
      <c r="IO50" s="13">
        <v>44.35</v>
      </c>
      <c r="IP50" s="13">
        <v>52.3</v>
      </c>
      <c r="IQ50" s="8">
        <f>((IO50*400)+(IP50*321))/721</f>
        <v>47.889459084604717</v>
      </c>
      <c r="IR50" s="23"/>
      <c r="IS50" s="3"/>
      <c r="IT50" s="3" t="s">
        <v>16</v>
      </c>
      <c r="IU50" s="13">
        <v>44.45</v>
      </c>
      <c r="IV50" s="13">
        <v>52.05</v>
      </c>
      <c r="IW50" s="8">
        <f>((IU50*400)+(IV50*321))/721</f>
        <v>47.833633841886275</v>
      </c>
      <c r="IX50" s="23"/>
      <c r="IY50" s="3"/>
      <c r="IZ50" s="3" t="s">
        <v>16</v>
      </c>
      <c r="JA50" s="13">
        <v>45.15</v>
      </c>
      <c r="JB50" s="13">
        <v>50.2</v>
      </c>
      <c r="JC50" s="8">
        <f>((JA50*400)+(JB50*321))/721</f>
        <v>47.398335644937582</v>
      </c>
    </row>
    <row r="51" spans="1:1022 1026:2047 2051:3072 3076:5117 5121:6142 6146:7167 7171:8192 8196:10237 10241:11262 11266:12287 12291:13312 13316:15357 15361:16382" ht="15.75" thickBot="1" x14ac:dyDescent="0.3">
      <c r="A51" s="69"/>
      <c r="B51" s="38" t="s">
        <v>17</v>
      </c>
      <c r="C51" s="36">
        <f t="shared" si="42"/>
        <v>4.1499999999999986</v>
      </c>
      <c r="D51" s="36">
        <f t="shared" si="43"/>
        <v>6.25</v>
      </c>
      <c r="E51" s="36">
        <f t="shared" si="44"/>
        <v>5.1209677419354804</v>
      </c>
      <c r="F51" s="23"/>
      <c r="G51" s="31"/>
      <c r="H51" s="31" t="s">
        <v>17</v>
      </c>
      <c r="I51" s="32">
        <v>29.45</v>
      </c>
      <c r="J51" s="32">
        <v>24.75</v>
      </c>
      <c r="K51" s="33">
        <f>((I51*400)+(J51*344))/744</f>
        <v>27.276881720430108</v>
      </c>
      <c r="L51" s="23"/>
      <c r="M51" s="31"/>
      <c r="N51" s="31" t="s">
        <v>17</v>
      </c>
      <c r="O51" s="32">
        <v>34.15</v>
      </c>
      <c r="P51" s="32">
        <v>29.85</v>
      </c>
      <c r="Q51" s="33">
        <f>((O51*400)+(P51*344))/744</f>
        <v>32.161827956989249</v>
      </c>
      <c r="R51" s="23"/>
      <c r="S51" s="31"/>
      <c r="T51" s="31" t="s">
        <v>17</v>
      </c>
      <c r="U51" s="32">
        <v>35.9</v>
      </c>
      <c r="V51" s="32">
        <v>30.5</v>
      </c>
      <c r="W51" s="33">
        <f>((U51*400)+(V51*344))/744</f>
        <v>33.403225806451616</v>
      </c>
      <c r="X51" s="23"/>
      <c r="Y51" s="31"/>
      <c r="Z51" s="31" t="s">
        <v>17</v>
      </c>
      <c r="AA51" s="32">
        <v>36.299999999999997</v>
      </c>
      <c r="AB51" s="32">
        <v>30.8</v>
      </c>
      <c r="AC51" s="33">
        <f>((AA51*400)+(AB51*344))/744</f>
        <v>33.756989247311822</v>
      </c>
      <c r="AD51" s="23"/>
      <c r="AE51" s="31"/>
      <c r="AF51" s="31" t="s">
        <v>17</v>
      </c>
      <c r="AG51" s="32">
        <v>36.549999999999997</v>
      </c>
      <c r="AH51" s="32">
        <v>30.85</v>
      </c>
      <c r="AI51" s="33">
        <f>((AG51*400)+(AH51*344))/744</f>
        <v>33.914516129032258</v>
      </c>
      <c r="AJ51" s="23"/>
      <c r="AK51" s="23"/>
      <c r="AL51" s="31"/>
      <c r="AM51" s="31" t="s">
        <v>17</v>
      </c>
      <c r="AN51" s="32">
        <v>36.6</v>
      </c>
      <c r="AO51" s="32">
        <v>30.9</v>
      </c>
      <c r="AP51" s="33">
        <f>((AN51*400)+(AO51*344))/744</f>
        <v>33.964516129032255</v>
      </c>
      <c r="AQ51" s="23"/>
      <c r="AR51" s="23"/>
      <c r="AS51" s="31"/>
      <c r="AT51" s="31" t="s">
        <v>17</v>
      </c>
      <c r="AU51" s="32">
        <v>37.9</v>
      </c>
      <c r="AV51" s="32">
        <v>32.200000000000003</v>
      </c>
      <c r="AW51" s="33">
        <f>((AU51*400)+(AV51*344))/744</f>
        <v>35.264516129032259</v>
      </c>
      <c r="AX51" s="23"/>
      <c r="AY51" s="23"/>
      <c r="AZ51" s="31"/>
      <c r="BA51" s="31" t="s">
        <v>17</v>
      </c>
      <c r="BB51" s="32">
        <v>37.799999999999997</v>
      </c>
      <c r="BC51" s="32">
        <v>32.1</v>
      </c>
      <c r="BD51" s="33">
        <f>((BB51*400)+(BC51*344))/744</f>
        <v>35.164516129032258</v>
      </c>
      <c r="BE51" s="23"/>
      <c r="BF51" s="23"/>
      <c r="BG51" s="31"/>
      <c r="BH51" s="31" t="s">
        <v>17</v>
      </c>
      <c r="BI51" s="32">
        <v>36.35</v>
      </c>
      <c r="BJ51" s="32">
        <v>30.8</v>
      </c>
      <c r="BK51" s="33">
        <f>((BI51*400)+(BJ51*344))/744</f>
        <v>33.783870967741933</v>
      </c>
      <c r="BL51" s="23"/>
      <c r="BM51" s="23"/>
      <c r="BN51" s="31"/>
      <c r="BO51" s="31" t="s">
        <v>17</v>
      </c>
      <c r="BP51" s="32">
        <v>37.35</v>
      </c>
      <c r="BQ51" s="32">
        <v>31.5</v>
      </c>
      <c r="BR51" s="33">
        <f>((BP51*400)+(BQ51*344))/744</f>
        <v>34.645161290322584</v>
      </c>
      <c r="BS51" s="23"/>
      <c r="BT51" s="23"/>
      <c r="BU51" s="31"/>
      <c r="BV51" s="31" t="s">
        <v>17</v>
      </c>
      <c r="BW51" s="32">
        <v>38.4</v>
      </c>
      <c r="BX51" s="32">
        <v>32.549999999999997</v>
      </c>
      <c r="BY51" s="33">
        <f>((BW51*400)+(BX51*344))/744</f>
        <v>35.695161290322574</v>
      </c>
      <c r="BZ51" s="23"/>
      <c r="CA51" s="23"/>
      <c r="CB51" s="31"/>
      <c r="CC51" s="31" t="s">
        <v>17</v>
      </c>
      <c r="CD51" s="32">
        <v>36.950000000000003</v>
      </c>
      <c r="CE51" s="32">
        <v>31.1</v>
      </c>
      <c r="CF51" s="33">
        <f>((CD51*400)+(CE51*344))/744</f>
        <v>34.245161290322585</v>
      </c>
      <c r="CG51" s="23"/>
      <c r="CH51" s="23"/>
      <c r="CI51" s="31"/>
      <c r="CJ51" s="31" t="s">
        <v>17</v>
      </c>
      <c r="CK51" s="32">
        <v>36.75</v>
      </c>
      <c r="CL51" s="32">
        <v>30.9</v>
      </c>
      <c r="CM51" s="33">
        <f>((CK51*400)+(CL51*344))/744</f>
        <v>34.045161290322582</v>
      </c>
      <c r="CN51" s="23"/>
      <c r="CO51" s="23"/>
      <c r="CP51" s="31"/>
      <c r="CQ51" s="31" t="s">
        <v>17</v>
      </c>
      <c r="CR51" s="32">
        <v>38</v>
      </c>
      <c r="CS51" s="32">
        <v>33.200000000000003</v>
      </c>
      <c r="CT51" s="33">
        <f>((CR51*400)+(CS51*344))/744</f>
        <v>35.780645161290323</v>
      </c>
      <c r="CU51" s="23"/>
      <c r="CV51" s="23"/>
      <c r="CW51" s="31"/>
      <c r="CX51" s="31" t="s">
        <v>17</v>
      </c>
      <c r="CY51" s="32">
        <v>38</v>
      </c>
      <c r="CZ51" s="32">
        <v>33.25</v>
      </c>
      <c r="DA51" s="33">
        <f>((CY51*400)+(CZ51*344))/744</f>
        <v>35.803763440860216</v>
      </c>
      <c r="DB51" s="23"/>
      <c r="DC51" s="23"/>
      <c r="DD51" s="31"/>
      <c r="DE51" s="31" t="s">
        <v>17</v>
      </c>
      <c r="DF51" s="32">
        <v>37.200000000000003</v>
      </c>
      <c r="DG51" s="32">
        <v>32.450000000000003</v>
      </c>
      <c r="DH51" s="33">
        <f>((DF51*400)+(DG51*344))/744</f>
        <v>35.003763440860219</v>
      </c>
      <c r="DI51" s="23"/>
      <c r="DJ51" s="23"/>
      <c r="DK51" s="31"/>
      <c r="DL51" s="31" t="s">
        <v>17</v>
      </c>
      <c r="DM51" s="32">
        <v>38.1</v>
      </c>
      <c r="DN51" s="32">
        <v>33.799999999999997</v>
      </c>
      <c r="DO51" s="33">
        <f>((DM51*400)+(DN51*344))/744</f>
        <v>36.111827956989245</v>
      </c>
      <c r="DP51" s="23"/>
      <c r="DQ51" s="31"/>
      <c r="DR51" s="31" t="s">
        <v>17</v>
      </c>
      <c r="DS51" s="32">
        <v>38</v>
      </c>
      <c r="DT51" s="32">
        <v>34.4</v>
      </c>
      <c r="DU51" s="33">
        <f>((DS51*400)+(DT51*344))/744</f>
        <v>36.335483870967742</v>
      </c>
      <c r="DV51" s="23"/>
      <c r="DW51" s="31"/>
      <c r="DX51" s="31" t="s">
        <v>17</v>
      </c>
      <c r="DY51" s="32">
        <v>40.299999999999997</v>
      </c>
      <c r="DZ51" s="32">
        <v>34.15</v>
      </c>
      <c r="EA51" s="33">
        <f>((DY51*400)+(DZ51*344))/744</f>
        <v>37.456451612903223</v>
      </c>
      <c r="EB51" s="23"/>
      <c r="EC51" s="31"/>
      <c r="ED51" s="31" t="s">
        <v>17</v>
      </c>
      <c r="EE51" s="32">
        <v>38.75</v>
      </c>
      <c r="EF51" s="32">
        <v>32.85</v>
      </c>
      <c r="EG51" s="33">
        <f>((EE51*400)+(EF51*344))/744</f>
        <v>36.022043010752689</v>
      </c>
      <c r="EH51" s="23"/>
      <c r="EI51" s="31"/>
      <c r="EJ51" s="31" t="s">
        <v>17</v>
      </c>
      <c r="EK51" s="32">
        <v>38.65</v>
      </c>
      <c r="EL51" s="32">
        <v>32.450000000000003</v>
      </c>
      <c r="EM51" s="33">
        <f>((EK51*400)+(EL51*344))/744</f>
        <v>35.783333333333339</v>
      </c>
      <c r="EN51" s="23"/>
      <c r="EO51" s="31"/>
      <c r="EP51" s="31" t="s">
        <v>17</v>
      </c>
      <c r="EQ51" s="32">
        <v>39.65</v>
      </c>
      <c r="ER51" s="32">
        <v>32.65</v>
      </c>
      <c r="ES51" s="33">
        <f>((EQ51*400)+(ER51*344))/744</f>
        <v>36.413440860215054</v>
      </c>
      <c r="ET51" s="23"/>
      <c r="EU51" s="31"/>
      <c r="EV51" s="31" t="s">
        <v>17</v>
      </c>
      <c r="EW51" s="32">
        <v>41.9</v>
      </c>
      <c r="EX51" s="32">
        <v>34.85</v>
      </c>
      <c r="EY51" s="33">
        <f>((EW51*400)+(EX51*344))/744</f>
        <v>38.640322580645162</v>
      </c>
      <c r="EZ51" s="23"/>
      <c r="FA51" s="31"/>
      <c r="FB51" s="31" t="s">
        <v>17</v>
      </c>
      <c r="FC51" s="32">
        <v>42.35</v>
      </c>
      <c r="FD51" s="32">
        <v>39.85</v>
      </c>
      <c r="FE51" s="33">
        <f>((FC51*400)+(FD51*344))/744</f>
        <v>41.194086021505377</v>
      </c>
      <c r="FF51" s="23"/>
      <c r="FG51" s="31"/>
      <c r="FH51" s="31" t="s">
        <v>17</v>
      </c>
      <c r="FI51" s="32">
        <v>36.35</v>
      </c>
      <c r="FJ51" s="32">
        <v>39.700000000000003</v>
      </c>
      <c r="FK51" s="33">
        <f>((FI51*400)+(FJ51*344))/744</f>
        <v>37.898924731182802</v>
      </c>
      <c r="FL51" s="23"/>
      <c r="FM51" s="31"/>
      <c r="FN51" s="31" t="s">
        <v>17</v>
      </c>
      <c r="FO51" s="32">
        <v>36.700000000000003</v>
      </c>
      <c r="FP51" s="32">
        <v>40.049999999999997</v>
      </c>
      <c r="FQ51" s="33">
        <f>((FO51*400)+(FP51*344))/744</f>
        <v>38.248924731182797</v>
      </c>
      <c r="FR51" s="23"/>
      <c r="FS51" s="31"/>
      <c r="FT51" s="31" t="s">
        <v>17</v>
      </c>
      <c r="FU51" s="32">
        <v>36.799999999999997</v>
      </c>
      <c r="FV51" s="32">
        <v>40</v>
      </c>
      <c r="FW51" s="33">
        <f>((FU51*400)+(FV51*344))/744</f>
        <v>38.27956989247312</v>
      </c>
      <c r="FX51" s="23"/>
      <c r="FY51" s="31"/>
      <c r="FZ51" s="31" t="s">
        <v>17</v>
      </c>
      <c r="GA51" s="32">
        <v>37.549999999999997</v>
      </c>
      <c r="GB51" s="32">
        <v>41.05</v>
      </c>
      <c r="GC51" s="33">
        <f>((GA51*400)+(GB51*344))/744</f>
        <v>39.168279569892469</v>
      </c>
      <c r="GD51" s="23"/>
      <c r="GE51" s="31"/>
      <c r="GF51" s="31" t="s">
        <v>17</v>
      </c>
      <c r="GG51" s="32">
        <v>41.9</v>
      </c>
      <c r="GH51" s="32">
        <v>44.8</v>
      </c>
      <c r="GI51" s="33">
        <f>((GG51*400)+(GH51*344))/744</f>
        <v>43.240860215053758</v>
      </c>
      <c r="GJ51" s="23"/>
      <c r="GK51" s="31"/>
      <c r="GL51" s="31" t="s">
        <v>17</v>
      </c>
      <c r="GM51" s="32">
        <v>43.2</v>
      </c>
      <c r="GN51" s="32">
        <v>47</v>
      </c>
      <c r="GO51" s="33">
        <f>((GM51*400)+(GN51*344))/744</f>
        <v>44.956989247311824</v>
      </c>
      <c r="GP51" s="23"/>
      <c r="GQ51" s="31"/>
      <c r="GR51" s="31" t="s">
        <v>17</v>
      </c>
      <c r="GS51" s="32">
        <v>38</v>
      </c>
      <c r="GT51" s="32">
        <v>42.8</v>
      </c>
      <c r="GU51" s="33">
        <f>((GS51*400)+(GT51*344))/744</f>
        <v>40.219354838709677</v>
      </c>
      <c r="GV51" s="23"/>
      <c r="GW51" s="31"/>
      <c r="GX51" s="31" t="s">
        <v>17</v>
      </c>
      <c r="GY51" s="32">
        <v>42.9</v>
      </c>
      <c r="GZ51" s="32">
        <v>46.5</v>
      </c>
      <c r="HA51" s="33">
        <f>((GY51*400)+(GZ51*344))/744</f>
        <v>44.564516129032256</v>
      </c>
      <c r="HB51" s="23"/>
      <c r="HC51" s="31"/>
      <c r="HD51" s="31" t="s">
        <v>17</v>
      </c>
      <c r="HE51" s="32">
        <v>44.45</v>
      </c>
      <c r="HF51" s="32">
        <v>48.4</v>
      </c>
      <c r="HG51" s="33">
        <f>((HE51*400)+(HF51*344))/744</f>
        <v>46.276344086021503</v>
      </c>
      <c r="HH51" s="23"/>
      <c r="HI51" s="31"/>
      <c r="HJ51" s="31" t="s">
        <v>17</v>
      </c>
      <c r="HK51" s="32">
        <v>45.7</v>
      </c>
      <c r="HL51" s="32">
        <v>50.05</v>
      </c>
      <c r="HM51" s="33">
        <f>((HK51*400)+(HL51*344))/744</f>
        <v>47.711290322580638</v>
      </c>
      <c r="HN51" s="23"/>
      <c r="HO51" s="31"/>
      <c r="HP51" s="31" t="s">
        <v>17</v>
      </c>
      <c r="HQ51" s="32">
        <v>45.7</v>
      </c>
      <c r="HR51" s="32">
        <v>49.35</v>
      </c>
      <c r="HS51" s="33">
        <f>((HQ51*400)+(HR51*344))/744</f>
        <v>47.387634408602153</v>
      </c>
      <c r="HT51" s="23"/>
      <c r="HU51" s="31"/>
      <c r="HV51" s="31" t="s">
        <v>17</v>
      </c>
      <c r="HW51" s="32">
        <v>45.6</v>
      </c>
      <c r="HX51" s="32">
        <v>50.4</v>
      </c>
      <c r="HY51" s="33">
        <f>((HW51*400)+(HX51*344))/744</f>
        <v>47.819354838709678</v>
      </c>
      <c r="HZ51" s="23"/>
      <c r="IA51" s="31"/>
      <c r="IB51" s="31" t="s">
        <v>17</v>
      </c>
      <c r="IC51" s="32">
        <v>45.8</v>
      </c>
      <c r="ID51" s="32">
        <v>51.65</v>
      </c>
      <c r="IE51" s="33">
        <f>((IC51*400)+(ID51*344))/744</f>
        <v>48.504838709677415</v>
      </c>
      <c r="IF51" s="23"/>
      <c r="IG51" s="31"/>
      <c r="IH51" s="31" t="s">
        <v>17</v>
      </c>
      <c r="II51" s="32">
        <v>50.15</v>
      </c>
      <c r="IJ51" s="32">
        <v>56</v>
      </c>
      <c r="IK51" s="33">
        <f>((II51*400)+(IJ51*344))/744</f>
        <v>52.854838709677416</v>
      </c>
      <c r="IL51" s="23"/>
      <c r="IM51" s="31"/>
      <c r="IN51" s="31" t="s">
        <v>17</v>
      </c>
      <c r="IO51" s="32">
        <v>49.65</v>
      </c>
      <c r="IP51" s="32">
        <v>56.9</v>
      </c>
      <c r="IQ51" s="33">
        <f>((IO51*400)+(IP51*344))/744</f>
        <v>53.002150537634407</v>
      </c>
      <c r="IR51" s="23"/>
      <c r="IS51" s="31"/>
      <c r="IT51" s="31" t="s">
        <v>17</v>
      </c>
      <c r="IU51" s="32">
        <v>49.75</v>
      </c>
      <c r="IV51" s="32">
        <v>56.65</v>
      </c>
      <c r="IW51" s="33">
        <f>((IU51*400)+(IV51*344))/744</f>
        <v>52.940322580645159</v>
      </c>
      <c r="IX51" s="23"/>
      <c r="IY51" s="31"/>
      <c r="IZ51" s="31" t="s">
        <v>17</v>
      </c>
      <c r="JA51" s="32">
        <v>50.55</v>
      </c>
      <c r="JB51" s="32">
        <v>54.65</v>
      </c>
      <c r="JC51" s="33">
        <f>((JA51*400)+(JB51*344))/744</f>
        <v>52.445698924731182</v>
      </c>
    </row>
    <row r="52" spans="1:1022 1026:2047 2051:3072 3076:5117 5121:6142 6146:7167 7171:8192 8196:10237 10241:11262 11266:12287 12291:13312 13316:15357 15361:16382" s="36" customFormat="1" ht="16.5" thickTop="1" thickBot="1" x14ac:dyDescent="0.3">
      <c r="A52" s="3">
        <v>2025</v>
      </c>
      <c r="B52" s="52" t="s">
        <v>6</v>
      </c>
      <c r="C52" s="36">
        <f t="shared" si="42"/>
        <v>2.2000000000000028</v>
      </c>
      <c r="D52" s="36">
        <f t="shared" si="43"/>
        <v>2.75</v>
      </c>
      <c r="E52" s="36">
        <f t="shared" si="44"/>
        <v>2.4424731182795796</v>
      </c>
      <c r="F52" s="23"/>
      <c r="G52" s="31"/>
      <c r="H52" s="31"/>
      <c r="I52" s="32"/>
      <c r="J52" s="32"/>
      <c r="K52" s="33"/>
      <c r="L52" s="23"/>
      <c r="M52" s="31"/>
      <c r="N52" s="31"/>
      <c r="O52" s="32"/>
      <c r="P52" s="32"/>
      <c r="Q52" s="33"/>
      <c r="R52" s="23"/>
      <c r="S52" s="31"/>
      <c r="T52" s="31"/>
      <c r="U52" s="32"/>
      <c r="V52" s="32"/>
      <c r="W52" s="33"/>
      <c r="X52" s="23"/>
      <c r="Y52" s="31"/>
      <c r="Z52" s="31"/>
      <c r="AA52" s="32"/>
      <c r="AB52" s="32"/>
      <c r="AC52" s="33"/>
      <c r="AD52" s="23"/>
      <c r="AE52" s="31"/>
      <c r="AF52" s="31"/>
      <c r="AG52" s="32"/>
      <c r="AH52" s="32"/>
      <c r="AI52" s="33"/>
      <c r="AJ52" s="23"/>
      <c r="AK52" s="23"/>
      <c r="AL52" s="31"/>
      <c r="AM52" s="31"/>
      <c r="AN52" s="32"/>
      <c r="AO52" s="32"/>
      <c r="AP52" s="33"/>
      <c r="AQ52" s="23"/>
      <c r="AR52" s="23"/>
      <c r="AS52" s="31"/>
      <c r="AT52" s="31"/>
      <c r="AU52" s="32"/>
      <c r="AV52" s="32"/>
      <c r="AW52" s="33"/>
      <c r="AX52" s="23"/>
      <c r="AY52" s="23"/>
      <c r="AZ52" s="31"/>
      <c r="BA52" s="31"/>
      <c r="BB52" s="32"/>
      <c r="BC52" s="32"/>
      <c r="BD52" s="33"/>
      <c r="BE52" s="23"/>
      <c r="BF52" s="23"/>
      <c r="BG52" s="31"/>
      <c r="BH52" s="31"/>
      <c r="BI52" s="32"/>
      <c r="BJ52" s="32"/>
      <c r="BK52" s="33"/>
      <c r="BL52" s="23"/>
      <c r="BM52" s="23"/>
      <c r="BN52" s="31"/>
      <c r="BO52" s="31"/>
      <c r="BP52" s="32"/>
      <c r="BQ52" s="32"/>
      <c r="BR52" s="33"/>
      <c r="BS52" s="23"/>
      <c r="BT52" s="23"/>
      <c r="BU52" s="31"/>
      <c r="BV52" s="31"/>
      <c r="BW52" s="32"/>
      <c r="BX52" s="32"/>
      <c r="BY52" s="33"/>
      <c r="BZ52" s="23"/>
      <c r="CA52" s="23"/>
      <c r="CB52" s="31"/>
      <c r="CC52" s="31"/>
      <c r="CD52" s="32"/>
      <c r="CE52" s="32"/>
      <c r="CF52" s="33"/>
      <c r="CG52" s="23"/>
      <c r="CH52" s="23"/>
      <c r="CI52" s="31"/>
      <c r="CJ52" s="31"/>
      <c r="CK52" s="32"/>
      <c r="CL52" s="32"/>
      <c r="CM52" s="33"/>
      <c r="CN52" s="23"/>
      <c r="CO52" s="23"/>
      <c r="CP52" s="31"/>
      <c r="CQ52" s="31"/>
      <c r="CR52" s="32"/>
      <c r="CS52" s="32"/>
      <c r="CT52" s="33"/>
      <c r="CU52" s="23"/>
      <c r="CV52" s="23"/>
      <c r="CW52" s="31"/>
      <c r="CX52" s="31"/>
      <c r="CY52" s="32"/>
      <c r="CZ52" s="32"/>
      <c r="DA52" s="33"/>
      <c r="DB52" s="23"/>
      <c r="DC52" s="23"/>
      <c r="DD52" s="31"/>
      <c r="DE52" s="31"/>
      <c r="DF52" s="32"/>
      <c r="DG52" s="32"/>
      <c r="DH52" s="33"/>
      <c r="DI52" s="23"/>
      <c r="DJ52" s="23"/>
      <c r="DK52" s="31"/>
      <c r="DL52" s="31"/>
      <c r="DM52" s="32"/>
      <c r="DN52" s="32"/>
      <c r="DO52" s="33"/>
      <c r="DP52" s="23"/>
      <c r="DQ52" s="31"/>
      <c r="DR52" s="31"/>
      <c r="DS52" s="32"/>
      <c r="DT52" s="32"/>
      <c r="DU52" s="33"/>
      <c r="DV52" s="23"/>
      <c r="DW52" s="31"/>
      <c r="DX52" s="31"/>
      <c r="DY52" s="32"/>
      <c r="DZ52" s="32"/>
      <c r="EA52" s="33"/>
      <c r="EB52" s="23"/>
      <c r="EC52" s="31"/>
      <c r="ED52" s="31"/>
      <c r="EE52" s="32">
        <v>38.75</v>
      </c>
      <c r="EF52" s="32">
        <v>32.85</v>
      </c>
      <c r="EG52" s="33"/>
      <c r="EH52" s="23"/>
      <c r="EI52" s="31"/>
      <c r="EJ52" s="31"/>
      <c r="EK52" s="32"/>
      <c r="EL52" s="32"/>
      <c r="EM52" s="33"/>
      <c r="EN52" s="23"/>
      <c r="EO52" s="31"/>
      <c r="EP52" s="31"/>
      <c r="EQ52" s="32"/>
      <c r="ER52" s="32"/>
      <c r="ES52" s="33"/>
      <c r="ET52" s="23"/>
      <c r="EU52" s="23"/>
      <c r="EV52" s="23"/>
      <c r="EW52" s="23"/>
      <c r="EX52" s="23"/>
      <c r="EY52" s="23"/>
      <c r="EZ52" s="23"/>
      <c r="FA52" s="3"/>
      <c r="FB52" s="3"/>
      <c r="FC52" s="13"/>
      <c r="FD52" s="13"/>
      <c r="FE52" s="19"/>
      <c r="FF52" s="23"/>
      <c r="FG52" s="3"/>
      <c r="FH52" s="3"/>
      <c r="FI52" s="13"/>
      <c r="FJ52" s="13"/>
      <c r="FK52" s="19"/>
      <c r="FL52" s="23"/>
      <c r="FO52" s="3"/>
      <c r="FP52" s="52"/>
      <c r="FR52" s="23"/>
      <c r="FS52" s="3"/>
      <c r="FT52" s="3"/>
      <c r="FU52" s="13"/>
      <c r="FV52" s="13"/>
      <c r="FW52" s="19"/>
      <c r="FX52" s="23"/>
      <c r="FY52" s="3"/>
      <c r="FZ52" s="3"/>
      <c r="GA52" s="13"/>
      <c r="GB52" s="13"/>
      <c r="GC52" s="19"/>
      <c r="GD52" s="23"/>
      <c r="GE52" s="3"/>
      <c r="GF52" s="3"/>
      <c r="GG52" s="13"/>
      <c r="GH52" s="13"/>
      <c r="GI52" s="19"/>
      <c r="GJ52" s="23"/>
      <c r="GK52" s="3"/>
      <c r="GL52" s="3"/>
      <c r="GM52" s="13"/>
      <c r="GN52" s="13"/>
      <c r="GO52" s="19"/>
      <c r="GP52" s="23"/>
      <c r="GQ52" s="3"/>
      <c r="GR52" s="3"/>
      <c r="GS52" s="13"/>
      <c r="GT52" s="13"/>
      <c r="GU52" s="19"/>
      <c r="GV52" s="23"/>
      <c r="GW52" s="3"/>
      <c r="GX52" s="3"/>
      <c r="GY52" s="13"/>
      <c r="GZ52" s="13"/>
      <c r="HA52" s="19"/>
      <c r="HB52" s="100"/>
      <c r="HC52" s="3">
        <v>2025</v>
      </c>
      <c r="HD52" s="3" t="s">
        <v>6</v>
      </c>
      <c r="HE52" s="13">
        <v>38.950000000000003</v>
      </c>
      <c r="HF52" s="13">
        <v>48.65</v>
      </c>
      <c r="HG52" s="19">
        <f>((HE52*416)+(HF52*328))/744</f>
        <v>43.226344086021506</v>
      </c>
      <c r="HH52" s="100"/>
      <c r="HI52" s="3">
        <v>2025</v>
      </c>
      <c r="HJ52" s="3" t="s">
        <v>6</v>
      </c>
      <c r="HK52" s="13">
        <v>39.950000000000003</v>
      </c>
      <c r="HL52" s="13">
        <v>49.65</v>
      </c>
      <c r="HM52" s="19">
        <f>((HK52*416)+(HL52*328))/744</f>
        <v>44.226344086021506</v>
      </c>
      <c r="HN52" s="100"/>
      <c r="HO52" s="3">
        <v>2025</v>
      </c>
      <c r="HP52" s="3" t="s">
        <v>6</v>
      </c>
      <c r="HQ52" s="13">
        <v>43.25</v>
      </c>
      <c r="HR52" s="13">
        <v>49.3</v>
      </c>
      <c r="HS52" s="19">
        <f>((HQ52*416)+(HR52*328))/744</f>
        <v>45.917204301075273</v>
      </c>
      <c r="HT52" s="100"/>
      <c r="HU52" s="3">
        <v>2025</v>
      </c>
      <c r="HV52" s="3" t="s">
        <v>6</v>
      </c>
      <c r="HW52" s="13">
        <v>43.15</v>
      </c>
      <c r="HX52" s="13">
        <v>49.3</v>
      </c>
      <c r="HY52" s="19">
        <f>((HW52*416)+(HX52*328))/744</f>
        <v>45.861290322580636</v>
      </c>
      <c r="HZ52" s="100"/>
      <c r="IA52" s="3">
        <v>2025</v>
      </c>
      <c r="IB52" s="3" t="s">
        <v>6</v>
      </c>
      <c r="IC52" s="13">
        <v>43.7</v>
      </c>
      <c r="ID52" s="13">
        <v>50.7</v>
      </c>
      <c r="IE52" s="19">
        <f>((IC52*416)+(ID52*328))/744</f>
        <v>46.786021505376347</v>
      </c>
      <c r="IF52" s="100"/>
      <c r="IG52" s="3">
        <v>2025</v>
      </c>
      <c r="IH52" s="3" t="s">
        <v>6</v>
      </c>
      <c r="II52" s="13">
        <v>45.75</v>
      </c>
      <c r="IJ52" s="13">
        <v>52.75</v>
      </c>
      <c r="IK52" s="19">
        <f>((II52*416)+(IJ52*328))/744</f>
        <v>48.836021505376344</v>
      </c>
      <c r="IL52" s="100"/>
      <c r="IM52" s="3">
        <v>2025</v>
      </c>
      <c r="IN52" s="3" t="s">
        <v>6</v>
      </c>
      <c r="IO52" s="13">
        <v>45.45</v>
      </c>
      <c r="IP52" s="13">
        <v>52.5</v>
      </c>
      <c r="IQ52" s="19">
        <f>((IO52*416)+(IP52*328))/744</f>
        <v>48.558064516129029</v>
      </c>
      <c r="IR52" s="100"/>
      <c r="IS52" s="3">
        <v>2025</v>
      </c>
      <c r="IT52" s="3" t="s">
        <v>6</v>
      </c>
      <c r="IU52" s="13">
        <v>45.35</v>
      </c>
      <c r="IV52" s="13">
        <v>52.05</v>
      </c>
      <c r="IW52" s="19">
        <f>((IU52*416)+(IV52*328))/744</f>
        <v>48.303763440860216</v>
      </c>
      <c r="IX52" s="100"/>
      <c r="IY52" s="3">
        <v>2025</v>
      </c>
      <c r="IZ52" s="3" t="s">
        <v>6</v>
      </c>
      <c r="JA52" s="13">
        <v>44.55</v>
      </c>
      <c r="JB52" s="13">
        <v>51.95</v>
      </c>
      <c r="JC52" s="19">
        <f>((JA52*416)+(JB52*328))/744</f>
        <v>47.81236559139785</v>
      </c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 s="3"/>
      <c r="LE52" s="52"/>
      <c r="LI52" s="3"/>
      <c r="LJ52" s="52"/>
      <c r="LN52" s="3"/>
      <c r="LO52" s="52"/>
      <c r="LS52" s="3"/>
      <c r="LT52" s="52"/>
      <c r="LX52" s="3"/>
      <c r="LY52" s="52"/>
      <c r="MC52" s="3"/>
      <c r="MD52" s="52"/>
      <c r="MH52" s="3"/>
      <c r="MI52" s="52"/>
      <c r="MM52" s="3"/>
      <c r="MN52" s="52"/>
      <c r="MR52" s="3"/>
      <c r="MS52" s="52"/>
      <c r="MW52" s="3"/>
      <c r="MX52" s="52"/>
      <c r="NB52" s="3"/>
      <c r="NC52" s="52"/>
      <c r="NG52" s="3"/>
      <c r="NH52" s="52"/>
      <c r="NL52" s="3"/>
      <c r="NM52" s="52"/>
      <c r="NQ52" s="3"/>
      <c r="NR52" s="52"/>
      <c r="NV52" s="3"/>
      <c r="NW52" s="52"/>
      <c r="OA52" s="3"/>
      <c r="OB52" s="52"/>
      <c r="OF52" s="3"/>
      <c r="OG52" s="52"/>
      <c r="OK52" s="3"/>
      <c r="OL52" s="52"/>
      <c r="OP52" s="3"/>
      <c r="OQ52" s="52"/>
      <c r="OU52" s="3"/>
      <c r="OV52" s="52"/>
      <c r="OZ52" s="3"/>
      <c r="PA52" s="52"/>
      <c r="PE52" s="3"/>
      <c r="PF52" s="52"/>
      <c r="PJ52" s="3"/>
      <c r="PK52" s="52"/>
      <c r="PO52" s="3"/>
      <c r="PP52" s="52"/>
      <c r="PT52" s="3"/>
      <c r="PU52" s="52"/>
      <c r="PY52" s="3"/>
      <c r="PZ52" s="52"/>
      <c r="QD52" s="3"/>
      <c r="QE52" s="52"/>
      <c r="QI52" s="3"/>
      <c r="QJ52" s="52"/>
      <c r="QN52" s="3"/>
      <c r="QO52" s="52"/>
      <c r="QS52" s="3"/>
      <c r="QT52" s="52"/>
      <c r="QX52" s="3"/>
      <c r="QY52" s="52"/>
      <c r="RC52" s="3"/>
      <c r="RD52" s="52"/>
      <c r="RH52" s="3"/>
      <c r="RI52" s="52"/>
      <c r="RM52" s="3"/>
      <c r="RN52" s="52"/>
      <c r="RR52" s="3"/>
      <c r="RS52" s="52"/>
      <c r="RW52" s="3"/>
      <c r="RX52" s="52"/>
      <c r="SB52" s="3"/>
      <c r="SC52" s="52"/>
      <c r="SG52" s="3"/>
      <c r="SH52" s="52"/>
      <c r="SL52" s="3"/>
      <c r="SM52" s="52"/>
      <c r="SQ52" s="3"/>
      <c r="SR52" s="52"/>
      <c r="SV52" s="3"/>
      <c r="SW52" s="52"/>
      <c r="TA52" s="3"/>
      <c r="TB52" s="52"/>
      <c r="TF52" s="3"/>
      <c r="TG52" s="52"/>
      <c r="TK52" s="3"/>
      <c r="TL52" s="52"/>
      <c r="TP52" s="3"/>
      <c r="TQ52" s="52"/>
      <c r="TU52" s="3"/>
      <c r="TV52" s="52"/>
      <c r="TZ52" s="3"/>
      <c r="UA52" s="52"/>
      <c r="UE52" s="3"/>
      <c r="UF52" s="52"/>
      <c r="UJ52" s="3"/>
      <c r="UK52" s="52"/>
      <c r="UO52" s="3"/>
      <c r="UP52" s="52"/>
      <c r="UT52" s="3"/>
      <c r="UU52" s="52"/>
      <c r="UY52" s="3"/>
      <c r="UZ52" s="52"/>
      <c r="VD52" s="3"/>
      <c r="VE52" s="52"/>
      <c r="VI52" s="3"/>
      <c r="VJ52" s="52"/>
      <c r="VN52" s="3"/>
      <c r="VO52" s="52"/>
      <c r="VS52" s="3"/>
      <c r="VT52" s="52"/>
      <c r="VX52" s="3"/>
      <c r="VY52" s="52"/>
      <c r="WC52" s="3"/>
      <c r="WD52" s="52"/>
      <c r="WH52" s="3"/>
      <c r="WI52" s="52"/>
      <c r="WM52" s="3"/>
      <c r="WN52" s="52"/>
      <c r="WR52" s="3"/>
      <c r="WS52" s="52"/>
      <c r="WW52" s="3"/>
      <c r="WX52" s="52"/>
      <c r="XB52" s="3"/>
      <c r="XC52" s="52"/>
      <c r="XG52" s="3"/>
      <c r="XH52" s="52"/>
      <c r="XL52" s="3"/>
      <c r="XM52" s="52"/>
      <c r="XQ52" s="3"/>
      <c r="XR52" s="52"/>
      <c r="XV52" s="3"/>
      <c r="XW52" s="52"/>
      <c r="YA52" s="3"/>
      <c r="YB52" s="52"/>
      <c r="YF52" s="3"/>
      <c r="YG52" s="52"/>
      <c r="YK52" s="3"/>
      <c r="YL52" s="52"/>
      <c r="YP52" s="3"/>
      <c r="YQ52" s="52"/>
      <c r="YU52" s="3"/>
      <c r="YV52" s="52"/>
      <c r="YZ52" s="3"/>
      <c r="ZA52" s="52"/>
      <c r="ZE52" s="3"/>
      <c r="ZF52" s="52"/>
      <c r="ZJ52" s="3"/>
      <c r="ZK52" s="52"/>
      <c r="ZO52" s="3"/>
      <c r="ZP52" s="52"/>
      <c r="ZT52" s="3"/>
      <c r="ZU52" s="52"/>
      <c r="ZY52" s="3"/>
      <c r="ZZ52" s="52"/>
      <c r="AAD52" s="3"/>
      <c r="AAE52" s="52"/>
      <c r="AAI52" s="3"/>
      <c r="AAJ52" s="52"/>
      <c r="AAN52" s="3"/>
      <c r="AAO52" s="52"/>
      <c r="AAS52" s="3"/>
      <c r="AAT52" s="52"/>
      <c r="AAX52" s="3"/>
      <c r="AAY52" s="52"/>
      <c r="ABC52" s="3"/>
      <c r="ABD52" s="52"/>
      <c r="ABH52" s="3"/>
      <c r="ABI52" s="52"/>
      <c r="ABM52" s="3"/>
      <c r="ABN52" s="52"/>
      <c r="ABR52" s="3"/>
      <c r="ABS52" s="52"/>
      <c r="ABW52" s="3"/>
      <c r="ABX52" s="52"/>
      <c r="ACB52" s="3"/>
      <c r="ACC52" s="52"/>
      <c r="ACG52" s="3"/>
      <c r="ACH52" s="52"/>
      <c r="ACL52" s="3"/>
      <c r="ACM52" s="52"/>
      <c r="ACQ52" s="3"/>
      <c r="ACR52" s="52"/>
      <c r="ACV52" s="3"/>
      <c r="ACW52" s="52"/>
      <c r="ADA52" s="3"/>
      <c r="ADB52" s="52"/>
      <c r="ADF52" s="3"/>
      <c r="ADG52" s="52"/>
      <c r="ADK52" s="3"/>
      <c r="ADL52" s="52"/>
      <c r="ADP52" s="3"/>
      <c r="ADQ52" s="52"/>
      <c r="ADU52" s="3"/>
      <c r="ADV52" s="52"/>
      <c r="ADZ52" s="3"/>
      <c r="AEA52" s="52"/>
      <c r="AEE52" s="3"/>
      <c r="AEF52" s="52"/>
      <c r="AEJ52" s="3"/>
      <c r="AEK52" s="52"/>
      <c r="AEO52" s="3"/>
      <c r="AEP52" s="52"/>
      <c r="AET52" s="3"/>
      <c r="AEU52" s="52"/>
      <c r="AEY52" s="3"/>
      <c r="AEZ52" s="52"/>
      <c r="AFD52" s="3"/>
      <c r="AFE52" s="52"/>
      <c r="AFI52" s="3"/>
      <c r="AFJ52" s="52"/>
      <c r="AFN52" s="3"/>
      <c r="AFO52" s="52"/>
      <c r="AFS52" s="3"/>
      <c r="AFT52" s="52"/>
      <c r="AFX52" s="3"/>
      <c r="AFY52" s="52"/>
      <c r="AGC52" s="3"/>
      <c r="AGD52" s="52"/>
      <c r="AGH52" s="3"/>
      <c r="AGI52" s="52"/>
      <c r="AGM52" s="3"/>
      <c r="AGN52" s="52"/>
      <c r="AGR52" s="3"/>
      <c r="AGS52" s="52"/>
      <c r="AGW52" s="3"/>
      <c r="AGX52" s="52"/>
      <c r="AHB52" s="3"/>
      <c r="AHC52" s="52"/>
      <c r="AHG52" s="3"/>
      <c r="AHH52" s="52"/>
      <c r="AHL52" s="3"/>
      <c r="AHM52" s="52"/>
      <c r="AHQ52" s="3"/>
      <c r="AHR52" s="52"/>
      <c r="AHV52" s="3"/>
      <c r="AHW52" s="52"/>
      <c r="AIA52" s="3"/>
      <c r="AIB52" s="52"/>
      <c r="AIF52" s="3"/>
      <c r="AIG52" s="52"/>
      <c r="AIK52" s="3"/>
      <c r="AIL52" s="52"/>
      <c r="AIP52" s="3"/>
      <c r="AIQ52" s="52"/>
      <c r="AIU52" s="3"/>
      <c r="AIV52" s="52"/>
      <c r="AIZ52" s="3"/>
      <c r="AJA52" s="52"/>
      <c r="AJE52" s="3"/>
      <c r="AJF52" s="52"/>
      <c r="AJJ52" s="3"/>
      <c r="AJK52" s="52"/>
      <c r="AJO52" s="3"/>
      <c r="AJP52" s="52"/>
      <c r="AJT52" s="3"/>
      <c r="AJU52" s="52"/>
      <c r="AJY52" s="3"/>
      <c r="AJZ52" s="52"/>
      <c r="AKD52" s="3"/>
      <c r="AKE52" s="52"/>
      <c r="AKI52" s="3"/>
      <c r="AKJ52" s="52"/>
      <c r="AKN52" s="3"/>
      <c r="AKO52" s="52"/>
      <c r="AKS52" s="3"/>
      <c r="AKT52" s="52"/>
      <c r="AKX52" s="3"/>
      <c r="AKY52" s="52"/>
      <c r="ALC52" s="3"/>
      <c r="ALD52" s="52"/>
      <c r="ALH52" s="3"/>
      <c r="ALI52" s="52"/>
      <c r="ALM52" s="3"/>
      <c r="ALN52" s="52"/>
      <c r="ALR52" s="3"/>
      <c r="ALS52" s="52"/>
      <c r="ALW52" s="3"/>
      <c r="ALX52" s="52"/>
      <c r="AMB52" s="3"/>
      <c r="AMC52" s="52"/>
      <c r="AMG52" s="3"/>
      <c r="AMH52" s="52"/>
      <c r="AML52" s="3"/>
      <c r="AMM52" s="52"/>
      <c r="AMQ52" s="3"/>
      <c r="AMR52" s="52"/>
      <c r="AMV52" s="3"/>
      <c r="AMW52" s="52"/>
      <c r="ANA52" s="3"/>
      <c r="ANB52" s="52"/>
      <c r="ANF52" s="3"/>
      <c r="ANG52" s="52"/>
      <c r="ANK52" s="3"/>
      <c r="ANL52" s="52"/>
      <c r="ANP52" s="3"/>
      <c r="ANQ52" s="52"/>
      <c r="ANU52" s="3"/>
      <c r="ANV52" s="52"/>
      <c r="ANZ52" s="3"/>
      <c r="AOA52" s="52"/>
      <c r="AOE52" s="3"/>
      <c r="AOF52" s="52"/>
      <c r="AOJ52" s="3"/>
      <c r="AOK52" s="52"/>
      <c r="AOO52" s="3"/>
      <c r="AOP52" s="52"/>
      <c r="AOT52" s="3"/>
      <c r="AOU52" s="52"/>
      <c r="AOY52" s="3"/>
      <c r="AOZ52" s="52"/>
      <c r="APD52" s="3"/>
      <c r="APE52" s="52"/>
      <c r="API52" s="3"/>
      <c r="APJ52" s="52"/>
      <c r="APN52" s="3"/>
      <c r="APO52" s="52"/>
      <c r="APS52" s="3"/>
      <c r="APT52" s="52"/>
      <c r="APX52" s="3"/>
      <c r="APY52" s="52"/>
      <c r="AQC52" s="3"/>
      <c r="AQD52" s="52"/>
      <c r="AQH52" s="3"/>
      <c r="AQI52" s="52"/>
      <c r="AQM52" s="3"/>
      <c r="AQN52" s="52"/>
      <c r="AQR52" s="3"/>
      <c r="AQS52" s="52"/>
      <c r="AQW52" s="3"/>
      <c r="AQX52" s="52"/>
      <c r="ARB52" s="3"/>
      <c r="ARC52" s="52"/>
      <c r="ARG52" s="3"/>
      <c r="ARH52" s="52"/>
      <c r="ARL52" s="3"/>
      <c r="ARM52" s="52"/>
      <c r="ARQ52" s="3"/>
      <c r="ARR52" s="52"/>
      <c r="ARV52" s="3"/>
      <c r="ARW52" s="52"/>
      <c r="ASA52" s="3"/>
      <c r="ASB52" s="52"/>
      <c r="ASF52" s="3"/>
      <c r="ASG52" s="52"/>
      <c r="ASK52" s="3"/>
      <c r="ASL52" s="52"/>
      <c r="ASP52" s="3"/>
      <c r="ASQ52" s="52"/>
      <c r="ASU52" s="3"/>
      <c r="ASV52" s="52"/>
      <c r="ASZ52" s="3"/>
      <c r="ATA52" s="52"/>
      <c r="ATE52" s="3"/>
      <c r="ATF52" s="52"/>
      <c r="ATJ52" s="3"/>
      <c r="ATK52" s="52"/>
      <c r="ATO52" s="3"/>
      <c r="ATP52" s="52"/>
      <c r="ATT52" s="3"/>
      <c r="ATU52" s="52"/>
      <c r="ATY52" s="3"/>
      <c r="ATZ52" s="52"/>
      <c r="AUD52" s="3"/>
      <c r="AUE52" s="52"/>
      <c r="AUI52" s="3"/>
      <c r="AUJ52" s="52"/>
      <c r="AUN52" s="3"/>
      <c r="AUO52" s="52"/>
      <c r="AUS52" s="3"/>
      <c r="AUT52" s="52"/>
      <c r="AUX52" s="3"/>
      <c r="AUY52" s="52"/>
      <c r="AVC52" s="3"/>
      <c r="AVD52" s="52"/>
      <c r="AVH52" s="3"/>
      <c r="AVI52" s="52"/>
      <c r="AVM52" s="3"/>
      <c r="AVN52" s="52"/>
      <c r="AVR52" s="3"/>
      <c r="AVS52" s="52"/>
      <c r="AVW52" s="3"/>
      <c r="AVX52" s="52"/>
      <c r="AWB52" s="3"/>
      <c r="AWC52" s="52"/>
      <c r="AWG52" s="3"/>
      <c r="AWH52" s="52"/>
      <c r="AWL52" s="3"/>
      <c r="AWM52" s="52"/>
      <c r="AWQ52" s="3"/>
      <c r="AWR52" s="52"/>
      <c r="AWV52" s="3"/>
      <c r="AWW52" s="52"/>
      <c r="AXA52" s="3"/>
      <c r="AXB52" s="52"/>
      <c r="AXF52" s="3"/>
      <c r="AXG52" s="52"/>
      <c r="AXK52" s="3"/>
      <c r="AXL52" s="52"/>
      <c r="AXP52" s="3"/>
      <c r="AXQ52" s="52"/>
      <c r="AXU52" s="3"/>
      <c r="AXV52" s="52"/>
      <c r="AXZ52" s="3"/>
      <c r="AYA52" s="52"/>
      <c r="AYE52" s="3"/>
      <c r="AYF52" s="52"/>
      <c r="AYJ52" s="3"/>
      <c r="AYK52" s="52"/>
      <c r="AYO52" s="3"/>
      <c r="AYP52" s="52"/>
      <c r="AYT52" s="3"/>
      <c r="AYU52" s="52"/>
      <c r="AYY52" s="3"/>
      <c r="AYZ52" s="52"/>
      <c r="AZD52" s="3"/>
      <c r="AZE52" s="52"/>
      <c r="AZI52" s="3"/>
      <c r="AZJ52" s="52"/>
      <c r="AZN52" s="3"/>
      <c r="AZO52" s="52"/>
      <c r="AZS52" s="3"/>
      <c r="AZT52" s="52"/>
      <c r="AZX52" s="3"/>
      <c r="AZY52" s="52"/>
      <c r="BAC52" s="3"/>
      <c r="BAD52" s="52"/>
      <c r="BAH52" s="3"/>
      <c r="BAI52" s="52"/>
      <c r="BAM52" s="3"/>
      <c r="BAN52" s="52"/>
      <c r="BAR52" s="3"/>
      <c r="BAS52" s="52"/>
      <c r="BAW52" s="3"/>
      <c r="BAX52" s="52"/>
      <c r="BBB52" s="3"/>
      <c r="BBC52" s="52"/>
      <c r="BBG52" s="3"/>
      <c r="BBH52" s="52"/>
      <c r="BBL52" s="3"/>
      <c r="BBM52" s="52"/>
      <c r="BBQ52" s="3"/>
      <c r="BBR52" s="52"/>
      <c r="BBV52" s="3"/>
      <c r="BBW52" s="52"/>
      <c r="BCA52" s="3"/>
      <c r="BCB52" s="52"/>
      <c r="BCF52" s="3"/>
      <c r="BCG52" s="52"/>
      <c r="BCK52" s="3"/>
      <c r="BCL52" s="52"/>
      <c r="BCP52" s="3"/>
      <c r="BCQ52" s="52"/>
      <c r="BCU52" s="3"/>
      <c r="BCV52" s="52"/>
      <c r="BCZ52" s="3"/>
      <c r="BDA52" s="52"/>
      <c r="BDE52" s="3"/>
      <c r="BDF52" s="52"/>
      <c r="BDJ52" s="3"/>
      <c r="BDK52" s="52"/>
      <c r="BDO52" s="3"/>
      <c r="BDP52" s="52"/>
      <c r="BDT52" s="3"/>
      <c r="BDU52" s="52"/>
      <c r="BDY52" s="3"/>
      <c r="BDZ52" s="52"/>
      <c r="BED52" s="3"/>
      <c r="BEE52" s="52"/>
      <c r="BEI52" s="3"/>
      <c r="BEJ52" s="52"/>
      <c r="BEN52" s="3"/>
      <c r="BEO52" s="52"/>
      <c r="BES52" s="3"/>
      <c r="BET52" s="52"/>
      <c r="BEX52" s="3"/>
      <c r="BEY52" s="52"/>
      <c r="BFC52" s="3"/>
      <c r="BFD52" s="52"/>
      <c r="BFH52" s="3"/>
      <c r="BFI52" s="52"/>
      <c r="BFM52" s="3"/>
      <c r="BFN52" s="52"/>
      <c r="BFR52" s="3"/>
      <c r="BFS52" s="52"/>
      <c r="BFW52" s="3"/>
      <c r="BFX52" s="52"/>
      <c r="BGB52" s="3"/>
      <c r="BGC52" s="52"/>
      <c r="BGG52" s="3"/>
      <c r="BGH52" s="52"/>
      <c r="BGL52" s="3"/>
      <c r="BGM52" s="52"/>
      <c r="BGQ52" s="3"/>
      <c r="BGR52" s="52"/>
      <c r="BGV52" s="3"/>
      <c r="BGW52" s="52"/>
      <c r="BHA52" s="3"/>
      <c r="BHB52" s="52"/>
      <c r="BHF52" s="3"/>
      <c r="BHG52" s="52"/>
      <c r="BHK52" s="3"/>
      <c r="BHL52" s="52"/>
      <c r="BHP52" s="3"/>
      <c r="BHQ52" s="52"/>
      <c r="BHU52" s="3"/>
      <c r="BHV52" s="52"/>
      <c r="BHZ52" s="3"/>
      <c r="BIA52" s="52"/>
      <c r="BIE52" s="3"/>
      <c r="BIF52" s="52"/>
      <c r="BIJ52" s="3"/>
      <c r="BIK52" s="52"/>
      <c r="BIO52" s="3"/>
      <c r="BIP52" s="52"/>
      <c r="BIT52" s="3"/>
      <c r="BIU52" s="52"/>
      <c r="BIY52" s="3"/>
      <c r="BIZ52" s="52"/>
      <c r="BJD52" s="3"/>
      <c r="BJE52" s="52"/>
      <c r="BJI52" s="3"/>
      <c r="BJJ52" s="52"/>
      <c r="BJN52" s="3"/>
      <c r="BJO52" s="52"/>
      <c r="BJS52" s="3"/>
      <c r="BJT52" s="52"/>
      <c r="BJX52" s="3"/>
      <c r="BJY52" s="52"/>
      <c r="BKC52" s="3"/>
      <c r="BKD52" s="52"/>
      <c r="BKH52" s="3"/>
      <c r="BKI52" s="52"/>
      <c r="BKM52" s="3"/>
      <c r="BKN52" s="52"/>
      <c r="BKR52" s="3"/>
      <c r="BKS52" s="52"/>
      <c r="BKW52" s="3"/>
      <c r="BKX52" s="52"/>
      <c r="BLB52" s="3"/>
      <c r="BLC52" s="52"/>
      <c r="BLG52" s="3"/>
      <c r="BLH52" s="52"/>
      <c r="BLL52" s="3"/>
      <c r="BLM52" s="52"/>
      <c r="BLQ52" s="3"/>
      <c r="BLR52" s="52"/>
      <c r="BLV52" s="3"/>
      <c r="BLW52" s="52"/>
      <c r="BMA52" s="3"/>
      <c r="BMB52" s="52"/>
      <c r="BMF52" s="3"/>
      <c r="BMG52" s="52"/>
      <c r="BMK52" s="3"/>
      <c r="BML52" s="52"/>
      <c r="BMP52" s="3"/>
      <c r="BMQ52" s="52"/>
      <c r="BMU52" s="3"/>
      <c r="BMV52" s="52"/>
      <c r="BMZ52" s="3"/>
      <c r="BNA52" s="52"/>
      <c r="BNE52" s="3"/>
      <c r="BNF52" s="52"/>
      <c r="BNJ52" s="3"/>
      <c r="BNK52" s="52"/>
      <c r="BNO52" s="3"/>
      <c r="BNP52" s="52"/>
      <c r="BNT52" s="3"/>
      <c r="BNU52" s="52"/>
      <c r="BNY52" s="3"/>
      <c r="BNZ52" s="52"/>
      <c r="BOD52" s="3"/>
      <c r="BOE52" s="52"/>
      <c r="BOI52" s="3"/>
      <c r="BOJ52" s="52"/>
      <c r="BON52" s="3"/>
      <c r="BOO52" s="52"/>
      <c r="BOS52" s="3"/>
      <c r="BOT52" s="52"/>
      <c r="BOX52" s="3"/>
      <c r="BOY52" s="52"/>
      <c r="BPC52" s="3"/>
      <c r="BPD52" s="52"/>
      <c r="BPH52" s="3"/>
      <c r="BPI52" s="52"/>
      <c r="BPM52" s="3"/>
      <c r="BPN52" s="52"/>
      <c r="BPR52" s="3"/>
      <c r="BPS52" s="52"/>
      <c r="BPW52" s="3"/>
      <c r="BPX52" s="52"/>
      <c r="BQB52" s="3"/>
      <c r="BQC52" s="52"/>
      <c r="BQG52" s="3"/>
      <c r="BQH52" s="52"/>
      <c r="BQL52" s="3"/>
      <c r="BQM52" s="52"/>
      <c r="BQQ52" s="3"/>
      <c r="BQR52" s="52"/>
      <c r="BQV52" s="3"/>
      <c r="BQW52" s="52"/>
      <c r="BRA52" s="3"/>
      <c r="BRB52" s="52"/>
      <c r="BRF52" s="3"/>
      <c r="BRG52" s="52"/>
      <c r="BRK52" s="3"/>
      <c r="BRL52" s="52"/>
      <c r="BRP52" s="3"/>
      <c r="BRQ52" s="52"/>
      <c r="BRU52" s="3"/>
      <c r="BRV52" s="52"/>
      <c r="BRZ52" s="3"/>
      <c r="BSA52" s="52"/>
      <c r="BSE52" s="3"/>
      <c r="BSF52" s="52"/>
      <c r="BSJ52" s="3"/>
      <c r="BSK52" s="52"/>
      <c r="BSO52" s="3"/>
      <c r="BSP52" s="52"/>
      <c r="BST52" s="3"/>
      <c r="BSU52" s="52"/>
      <c r="BSY52" s="3"/>
      <c r="BSZ52" s="52"/>
      <c r="BTD52" s="3"/>
      <c r="BTE52" s="52"/>
      <c r="BTI52" s="3"/>
      <c r="BTJ52" s="52"/>
      <c r="BTN52" s="3"/>
      <c r="BTO52" s="52"/>
      <c r="BTS52" s="3"/>
      <c r="BTT52" s="52"/>
      <c r="BTX52" s="3"/>
      <c r="BTY52" s="52"/>
      <c r="BUC52" s="3"/>
      <c r="BUD52" s="52"/>
      <c r="BUH52" s="3"/>
      <c r="BUI52" s="52"/>
      <c r="BUM52" s="3"/>
      <c r="BUN52" s="52"/>
      <c r="BUR52" s="3"/>
      <c r="BUS52" s="52"/>
      <c r="BUW52" s="3"/>
      <c r="BUX52" s="52"/>
      <c r="BVB52" s="3"/>
      <c r="BVC52" s="52"/>
      <c r="BVG52" s="3"/>
      <c r="BVH52" s="52"/>
      <c r="BVL52" s="3"/>
      <c r="BVM52" s="52"/>
      <c r="BVQ52" s="3"/>
      <c r="BVR52" s="52"/>
      <c r="BVV52" s="3"/>
      <c r="BVW52" s="52"/>
      <c r="BWA52" s="3"/>
      <c r="BWB52" s="52"/>
      <c r="BWF52" s="3"/>
      <c r="BWG52" s="52"/>
      <c r="BWK52" s="3"/>
      <c r="BWL52" s="52"/>
      <c r="BWP52" s="3"/>
      <c r="BWQ52" s="52"/>
      <c r="BWU52" s="3"/>
      <c r="BWV52" s="52"/>
      <c r="BWZ52" s="3"/>
      <c r="BXA52" s="52"/>
      <c r="BXE52" s="3"/>
      <c r="BXF52" s="52"/>
      <c r="BXJ52" s="3"/>
      <c r="BXK52" s="52"/>
      <c r="BXO52" s="3"/>
      <c r="BXP52" s="52"/>
      <c r="BXT52" s="3"/>
      <c r="BXU52" s="52"/>
      <c r="BXY52" s="3"/>
      <c r="BXZ52" s="52"/>
      <c r="BYD52" s="3"/>
      <c r="BYE52" s="52"/>
      <c r="BYI52" s="3"/>
      <c r="BYJ52" s="52"/>
      <c r="BYN52" s="3"/>
      <c r="BYO52" s="52"/>
      <c r="BYS52" s="3"/>
      <c r="BYT52" s="52"/>
      <c r="BYX52" s="3"/>
      <c r="BYY52" s="52"/>
      <c r="BZC52" s="3"/>
      <c r="BZD52" s="52"/>
      <c r="BZH52" s="3"/>
      <c r="BZI52" s="52"/>
      <c r="BZM52" s="3"/>
      <c r="BZN52" s="52"/>
      <c r="BZR52" s="3"/>
      <c r="BZS52" s="52"/>
      <c r="BZW52" s="3"/>
      <c r="BZX52" s="52"/>
      <c r="CAB52" s="3"/>
      <c r="CAC52" s="52"/>
      <c r="CAG52" s="3"/>
      <c r="CAH52" s="52"/>
      <c r="CAL52" s="3"/>
      <c r="CAM52" s="52"/>
      <c r="CAQ52" s="3"/>
      <c r="CAR52" s="52"/>
      <c r="CAV52" s="3"/>
      <c r="CAW52" s="52"/>
      <c r="CBA52" s="3"/>
      <c r="CBB52" s="52"/>
      <c r="CBF52" s="3"/>
      <c r="CBG52" s="52"/>
      <c r="CBK52" s="3"/>
      <c r="CBL52" s="52"/>
      <c r="CBP52" s="3"/>
      <c r="CBQ52" s="52"/>
      <c r="CBU52" s="3"/>
      <c r="CBV52" s="52"/>
      <c r="CBZ52" s="3"/>
      <c r="CCA52" s="52"/>
      <c r="CCE52" s="3"/>
      <c r="CCF52" s="52"/>
      <c r="CCJ52" s="3"/>
      <c r="CCK52" s="52"/>
      <c r="CCO52" s="3"/>
      <c r="CCP52" s="52"/>
      <c r="CCT52" s="3"/>
      <c r="CCU52" s="52"/>
      <c r="CCY52" s="3"/>
      <c r="CCZ52" s="52"/>
      <c r="CDD52" s="3"/>
      <c r="CDE52" s="52"/>
      <c r="CDI52" s="3"/>
      <c r="CDJ52" s="52"/>
      <c r="CDN52" s="3"/>
      <c r="CDO52" s="52"/>
      <c r="CDS52" s="3"/>
      <c r="CDT52" s="52"/>
      <c r="CDX52" s="3"/>
      <c r="CDY52" s="52"/>
      <c r="CEC52" s="3"/>
      <c r="CED52" s="52"/>
      <c r="CEH52" s="3"/>
      <c r="CEI52" s="52"/>
      <c r="CEM52" s="3"/>
      <c r="CEN52" s="52"/>
      <c r="CER52" s="3"/>
      <c r="CES52" s="52"/>
      <c r="CEW52" s="3"/>
      <c r="CEX52" s="52"/>
      <c r="CFB52" s="3"/>
      <c r="CFC52" s="52"/>
      <c r="CFG52" s="3"/>
      <c r="CFH52" s="52"/>
      <c r="CFL52" s="3"/>
      <c r="CFM52" s="52"/>
      <c r="CFQ52" s="3"/>
      <c r="CFR52" s="52"/>
      <c r="CFV52" s="3"/>
      <c r="CFW52" s="52"/>
      <c r="CGA52" s="3"/>
      <c r="CGB52" s="52"/>
      <c r="CGF52" s="3"/>
      <c r="CGG52" s="52"/>
      <c r="CGK52" s="3"/>
      <c r="CGL52" s="52"/>
      <c r="CGP52" s="3"/>
      <c r="CGQ52" s="52"/>
      <c r="CGU52" s="3"/>
      <c r="CGV52" s="52"/>
      <c r="CGZ52" s="3"/>
      <c r="CHA52" s="52"/>
      <c r="CHE52" s="3"/>
      <c r="CHF52" s="52"/>
      <c r="CHJ52" s="3"/>
      <c r="CHK52" s="52"/>
      <c r="CHO52" s="3"/>
      <c r="CHP52" s="52"/>
      <c r="CHT52" s="3"/>
      <c r="CHU52" s="52"/>
      <c r="CHY52" s="3"/>
      <c r="CHZ52" s="52"/>
      <c r="CID52" s="3"/>
      <c r="CIE52" s="52"/>
      <c r="CII52" s="3"/>
      <c r="CIJ52" s="52"/>
      <c r="CIN52" s="3"/>
      <c r="CIO52" s="52"/>
      <c r="CIS52" s="3"/>
      <c r="CIT52" s="52"/>
      <c r="CIX52" s="3"/>
      <c r="CIY52" s="52"/>
      <c r="CJC52" s="3"/>
      <c r="CJD52" s="52"/>
      <c r="CJH52" s="3"/>
      <c r="CJI52" s="52"/>
      <c r="CJM52" s="3"/>
      <c r="CJN52" s="52"/>
      <c r="CJR52" s="3"/>
      <c r="CJS52" s="52"/>
      <c r="CJW52" s="3"/>
      <c r="CJX52" s="52"/>
      <c r="CKB52" s="3"/>
      <c r="CKC52" s="52"/>
      <c r="CKG52" s="3"/>
      <c r="CKH52" s="52"/>
      <c r="CKL52" s="3"/>
      <c r="CKM52" s="52"/>
      <c r="CKQ52" s="3"/>
      <c r="CKR52" s="52"/>
      <c r="CKV52" s="3"/>
      <c r="CKW52" s="52"/>
      <c r="CLA52" s="3"/>
      <c r="CLB52" s="52"/>
      <c r="CLF52" s="3"/>
      <c r="CLG52" s="52"/>
      <c r="CLK52" s="3"/>
      <c r="CLL52" s="52"/>
      <c r="CLP52" s="3"/>
      <c r="CLQ52" s="52"/>
      <c r="CLU52" s="3"/>
      <c r="CLV52" s="52"/>
      <c r="CLZ52" s="3"/>
      <c r="CMA52" s="52"/>
      <c r="CME52" s="3"/>
      <c r="CMF52" s="52"/>
      <c r="CMJ52" s="3"/>
      <c r="CMK52" s="52"/>
      <c r="CMO52" s="3"/>
      <c r="CMP52" s="52"/>
      <c r="CMT52" s="3"/>
      <c r="CMU52" s="52"/>
      <c r="CMY52" s="3"/>
      <c r="CMZ52" s="52"/>
      <c r="CND52" s="3"/>
      <c r="CNE52" s="52"/>
      <c r="CNI52" s="3"/>
      <c r="CNJ52" s="52"/>
      <c r="CNN52" s="3"/>
      <c r="CNO52" s="52"/>
      <c r="CNS52" s="3"/>
      <c r="CNT52" s="52"/>
      <c r="CNX52" s="3"/>
      <c r="CNY52" s="52"/>
      <c r="COC52" s="3"/>
      <c r="COD52" s="52"/>
      <c r="COH52" s="3"/>
      <c r="COI52" s="52"/>
      <c r="COM52" s="3"/>
      <c r="CON52" s="52"/>
      <c r="COR52" s="3"/>
      <c r="COS52" s="52"/>
      <c r="COW52" s="3"/>
      <c r="COX52" s="52"/>
      <c r="CPB52" s="3"/>
      <c r="CPC52" s="52"/>
      <c r="CPG52" s="3"/>
      <c r="CPH52" s="52"/>
      <c r="CPL52" s="3"/>
      <c r="CPM52" s="52"/>
      <c r="CPQ52" s="3"/>
      <c r="CPR52" s="52"/>
      <c r="CPV52" s="3"/>
      <c r="CPW52" s="52"/>
      <c r="CQA52" s="3"/>
      <c r="CQB52" s="52"/>
      <c r="CQF52" s="3"/>
      <c r="CQG52" s="52"/>
      <c r="CQK52" s="3"/>
      <c r="CQL52" s="52"/>
      <c r="CQP52" s="3"/>
      <c r="CQQ52" s="52"/>
      <c r="CQU52" s="3"/>
      <c r="CQV52" s="52"/>
      <c r="CQZ52" s="3"/>
      <c r="CRA52" s="52"/>
      <c r="CRE52" s="3"/>
      <c r="CRF52" s="52"/>
      <c r="CRJ52" s="3"/>
      <c r="CRK52" s="52"/>
      <c r="CRO52" s="3"/>
      <c r="CRP52" s="52"/>
      <c r="CRT52" s="3"/>
      <c r="CRU52" s="52"/>
      <c r="CRY52" s="3"/>
      <c r="CRZ52" s="52"/>
      <c r="CSD52" s="3"/>
      <c r="CSE52" s="52"/>
      <c r="CSI52" s="3"/>
      <c r="CSJ52" s="52"/>
      <c r="CSN52" s="3"/>
      <c r="CSO52" s="52"/>
      <c r="CSS52" s="3"/>
      <c r="CST52" s="52"/>
      <c r="CSX52" s="3"/>
      <c r="CSY52" s="52"/>
      <c r="CTC52" s="3"/>
      <c r="CTD52" s="52"/>
      <c r="CTH52" s="3"/>
      <c r="CTI52" s="52"/>
      <c r="CTM52" s="3"/>
      <c r="CTN52" s="52"/>
      <c r="CTR52" s="3"/>
      <c r="CTS52" s="52"/>
      <c r="CTW52" s="3"/>
      <c r="CTX52" s="52"/>
      <c r="CUB52" s="3"/>
      <c r="CUC52" s="52"/>
      <c r="CUG52" s="3"/>
      <c r="CUH52" s="52"/>
      <c r="CUL52" s="3"/>
      <c r="CUM52" s="52"/>
      <c r="CUQ52" s="3"/>
      <c r="CUR52" s="52"/>
      <c r="CUV52" s="3"/>
      <c r="CUW52" s="52"/>
      <c r="CVA52" s="3"/>
      <c r="CVB52" s="52"/>
      <c r="CVF52" s="3"/>
      <c r="CVG52" s="52"/>
      <c r="CVK52" s="3"/>
      <c r="CVL52" s="52"/>
      <c r="CVP52" s="3"/>
      <c r="CVQ52" s="52"/>
      <c r="CVU52" s="3"/>
      <c r="CVV52" s="52"/>
      <c r="CVZ52" s="3"/>
      <c r="CWA52" s="52"/>
      <c r="CWE52" s="3"/>
      <c r="CWF52" s="52"/>
      <c r="CWJ52" s="3"/>
      <c r="CWK52" s="52"/>
      <c r="CWO52" s="3"/>
      <c r="CWP52" s="52"/>
      <c r="CWT52" s="3"/>
      <c r="CWU52" s="52"/>
      <c r="CWY52" s="3"/>
      <c r="CWZ52" s="52"/>
      <c r="CXD52" s="3"/>
      <c r="CXE52" s="52"/>
      <c r="CXI52" s="3"/>
      <c r="CXJ52" s="52"/>
      <c r="CXN52" s="3"/>
      <c r="CXO52" s="52"/>
      <c r="CXS52" s="3"/>
      <c r="CXT52" s="52"/>
      <c r="CXX52" s="3"/>
      <c r="CXY52" s="52"/>
      <c r="CYC52" s="3"/>
      <c r="CYD52" s="52"/>
      <c r="CYH52" s="3"/>
      <c r="CYI52" s="52"/>
      <c r="CYM52" s="3"/>
      <c r="CYN52" s="52"/>
      <c r="CYR52" s="3"/>
      <c r="CYS52" s="52"/>
      <c r="CYW52" s="3"/>
      <c r="CYX52" s="52"/>
      <c r="CZB52" s="3"/>
      <c r="CZC52" s="52"/>
      <c r="CZG52" s="3"/>
      <c r="CZH52" s="52"/>
      <c r="CZL52" s="3"/>
      <c r="CZM52" s="52"/>
      <c r="CZQ52" s="3"/>
      <c r="CZR52" s="52"/>
      <c r="CZV52" s="3"/>
      <c r="CZW52" s="52"/>
      <c r="DAA52" s="3"/>
      <c r="DAB52" s="52"/>
      <c r="DAF52" s="3"/>
      <c r="DAG52" s="52"/>
      <c r="DAK52" s="3"/>
      <c r="DAL52" s="52"/>
      <c r="DAP52" s="3"/>
      <c r="DAQ52" s="52"/>
      <c r="DAU52" s="3"/>
      <c r="DAV52" s="52"/>
      <c r="DAZ52" s="3"/>
      <c r="DBA52" s="52"/>
      <c r="DBE52" s="3"/>
      <c r="DBF52" s="52"/>
      <c r="DBJ52" s="3"/>
      <c r="DBK52" s="52"/>
      <c r="DBO52" s="3"/>
      <c r="DBP52" s="52"/>
      <c r="DBT52" s="3"/>
      <c r="DBU52" s="52"/>
      <c r="DBY52" s="3"/>
      <c r="DBZ52" s="52"/>
      <c r="DCD52" s="3"/>
      <c r="DCE52" s="52"/>
      <c r="DCI52" s="3"/>
      <c r="DCJ52" s="52"/>
      <c r="DCN52" s="3"/>
      <c r="DCO52" s="52"/>
      <c r="DCS52" s="3"/>
      <c r="DCT52" s="52"/>
      <c r="DCX52" s="3"/>
      <c r="DCY52" s="52"/>
      <c r="DDC52" s="3"/>
      <c r="DDD52" s="52"/>
      <c r="DDH52" s="3"/>
      <c r="DDI52" s="52"/>
      <c r="DDM52" s="3"/>
      <c r="DDN52" s="52"/>
      <c r="DDR52" s="3"/>
      <c r="DDS52" s="52"/>
      <c r="DDW52" s="3"/>
      <c r="DDX52" s="52"/>
      <c r="DEB52" s="3"/>
      <c r="DEC52" s="52"/>
      <c r="DEG52" s="3"/>
      <c r="DEH52" s="52"/>
      <c r="DEL52" s="3"/>
      <c r="DEM52" s="52"/>
      <c r="DEQ52" s="3"/>
      <c r="DER52" s="52"/>
      <c r="DEV52" s="3"/>
      <c r="DEW52" s="52"/>
      <c r="DFA52" s="3"/>
      <c r="DFB52" s="52"/>
      <c r="DFF52" s="3"/>
      <c r="DFG52" s="52"/>
      <c r="DFK52" s="3"/>
      <c r="DFL52" s="52"/>
      <c r="DFP52" s="3"/>
      <c r="DFQ52" s="52"/>
      <c r="DFU52" s="3"/>
      <c r="DFV52" s="52"/>
      <c r="DFZ52" s="3"/>
      <c r="DGA52" s="52"/>
      <c r="DGE52" s="3"/>
      <c r="DGF52" s="52"/>
      <c r="DGJ52" s="3"/>
      <c r="DGK52" s="52"/>
      <c r="DGO52" s="3"/>
      <c r="DGP52" s="52"/>
      <c r="DGT52" s="3"/>
      <c r="DGU52" s="52"/>
      <c r="DGY52" s="3"/>
      <c r="DGZ52" s="52"/>
      <c r="DHD52" s="3"/>
      <c r="DHE52" s="52"/>
      <c r="DHI52" s="3"/>
      <c r="DHJ52" s="52"/>
      <c r="DHN52" s="3"/>
      <c r="DHO52" s="52"/>
      <c r="DHS52" s="3"/>
      <c r="DHT52" s="52"/>
      <c r="DHX52" s="3"/>
      <c r="DHY52" s="52"/>
      <c r="DIC52" s="3"/>
      <c r="DID52" s="52"/>
      <c r="DIH52" s="3"/>
      <c r="DII52" s="52"/>
      <c r="DIM52" s="3"/>
      <c r="DIN52" s="52"/>
      <c r="DIR52" s="3"/>
      <c r="DIS52" s="52"/>
      <c r="DIW52" s="3"/>
      <c r="DIX52" s="52"/>
      <c r="DJB52" s="3"/>
      <c r="DJC52" s="52"/>
      <c r="DJG52" s="3"/>
      <c r="DJH52" s="52"/>
      <c r="DJL52" s="3"/>
      <c r="DJM52" s="52"/>
      <c r="DJQ52" s="3"/>
      <c r="DJR52" s="52"/>
      <c r="DJV52" s="3"/>
      <c r="DJW52" s="52"/>
      <c r="DKA52" s="3"/>
      <c r="DKB52" s="52"/>
      <c r="DKF52" s="3"/>
      <c r="DKG52" s="52"/>
      <c r="DKK52" s="3"/>
      <c r="DKL52" s="52"/>
      <c r="DKP52" s="3"/>
      <c r="DKQ52" s="52"/>
      <c r="DKU52" s="3"/>
      <c r="DKV52" s="52"/>
      <c r="DKZ52" s="3"/>
      <c r="DLA52" s="52"/>
      <c r="DLE52" s="3"/>
      <c r="DLF52" s="52"/>
      <c r="DLJ52" s="3"/>
      <c r="DLK52" s="52"/>
      <c r="DLO52" s="3"/>
      <c r="DLP52" s="52"/>
      <c r="DLT52" s="3"/>
      <c r="DLU52" s="52"/>
      <c r="DLY52" s="3"/>
      <c r="DLZ52" s="52"/>
      <c r="DMD52" s="3"/>
      <c r="DME52" s="52"/>
      <c r="DMI52" s="3"/>
      <c r="DMJ52" s="52"/>
      <c r="DMN52" s="3"/>
      <c r="DMO52" s="52"/>
      <c r="DMS52" s="3"/>
      <c r="DMT52" s="52"/>
      <c r="DMX52" s="3"/>
      <c r="DMY52" s="52"/>
      <c r="DNC52" s="3"/>
      <c r="DND52" s="52"/>
      <c r="DNH52" s="3"/>
      <c r="DNI52" s="52"/>
      <c r="DNM52" s="3"/>
      <c r="DNN52" s="52"/>
      <c r="DNR52" s="3"/>
      <c r="DNS52" s="52"/>
      <c r="DNW52" s="3"/>
      <c r="DNX52" s="52"/>
      <c r="DOB52" s="3"/>
      <c r="DOC52" s="52"/>
      <c r="DOG52" s="3"/>
      <c r="DOH52" s="52"/>
      <c r="DOL52" s="3"/>
      <c r="DOM52" s="52"/>
      <c r="DOQ52" s="3"/>
      <c r="DOR52" s="52"/>
      <c r="DOV52" s="3"/>
      <c r="DOW52" s="52"/>
      <c r="DPA52" s="3"/>
      <c r="DPB52" s="52"/>
      <c r="DPF52" s="3"/>
      <c r="DPG52" s="52"/>
      <c r="DPK52" s="3"/>
      <c r="DPL52" s="52"/>
      <c r="DPP52" s="3"/>
      <c r="DPQ52" s="52"/>
      <c r="DPU52" s="3"/>
      <c r="DPV52" s="52"/>
      <c r="DPZ52" s="3"/>
      <c r="DQA52" s="52"/>
      <c r="DQE52" s="3"/>
      <c r="DQF52" s="52"/>
      <c r="DQJ52" s="3"/>
      <c r="DQK52" s="52"/>
      <c r="DQO52" s="3"/>
      <c r="DQP52" s="52"/>
      <c r="DQT52" s="3"/>
      <c r="DQU52" s="52"/>
      <c r="DQY52" s="3"/>
      <c r="DQZ52" s="52"/>
      <c r="DRD52" s="3"/>
      <c r="DRE52" s="52"/>
      <c r="DRI52" s="3"/>
      <c r="DRJ52" s="52"/>
      <c r="DRN52" s="3"/>
      <c r="DRO52" s="52"/>
      <c r="DRS52" s="3"/>
      <c r="DRT52" s="52"/>
      <c r="DRX52" s="3"/>
      <c r="DRY52" s="52"/>
      <c r="DSC52" s="3"/>
      <c r="DSD52" s="52"/>
      <c r="DSH52" s="3"/>
      <c r="DSI52" s="52"/>
      <c r="DSM52" s="3"/>
      <c r="DSN52" s="52"/>
      <c r="DSR52" s="3"/>
      <c r="DSS52" s="52"/>
      <c r="DSW52" s="3"/>
      <c r="DSX52" s="52"/>
      <c r="DTB52" s="3"/>
      <c r="DTC52" s="52"/>
      <c r="DTG52" s="3"/>
      <c r="DTH52" s="52"/>
      <c r="DTL52" s="3"/>
      <c r="DTM52" s="52"/>
      <c r="DTQ52" s="3"/>
      <c r="DTR52" s="52"/>
      <c r="DTV52" s="3"/>
      <c r="DTW52" s="52"/>
      <c r="DUA52" s="3"/>
      <c r="DUB52" s="52"/>
      <c r="DUF52" s="3"/>
      <c r="DUG52" s="52"/>
      <c r="DUK52" s="3"/>
      <c r="DUL52" s="52"/>
      <c r="DUP52" s="3"/>
      <c r="DUQ52" s="52"/>
      <c r="DUU52" s="3"/>
      <c r="DUV52" s="52"/>
      <c r="DUZ52" s="3"/>
      <c r="DVA52" s="52"/>
      <c r="DVE52" s="3"/>
      <c r="DVF52" s="52"/>
      <c r="DVJ52" s="3"/>
      <c r="DVK52" s="52"/>
      <c r="DVO52" s="3"/>
      <c r="DVP52" s="52"/>
      <c r="DVT52" s="3"/>
      <c r="DVU52" s="52"/>
      <c r="DVY52" s="3"/>
      <c r="DVZ52" s="52"/>
      <c r="DWD52" s="3"/>
      <c r="DWE52" s="52"/>
      <c r="DWI52" s="3"/>
      <c r="DWJ52" s="52"/>
      <c r="DWN52" s="3"/>
      <c r="DWO52" s="52"/>
      <c r="DWS52" s="3"/>
      <c r="DWT52" s="52"/>
      <c r="DWX52" s="3"/>
      <c r="DWY52" s="52"/>
      <c r="DXC52" s="3"/>
      <c r="DXD52" s="52"/>
      <c r="DXH52" s="3"/>
      <c r="DXI52" s="52"/>
      <c r="DXM52" s="3"/>
      <c r="DXN52" s="52"/>
      <c r="DXR52" s="3"/>
      <c r="DXS52" s="52"/>
      <c r="DXW52" s="3"/>
      <c r="DXX52" s="52"/>
      <c r="DYB52" s="3"/>
      <c r="DYC52" s="52"/>
      <c r="DYG52" s="3"/>
      <c r="DYH52" s="52"/>
      <c r="DYL52" s="3"/>
      <c r="DYM52" s="52"/>
      <c r="DYQ52" s="3"/>
      <c r="DYR52" s="52"/>
      <c r="DYV52" s="3"/>
      <c r="DYW52" s="52"/>
      <c r="DZA52" s="3"/>
      <c r="DZB52" s="52"/>
      <c r="DZF52" s="3"/>
      <c r="DZG52" s="52"/>
      <c r="DZK52" s="3"/>
      <c r="DZL52" s="52"/>
      <c r="DZP52" s="3"/>
      <c r="DZQ52" s="52"/>
      <c r="DZU52" s="3"/>
      <c r="DZV52" s="52"/>
      <c r="DZZ52" s="3"/>
      <c r="EAA52" s="52"/>
      <c r="EAE52" s="3"/>
      <c r="EAF52" s="52"/>
      <c r="EAJ52" s="3"/>
      <c r="EAK52" s="52"/>
      <c r="EAO52" s="3"/>
      <c r="EAP52" s="52"/>
      <c r="EAT52" s="3"/>
      <c r="EAU52" s="52"/>
      <c r="EAY52" s="3"/>
      <c r="EAZ52" s="52"/>
      <c r="EBD52" s="3"/>
      <c r="EBE52" s="52"/>
      <c r="EBI52" s="3"/>
      <c r="EBJ52" s="52"/>
      <c r="EBN52" s="3"/>
      <c r="EBO52" s="52"/>
      <c r="EBS52" s="3"/>
      <c r="EBT52" s="52"/>
      <c r="EBX52" s="3"/>
      <c r="EBY52" s="52"/>
      <c r="ECC52" s="3"/>
      <c r="ECD52" s="52"/>
      <c r="ECH52" s="3"/>
      <c r="ECI52" s="52"/>
      <c r="ECM52" s="3"/>
      <c r="ECN52" s="52"/>
      <c r="ECR52" s="3"/>
      <c r="ECS52" s="52"/>
      <c r="ECW52" s="3"/>
      <c r="ECX52" s="52"/>
      <c r="EDB52" s="3"/>
      <c r="EDC52" s="52"/>
      <c r="EDG52" s="3"/>
      <c r="EDH52" s="52"/>
      <c r="EDL52" s="3"/>
      <c r="EDM52" s="52"/>
      <c r="EDQ52" s="3"/>
      <c r="EDR52" s="52"/>
      <c r="EDV52" s="3"/>
      <c r="EDW52" s="52"/>
      <c r="EEA52" s="3"/>
      <c r="EEB52" s="52"/>
      <c r="EEF52" s="3"/>
      <c r="EEG52" s="52"/>
      <c r="EEK52" s="3"/>
      <c r="EEL52" s="52"/>
      <c r="EEP52" s="3"/>
      <c r="EEQ52" s="52"/>
      <c r="EEU52" s="3"/>
      <c r="EEV52" s="52"/>
      <c r="EEZ52" s="3"/>
      <c r="EFA52" s="52"/>
      <c r="EFE52" s="3"/>
      <c r="EFF52" s="52"/>
      <c r="EFJ52" s="3"/>
      <c r="EFK52" s="52"/>
      <c r="EFO52" s="3"/>
      <c r="EFP52" s="52"/>
      <c r="EFT52" s="3"/>
      <c r="EFU52" s="52"/>
      <c r="EFY52" s="3"/>
      <c r="EFZ52" s="52"/>
      <c r="EGD52" s="3"/>
      <c r="EGE52" s="52"/>
      <c r="EGI52" s="3"/>
      <c r="EGJ52" s="52"/>
      <c r="EGN52" s="3"/>
      <c r="EGO52" s="52"/>
      <c r="EGS52" s="3"/>
      <c r="EGT52" s="52"/>
      <c r="EGX52" s="3"/>
      <c r="EGY52" s="52"/>
      <c r="EHC52" s="3"/>
      <c r="EHD52" s="52"/>
      <c r="EHH52" s="3"/>
      <c r="EHI52" s="52"/>
      <c r="EHM52" s="3"/>
      <c r="EHN52" s="52"/>
      <c r="EHR52" s="3"/>
      <c r="EHS52" s="52"/>
      <c r="EHW52" s="3"/>
      <c r="EHX52" s="52"/>
      <c r="EIB52" s="3"/>
      <c r="EIC52" s="52"/>
      <c r="EIG52" s="3"/>
      <c r="EIH52" s="52"/>
      <c r="EIL52" s="3"/>
      <c r="EIM52" s="52"/>
      <c r="EIQ52" s="3"/>
      <c r="EIR52" s="52"/>
      <c r="EIV52" s="3"/>
      <c r="EIW52" s="52"/>
      <c r="EJA52" s="3"/>
      <c r="EJB52" s="52"/>
      <c r="EJF52" s="3"/>
      <c r="EJG52" s="52"/>
      <c r="EJK52" s="3"/>
      <c r="EJL52" s="52"/>
      <c r="EJP52" s="3"/>
      <c r="EJQ52" s="52"/>
      <c r="EJU52" s="3"/>
      <c r="EJV52" s="52"/>
      <c r="EJZ52" s="3"/>
      <c r="EKA52" s="52"/>
      <c r="EKE52" s="3"/>
      <c r="EKF52" s="52"/>
      <c r="EKJ52" s="3"/>
      <c r="EKK52" s="52"/>
      <c r="EKO52" s="3"/>
      <c r="EKP52" s="52"/>
      <c r="EKT52" s="3"/>
      <c r="EKU52" s="52"/>
      <c r="EKY52" s="3"/>
      <c r="EKZ52" s="52"/>
      <c r="ELD52" s="3"/>
      <c r="ELE52" s="52"/>
      <c r="ELI52" s="3"/>
      <c r="ELJ52" s="52"/>
      <c r="ELN52" s="3"/>
      <c r="ELO52" s="52"/>
      <c r="ELS52" s="3"/>
      <c r="ELT52" s="52"/>
      <c r="ELX52" s="3"/>
      <c r="ELY52" s="52"/>
      <c r="EMC52" s="3"/>
      <c r="EMD52" s="52"/>
      <c r="EMH52" s="3"/>
      <c r="EMI52" s="52"/>
      <c r="EMM52" s="3"/>
      <c r="EMN52" s="52"/>
      <c r="EMR52" s="3"/>
      <c r="EMS52" s="52"/>
      <c r="EMW52" s="3"/>
      <c r="EMX52" s="52"/>
      <c r="ENB52" s="3"/>
      <c r="ENC52" s="52"/>
      <c r="ENG52" s="3"/>
      <c r="ENH52" s="52"/>
      <c r="ENL52" s="3"/>
      <c r="ENM52" s="52"/>
      <c r="ENQ52" s="3"/>
      <c r="ENR52" s="52"/>
      <c r="ENV52" s="3"/>
      <c r="ENW52" s="52"/>
      <c r="EOA52" s="3"/>
      <c r="EOB52" s="52"/>
      <c r="EOF52" s="3"/>
      <c r="EOG52" s="52"/>
      <c r="EOK52" s="3"/>
      <c r="EOL52" s="52"/>
      <c r="EOP52" s="3"/>
      <c r="EOQ52" s="52"/>
      <c r="EOU52" s="3"/>
      <c r="EOV52" s="52"/>
      <c r="EOZ52" s="3"/>
      <c r="EPA52" s="52"/>
      <c r="EPE52" s="3"/>
      <c r="EPF52" s="52"/>
      <c r="EPJ52" s="3"/>
      <c r="EPK52" s="52"/>
      <c r="EPO52" s="3"/>
      <c r="EPP52" s="52"/>
      <c r="EPT52" s="3"/>
      <c r="EPU52" s="52"/>
      <c r="EPY52" s="3"/>
      <c r="EPZ52" s="52"/>
      <c r="EQD52" s="3"/>
      <c r="EQE52" s="52"/>
      <c r="EQI52" s="3"/>
      <c r="EQJ52" s="52"/>
      <c r="EQN52" s="3"/>
      <c r="EQO52" s="52"/>
      <c r="EQS52" s="3"/>
      <c r="EQT52" s="52"/>
      <c r="EQX52" s="3"/>
      <c r="EQY52" s="52"/>
      <c r="ERC52" s="3"/>
      <c r="ERD52" s="52"/>
      <c r="ERH52" s="3"/>
      <c r="ERI52" s="52"/>
      <c r="ERM52" s="3"/>
      <c r="ERN52" s="52"/>
      <c r="ERR52" s="3"/>
      <c r="ERS52" s="52"/>
      <c r="ERW52" s="3"/>
      <c r="ERX52" s="52"/>
      <c r="ESB52" s="3"/>
      <c r="ESC52" s="52"/>
      <c r="ESG52" s="3"/>
      <c r="ESH52" s="52"/>
      <c r="ESL52" s="3"/>
      <c r="ESM52" s="52"/>
      <c r="ESQ52" s="3"/>
      <c r="ESR52" s="52"/>
      <c r="ESV52" s="3"/>
      <c r="ESW52" s="52"/>
      <c r="ETA52" s="3"/>
      <c r="ETB52" s="52"/>
      <c r="ETF52" s="3"/>
      <c r="ETG52" s="52"/>
      <c r="ETK52" s="3"/>
      <c r="ETL52" s="52"/>
      <c r="ETP52" s="3"/>
      <c r="ETQ52" s="52"/>
      <c r="ETU52" s="3"/>
      <c r="ETV52" s="52"/>
      <c r="ETZ52" s="3"/>
      <c r="EUA52" s="52"/>
      <c r="EUE52" s="3"/>
      <c r="EUF52" s="52"/>
      <c r="EUJ52" s="3"/>
      <c r="EUK52" s="52"/>
      <c r="EUO52" s="3"/>
      <c r="EUP52" s="52"/>
      <c r="EUT52" s="3"/>
      <c r="EUU52" s="52"/>
      <c r="EUY52" s="3"/>
      <c r="EUZ52" s="52"/>
      <c r="EVD52" s="3"/>
      <c r="EVE52" s="52"/>
      <c r="EVI52" s="3"/>
      <c r="EVJ52" s="52"/>
      <c r="EVN52" s="3"/>
      <c r="EVO52" s="52"/>
      <c r="EVS52" s="3"/>
      <c r="EVT52" s="52"/>
      <c r="EVX52" s="3"/>
      <c r="EVY52" s="52"/>
      <c r="EWC52" s="3"/>
      <c r="EWD52" s="52"/>
      <c r="EWH52" s="3"/>
      <c r="EWI52" s="52"/>
      <c r="EWM52" s="3"/>
      <c r="EWN52" s="52"/>
      <c r="EWR52" s="3"/>
      <c r="EWS52" s="52"/>
      <c r="EWW52" s="3"/>
      <c r="EWX52" s="52"/>
      <c r="EXB52" s="3"/>
      <c r="EXC52" s="52"/>
      <c r="EXG52" s="3"/>
      <c r="EXH52" s="52"/>
      <c r="EXL52" s="3"/>
      <c r="EXM52" s="52"/>
      <c r="EXQ52" s="3"/>
      <c r="EXR52" s="52"/>
      <c r="EXV52" s="3"/>
      <c r="EXW52" s="52"/>
      <c r="EYA52" s="3"/>
      <c r="EYB52" s="52"/>
      <c r="EYF52" s="3"/>
      <c r="EYG52" s="52"/>
      <c r="EYK52" s="3"/>
      <c r="EYL52" s="52"/>
      <c r="EYP52" s="3"/>
      <c r="EYQ52" s="52"/>
      <c r="EYU52" s="3"/>
      <c r="EYV52" s="52"/>
      <c r="EYZ52" s="3"/>
      <c r="EZA52" s="52"/>
      <c r="EZE52" s="3"/>
      <c r="EZF52" s="52"/>
      <c r="EZJ52" s="3"/>
      <c r="EZK52" s="52"/>
      <c r="EZO52" s="3"/>
      <c r="EZP52" s="52"/>
      <c r="EZT52" s="3"/>
      <c r="EZU52" s="52"/>
      <c r="EZY52" s="3"/>
      <c r="EZZ52" s="52"/>
      <c r="FAD52" s="3"/>
      <c r="FAE52" s="52"/>
      <c r="FAI52" s="3"/>
      <c r="FAJ52" s="52"/>
      <c r="FAN52" s="3"/>
      <c r="FAO52" s="52"/>
      <c r="FAS52" s="3"/>
      <c r="FAT52" s="52"/>
      <c r="FAX52" s="3"/>
      <c r="FAY52" s="52"/>
      <c r="FBC52" s="3"/>
      <c r="FBD52" s="52"/>
      <c r="FBH52" s="3"/>
      <c r="FBI52" s="52"/>
      <c r="FBM52" s="3"/>
      <c r="FBN52" s="52"/>
      <c r="FBR52" s="3"/>
      <c r="FBS52" s="52"/>
      <c r="FBW52" s="3"/>
      <c r="FBX52" s="52"/>
      <c r="FCB52" s="3"/>
      <c r="FCC52" s="52"/>
      <c r="FCG52" s="3"/>
      <c r="FCH52" s="52"/>
      <c r="FCL52" s="3"/>
      <c r="FCM52" s="52"/>
      <c r="FCQ52" s="3"/>
      <c r="FCR52" s="52"/>
      <c r="FCV52" s="3"/>
      <c r="FCW52" s="52"/>
      <c r="FDA52" s="3"/>
      <c r="FDB52" s="52"/>
      <c r="FDF52" s="3"/>
      <c r="FDG52" s="52"/>
      <c r="FDK52" s="3"/>
      <c r="FDL52" s="52"/>
      <c r="FDP52" s="3"/>
      <c r="FDQ52" s="52"/>
      <c r="FDU52" s="3"/>
      <c r="FDV52" s="52"/>
      <c r="FDZ52" s="3"/>
      <c r="FEA52" s="52"/>
      <c r="FEE52" s="3"/>
      <c r="FEF52" s="52"/>
      <c r="FEJ52" s="3"/>
      <c r="FEK52" s="52"/>
      <c r="FEO52" s="3"/>
      <c r="FEP52" s="52"/>
      <c r="FET52" s="3"/>
      <c r="FEU52" s="52"/>
      <c r="FEY52" s="3"/>
      <c r="FEZ52" s="52"/>
      <c r="FFD52" s="3"/>
      <c r="FFE52" s="52"/>
      <c r="FFI52" s="3"/>
      <c r="FFJ52" s="52"/>
      <c r="FFN52" s="3"/>
      <c r="FFO52" s="52"/>
      <c r="FFS52" s="3"/>
      <c r="FFT52" s="52"/>
      <c r="FFX52" s="3"/>
      <c r="FFY52" s="52"/>
      <c r="FGC52" s="3"/>
      <c r="FGD52" s="52"/>
      <c r="FGH52" s="3"/>
      <c r="FGI52" s="52"/>
      <c r="FGM52" s="3"/>
      <c r="FGN52" s="52"/>
      <c r="FGR52" s="3"/>
      <c r="FGS52" s="52"/>
      <c r="FGW52" s="3"/>
      <c r="FGX52" s="52"/>
      <c r="FHB52" s="3"/>
      <c r="FHC52" s="52"/>
      <c r="FHG52" s="3"/>
      <c r="FHH52" s="52"/>
      <c r="FHL52" s="3"/>
      <c r="FHM52" s="52"/>
      <c r="FHQ52" s="3"/>
      <c r="FHR52" s="52"/>
      <c r="FHV52" s="3"/>
      <c r="FHW52" s="52"/>
      <c r="FIA52" s="3"/>
      <c r="FIB52" s="52"/>
      <c r="FIF52" s="3"/>
      <c r="FIG52" s="52"/>
      <c r="FIK52" s="3"/>
      <c r="FIL52" s="52"/>
      <c r="FIP52" s="3"/>
      <c r="FIQ52" s="52"/>
      <c r="FIU52" s="3"/>
      <c r="FIV52" s="52"/>
      <c r="FIZ52" s="3"/>
      <c r="FJA52" s="52"/>
      <c r="FJE52" s="3"/>
      <c r="FJF52" s="52"/>
      <c r="FJJ52" s="3"/>
      <c r="FJK52" s="52"/>
      <c r="FJO52" s="3"/>
      <c r="FJP52" s="52"/>
      <c r="FJT52" s="3"/>
      <c r="FJU52" s="52"/>
      <c r="FJY52" s="3"/>
      <c r="FJZ52" s="52"/>
      <c r="FKD52" s="3"/>
      <c r="FKE52" s="52"/>
      <c r="FKI52" s="3"/>
      <c r="FKJ52" s="52"/>
      <c r="FKN52" s="3"/>
      <c r="FKO52" s="52"/>
      <c r="FKS52" s="3"/>
      <c r="FKT52" s="52"/>
      <c r="FKX52" s="3"/>
      <c r="FKY52" s="52"/>
      <c r="FLC52" s="3"/>
      <c r="FLD52" s="52"/>
      <c r="FLH52" s="3"/>
      <c r="FLI52" s="52"/>
      <c r="FLM52" s="3"/>
      <c r="FLN52" s="52"/>
      <c r="FLR52" s="3"/>
      <c r="FLS52" s="52"/>
      <c r="FLW52" s="3"/>
      <c r="FLX52" s="52"/>
      <c r="FMB52" s="3"/>
      <c r="FMC52" s="52"/>
      <c r="FMG52" s="3"/>
      <c r="FMH52" s="52"/>
      <c r="FML52" s="3"/>
      <c r="FMM52" s="52"/>
      <c r="FMQ52" s="3"/>
      <c r="FMR52" s="52"/>
      <c r="FMV52" s="3"/>
      <c r="FMW52" s="52"/>
      <c r="FNA52" s="3"/>
      <c r="FNB52" s="52"/>
      <c r="FNF52" s="3"/>
      <c r="FNG52" s="52"/>
      <c r="FNK52" s="3"/>
      <c r="FNL52" s="52"/>
      <c r="FNP52" s="3"/>
      <c r="FNQ52" s="52"/>
      <c r="FNU52" s="3"/>
      <c r="FNV52" s="52"/>
      <c r="FNZ52" s="3"/>
      <c r="FOA52" s="52"/>
      <c r="FOE52" s="3"/>
      <c r="FOF52" s="52"/>
      <c r="FOJ52" s="3"/>
      <c r="FOK52" s="52"/>
      <c r="FOO52" s="3"/>
      <c r="FOP52" s="52"/>
      <c r="FOT52" s="3"/>
      <c r="FOU52" s="52"/>
      <c r="FOY52" s="3"/>
      <c r="FOZ52" s="52"/>
      <c r="FPD52" s="3"/>
      <c r="FPE52" s="52"/>
      <c r="FPI52" s="3"/>
      <c r="FPJ52" s="52"/>
      <c r="FPN52" s="3"/>
      <c r="FPO52" s="52"/>
      <c r="FPS52" s="3"/>
      <c r="FPT52" s="52"/>
      <c r="FPX52" s="3"/>
      <c r="FPY52" s="52"/>
      <c r="FQC52" s="3"/>
      <c r="FQD52" s="52"/>
      <c r="FQH52" s="3"/>
      <c r="FQI52" s="52"/>
      <c r="FQM52" s="3"/>
      <c r="FQN52" s="52"/>
      <c r="FQR52" s="3"/>
      <c r="FQS52" s="52"/>
      <c r="FQW52" s="3"/>
      <c r="FQX52" s="52"/>
      <c r="FRB52" s="3"/>
      <c r="FRC52" s="52"/>
      <c r="FRG52" s="3"/>
      <c r="FRH52" s="52"/>
      <c r="FRL52" s="3"/>
      <c r="FRM52" s="52"/>
      <c r="FRQ52" s="3"/>
      <c r="FRR52" s="52"/>
      <c r="FRV52" s="3"/>
      <c r="FRW52" s="52"/>
      <c r="FSA52" s="3"/>
      <c r="FSB52" s="52"/>
      <c r="FSF52" s="3"/>
      <c r="FSG52" s="52"/>
      <c r="FSK52" s="3"/>
      <c r="FSL52" s="52"/>
      <c r="FSP52" s="3"/>
      <c r="FSQ52" s="52"/>
      <c r="FSU52" s="3"/>
      <c r="FSV52" s="52"/>
      <c r="FSZ52" s="3"/>
      <c r="FTA52" s="52"/>
      <c r="FTE52" s="3"/>
      <c r="FTF52" s="52"/>
      <c r="FTJ52" s="3"/>
      <c r="FTK52" s="52"/>
      <c r="FTO52" s="3"/>
      <c r="FTP52" s="52"/>
      <c r="FTT52" s="3"/>
      <c r="FTU52" s="52"/>
      <c r="FTY52" s="3"/>
      <c r="FTZ52" s="52"/>
      <c r="FUD52" s="3"/>
      <c r="FUE52" s="52"/>
      <c r="FUI52" s="3"/>
      <c r="FUJ52" s="52"/>
      <c r="FUN52" s="3"/>
      <c r="FUO52" s="52"/>
      <c r="FUS52" s="3"/>
      <c r="FUT52" s="52"/>
      <c r="FUX52" s="3"/>
      <c r="FUY52" s="52"/>
      <c r="FVC52" s="3"/>
      <c r="FVD52" s="52"/>
      <c r="FVH52" s="3"/>
      <c r="FVI52" s="52"/>
      <c r="FVM52" s="3"/>
      <c r="FVN52" s="52"/>
      <c r="FVR52" s="3"/>
      <c r="FVS52" s="52"/>
      <c r="FVW52" s="3"/>
      <c r="FVX52" s="52"/>
      <c r="FWB52" s="3"/>
      <c r="FWC52" s="52"/>
      <c r="FWG52" s="3"/>
      <c r="FWH52" s="52"/>
      <c r="FWL52" s="3"/>
      <c r="FWM52" s="52"/>
      <c r="FWQ52" s="3"/>
      <c r="FWR52" s="52"/>
      <c r="FWV52" s="3"/>
      <c r="FWW52" s="52"/>
      <c r="FXA52" s="3"/>
      <c r="FXB52" s="52"/>
      <c r="FXF52" s="3"/>
      <c r="FXG52" s="52"/>
      <c r="FXK52" s="3"/>
      <c r="FXL52" s="52"/>
      <c r="FXP52" s="3"/>
      <c r="FXQ52" s="52"/>
      <c r="FXU52" s="3"/>
      <c r="FXV52" s="52"/>
      <c r="FXZ52" s="3"/>
      <c r="FYA52" s="52"/>
      <c r="FYE52" s="3"/>
      <c r="FYF52" s="52"/>
      <c r="FYJ52" s="3"/>
      <c r="FYK52" s="52"/>
      <c r="FYO52" s="3"/>
      <c r="FYP52" s="52"/>
      <c r="FYT52" s="3"/>
      <c r="FYU52" s="52"/>
      <c r="FYY52" s="3"/>
      <c r="FYZ52" s="52"/>
      <c r="FZD52" s="3"/>
      <c r="FZE52" s="52"/>
      <c r="FZI52" s="3"/>
      <c r="FZJ52" s="52"/>
      <c r="FZN52" s="3"/>
      <c r="FZO52" s="52"/>
      <c r="FZS52" s="3"/>
      <c r="FZT52" s="52"/>
      <c r="FZX52" s="3"/>
      <c r="FZY52" s="52"/>
      <c r="GAC52" s="3"/>
      <c r="GAD52" s="52"/>
      <c r="GAH52" s="3"/>
      <c r="GAI52" s="52"/>
      <c r="GAM52" s="3"/>
      <c r="GAN52" s="52"/>
      <c r="GAR52" s="3"/>
      <c r="GAS52" s="52"/>
      <c r="GAW52" s="3"/>
      <c r="GAX52" s="52"/>
      <c r="GBB52" s="3"/>
      <c r="GBC52" s="52"/>
      <c r="GBG52" s="3"/>
      <c r="GBH52" s="52"/>
      <c r="GBL52" s="3"/>
      <c r="GBM52" s="52"/>
      <c r="GBQ52" s="3"/>
      <c r="GBR52" s="52"/>
      <c r="GBV52" s="3"/>
      <c r="GBW52" s="52"/>
      <c r="GCA52" s="3"/>
      <c r="GCB52" s="52"/>
      <c r="GCF52" s="3"/>
      <c r="GCG52" s="52"/>
      <c r="GCK52" s="3"/>
      <c r="GCL52" s="52"/>
      <c r="GCP52" s="3"/>
      <c r="GCQ52" s="52"/>
      <c r="GCU52" s="3"/>
      <c r="GCV52" s="52"/>
      <c r="GCZ52" s="3"/>
      <c r="GDA52" s="52"/>
      <c r="GDE52" s="3"/>
      <c r="GDF52" s="52"/>
      <c r="GDJ52" s="3"/>
      <c r="GDK52" s="52"/>
      <c r="GDO52" s="3"/>
      <c r="GDP52" s="52"/>
      <c r="GDT52" s="3"/>
      <c r="GDU52" s="52"/>
      <c r="GDY52" s="3"/>
      <c r="GDZ52" s="52"/>
      <c r="GED52" s="3"/>
      <c r="GEE52" s="52"/>
      <c r="GEI52" s="3"/>
      <c r="GEJ52" s="52"/>
      <c r="GEN52" s="3"/>
      <c r="GEO52" s="52"/>
      <c r="GES52" s="3"/>
      <c r="GET52" s="52"/>
      <c r="GEX52" s="3"/>
      <c r="GEY52" s="52"/>
      <c r="GFC52" s="3"/>
      <c r="GFD52" s="52"/>
      <c r="GFH52" s="3"/>
      <c r="GFI52" s="52"/>
      <c r="GFM52" s="3"/>
      <c r="GFN52" s="52"/>
      <c r="GFR52" s="3"/>
      <c r="GFS52" s="52"/>
      <c r="GFW52" s="3"/>
      <c r="GFX52" s="52"/>
      <c r="GGB52" s="3"/>
      <c r="GGC52" s="52"/>
      <c r="GGG52" s="3"/>
      <c r="GGH52" s="52"/>
      <c r="GGL52" s="3"/>
      <c r="GGM52" s="52"/>
      <c r="GGQ52" s="3"/>
      <c r="GGR52" s="52"/>
      <c r="GGV52" s="3"/>
      <c r="GGW52" s="52"/>
      <c r="GHA52" s="3"/>
      <c r="GHB52" s="52"/>
      <c r="GHF52" s="3"/>
      <c r="GHG52" s="52"/>
      <c r="GHK52" s="3"/>
      <c r="GHL52" s="52"/>
      <c r="GHP52" s="3"/>
      <c r="GHQ52" s="52"/>
      <c r="GHU52" s="3"/>
      <c r="GHV52" s="52"/>
      <c r="GHZ52" s="3"/>
      <c r="GIA52" s="52"/>
      <c r="GIE52" s="3"/>
      <c r="GIF52" s="52"/>
      <c r="GIJ52" s="3"/>
      <c r="GIK52" s="52"/>
      <c r="GIO52" s="3"/>
      <c r="GIP52" s="52"/>
      <c r="GIT52" s="3"/>
      <c r="GIU52" s="52"/>
      <c r="GIY52" s="3"/>
      <c r="GIZ52" s="52"/>
      <c r="GJD52" s="3"/>
      <c r="GJE52" s="52"/>
      <c r="GJI52" s="3"/>
      <c r="GJJ52" s="52"/>
      <c r="GJN52" s="3"/>
      <c r="GJO52" s="52"/>
      <c r="GJS52" s="3"/>
      <c r="GJT52" s="52"/>
      <c r="GJX52" s="3"/>
      <c r="GJY52" s="52"/>
      <c r="GKC52" s="3"/>
      <c r="GKD52" s="52"/>
      <c r="GKH52" s="3"/>
      <c r="GKI52" s="52"/>
      <c r="GKM52" s="3"/>
      <c r="GKN52" s="52"/>
      <c r="GKR52" s="3"/>
      <c r="GKS52" s="52"/>
      <c r="GKW52" s="3"/>
      <c r="GKX52" s="52"/>
      <c r="GLB52" s="3"/>
      <c r="GLC52" s="52"/>
      <c r="GLG52" s="3"/>
      <c r="GLH52" s="52"/>
      <c r="GLL52" s="3"/>
      <c r="GLM52" s="52"/>
      <c r="GLQ52" s="3"/>
      <c r="GLR52" s="52"/>
      <c r="GLV52" s="3"/>
      <c r="GLW52" s="52"/>
      <c r="GMA52" s="3"/>
      <c r="GMB52" s="52"/>
      <c r="GMF52" s="3"/>
      <c r="GMG52" s="52"/>
      <c r="GMK52" s="3"/>
      <c r="GML52" s="52"/>
      <c r="GMP52" s="3"/>
      <c r="GMQ52" s="52"/>
      <c r="GMU52" s="3"/>
      <c r="GMV52" s="52"/>
      <c r="GMZ52" s="3"/>
      <c r="GNA52" s="52"/>
      <c r="GNE52" s="3"/>
      <c r="GNF52" s="52"/>
      <c r="GNJ52" s="3"/>
      <c r="GNK52" s="52"/>
      <c r="GNO52" s="3"/>
      <c r="GNP52" s="52"/>
      <c r="GNT52" s="3"/>
      <c r="GNU52" s="52"/>
      <c r="GNY52" s="3"/>
      <c r="GNZ52" s="52"/>
      <c r="GOD52" s="3"/>
      <c r="GOE52" s="52"/>
      <c r="GOI52" s="3"/>
      <c r="GOJ52" s="52"/>
      <c r="GON52" s="3"/>
      <c r="GOO52" s="52"/>
      <c r="GOS52" s="3"/>
      <c r="GOT52" s="52"/>
      <c r="GOX52" s="3"/>
      <c r="GOY52" s="52"/>
      <c r="GPC52" s="3"/>
      <c r="GPD52" s="52"/>
      <c r="GPH52" s="3"/>
      <c r="GPI52" s="52"/>
      <c r="GPM52" s="3"/>
      <c r="GPN52" s="52"/>
      <c r="GPR52" s="3"/>
      <c r="GPS52" s="52"/>
      <c r="GPW52" s="3"/>
      <c r="GPX52" s="52"/>
      <c r="GQB52" s="3"/>
      <c r="GQC52" s="52"/>
      <c r="GQG52" s="3"/>
      <c r="GQH52" s="52"/>
      <c r="GQL52" s="3"/>
      <c r="GQM52" s="52"/>
      <c r="GQQ52" s="3"/>
      <c r="GQR52" s="52"/>
      <c r="GQV52" s="3"/>
      <c r="GQW52" s="52"/>
      <c r="GRA52" s="3"/>
      <c r="GRB52" s="52"/>
      <c r="GRF52" s="3"/>
      <c r="GRG52" s="52"/>
      <c r="GRK52" s="3"/>
      <c r="GRL52" s="52"/>
      <c r="GRP52" s="3"/>
      <c r="GRQ52" s="52"/>
      <c r="GRU52" s="3"/>
      <c r="GRV52" s="52"/>
      <c r="GRZ52" s="3"/>
      <c r="GSA52" s="52"/>
      <c r="GSE52" s="3"/>
      <c r="GSF52" s="52"/>
      <c r="GSJ52" s="3"/>
      <c r="GSK52" s="52"/>
      <c r="GSO52" s="3"/>
      <c r="GSP52" s="52"/>
      <c r="GST52" s="3"/>
      <c r="GSU52" s="52"/>
      <c r="GSY52" s="3"/>
      <c r="GSZ52" s="52"/>
      <c r="GTD52" s="3"/>
      <c r="GTE52" s="52"/>
      <c r="GTI52" s="3"/>
      <c r="GTJ52" s="52"/>
      <c r="GTN52" s="3"/>
      <c r="GTO52" s="52"/>
      <c r="GTS52" s="3"/>
      <c r="GTT52" s="52"/>
      <c r="GTX52" s="3"/>
      <c r="GTY52" s="52"/>
      <c r="GUC52" s="3"/>
      <c r="GUD52" s="52"/>
      <c r="GUH52" s="3"/>
      <c r="GUI52" s="52"/>
      <c r="GUM52" s="3"/>
      <c r="GUN52" s="52"/>
      <c r="GUR52" s="3"/>
      <c r="GUS52" s="52"/>
      <c r="GUW52" s="3"/>
      <c r="GUX52" s="52"/>
      <c r="GVB52" s="3"/>
      <c r="GVC52" s="52"/>
      <c r="GVG52" s="3"/>
      <c r="GVH52" s="52"/>
      <c r="GVL52" s="3"/>
      <c r="GVM52" s="52"/>
      <c r="GVQ52" s="3"/>
      <c r="GVR52" s="52"/>
      <c r="GVV52" s="3"/>
      <c r="GVW52" s="52"/>
      <c r="GWA52" s="3"/>
      <c r="GWB52" s="52"/>
      <c r="GWF52" s="3"/>
      <c r="GWG52" s="52"/>
      <c r="GWK52" s="3"/>
      <c r="GWL52" s="52"/>
      <c r="GWP52" s="3"/>
      <c r="GWQ52" s="52"/>
      <c r="GWU52" s="3"/>
      <c r="GWV52" s="52"/>
      <c r="GWZ52" s="3"/>
      <c r="GXA52" s="52"/>
      <c r="GXE52" s="3"/>
      <c r="GXF52" s="52"/>
      <c r="GXJ52" s="3"/>
      <c r="GXK52" s="52"/>
      <c r="GXO52" s="3"/>
      <c r="GXP52" s="52"/>
      <c r="GXT52" s="3"/>
      <c r="GXU52" s="52"/>
      <c r="GXY52" s="3"/>
      <c r="GXZ52" s="52"/>
      <c r="GYD52" s="3"/>
      <c r="GYE52" s="52"/>
      <c r="GYI52" s="3"/>
      <c r="GYJ52" s="52"/>
      <c r="GYN52" s="3"/>
      <c r="GYO52" s="52"/>
      <c r="GYS52" s="3"/>
      <c r="GYT52" s="52"/>
      <c r="GYX52" s="3"/>
      <c r="GYY52" s="52"/>
      <c r="GZC52" s="3"/>
      <c r="GZD52" s="52"/>
      <c r="GZH52" s="3"/>
      <c r="GZI52" s="52"/>
      <c r="GZM52" s="3"/>
      <c r="GZN52" s="52"/>
      <c r="GZR52" s="3"/>
      <c r="GZS52" s="52"/>
      <c r="GZW52" s="3"/>
      <c r="GZX52" s="52"/>
      <c r="HAB52" s="3"/>
      <c r="HAC52" s="52"/>
      <c r="HAG52" s="3"/>
      <c r="HAH52" s="52"/>
      <c r="HAL52" s="3"/>
      <c r="HAM52" s="52"/>
      <c r="HAQ52" s="3"/>
      <c r="HAR52" s="52"/>
      <c r="HAV52" s="3"/>
      <c r="HAW52" s="52"/>
      <c r="HBA52" s="3"/>
      <c r="HBB52" s="52"/>
      <c r="HBF52" s="3"/>
      <c r="HBG52" s="52"/>
      <c r="HBK52" s="3"/>
      <c r="HBL52" s="52"/>
      <c r="HBP52" s="3"/>
      <c r="HBQ52" s="52"/>
      <c r="HBU52" s="3"/>
      <c r="HBV52" s="52"/>
      <c r="HBZ52" s="3"/>
      <c r="HCA52" s="52"/>
      <c r="HCE52" s="3"/>
      <c r="HCF52" s="52"/>
      <c r="HCJ52" s="3"/>
      <c r="HCK52" s="52"/>
      <c r="HCO52" s="3"/>
      <c r="HCP52" s="52"/>
      <c r="HCT52" s="3"/>
      <c r="HCU52" s="52"/>
      <c r="HCY52" s="3"/>
      <c r="HCZ52" s="52"/>
      <c r="HDD52" s="3"/>
      <c r="HDE52" s="52"/>
      <c r="HDI52" s="3"/>
      <c r="HDJ52" s="52"/>
      <c r="HDN52" s="3"/>
      <c r="HDO52" s="52"/>
      <c r="HDS52" s="3"/>
      <c r="HDT52" s="52"/>
      <c r="HDX52" s="3"/>
      <c r="HDY52" s="52"/>
      <c r="HEC52" s="3"/>
      <c r="HED52" s="52"/>
      <c r="HEH52" s="3"/>
      <c r="HEI52" s="52"/>
      <c r="HEM52" s="3"/>
      <c r="HEN52" s="52"/>
      <c r="HER52" s="3"/>
      <c r="HES52" s="52"/>
      <c r="HEW52" s="3"/>
      <c r="HEX52" s="52"/>
      <c r="HFB52" s="3"/>
      <c r="HFC52" s="52"/>
      <c r="HFG52" s="3"/>
      <c r="HFH52" s="52"/>
      <c r="HFL52" s="3"/>
      <c r="HFM52" s="52"/>
      <c r="HFQ52" s="3"/>
      <c r="HFR52" s="52"/>
      <c r="HFV52" s="3"/>
      <c r="HFW52" s="52"/>
      <c r="HGA52" s="3"/>
      <c r="HGB52" s="52"/>
      <c r="HGF52" s="3"/>
      <c r="HGG52" s="52"/>
      <c r="HGK52" s="3"/>
      <c r="HGL52" s="52"/>
      <c r="HGP52" s="3"/>
      <c r="HGQ52" s="52"/>
      <c r="HGU52" s="3"/>
      <c r="HGV52" s="52"/>
      <c r="HGZ52" s="3"/>
      <c r="HHA52" s="52"/>
      <c r="HHE52" s="3"/>
      <c r="HHF52" s="52"/>
      <c r="HHJ52" s="3"/>
      <c r="HHK52" s="52"/>
      <c r="HHO52" s="3"/>
      <c r="HHP52" s="52"/>
      <c r="HHT52" s="3"/>
      <c r="HHU52" s="52"/>
      <c r="HHY52" s="3"/>
      <c r="HHZ52" s="52"/>
      <c r="HID52" s="3"/>
      <c r="HIE52" s="52"/>
      <c r="HII52" s="3"/>
      <c r="HIJ52" s="52"/>
      <c r="HIN52" s="3"/>
      <c r="HIO52" s="52"/>
      <c r="HIS52" s="3"/>
      <c r="HIT52" s="52"/>
      <c r="HIX52" s="3"/>
      <c r="HIY52" s="52"/>
      <c r="HJC52" s="3"/>
      <c r="HJD52" s="52"/>
      <c r="HJH52" s="3"/>
      <c r="HJI52" s="52"/>
      <c r="HJM52" s="3"/>
      <c r="HJN52" s="52"/>
      <c r="HJR52" s="3"/>
      <c r="HJS52" s="52"/>
      <c r="HJW52" s="3"/>
      <c r="HJX52" s="52"/>
      <c r="HKB52" s="3"/>
      <c r="HKC52" s="52"/>
      <c r="HKG52" s="3"/>
      <c r="HKH52" s="52"/>
      <c r="HKL52" s="3"/>
      <c r="HKM52" s="52"/>
      <c r="HKQ52" s="3"/>
      <c r="HKR52" s="52"/>
      <c r="HKV52" s="3"/>
      <c r="HKW52" s="52"/>
      <c r="HLA52" s="3"/>
      <c r="HLB52" s="52"/>
      <c r="HLF52" s="3"/>
      <c r="HLG52" s="52"/>
      <c r="HLK52" s="3"/>
      <c r="HLL52" s="52"/>
      <c r="HLP52" s="3"/>
      <c r="HLQ52" s="52"/>
      <c r="HLU52" s="3"/>
      <c r="HLV52" s="52"/>
      <c r="HLZ52" s="3"/>
      <c r="HMA52" s="52"/>
      <c r="HME52" s="3"/>
      <c r="HMF52" s="52"/>
      <c r="HMJ52" s="3"/>
      <c r="HMK52" s="52"/>
      <c r="HMO52" s="3"/>
      <c r="HMP52" s="52"/>
      <c r="HMT52" s="3"/>
      <c r="HMU52" s="52"/>
      <c r="HMY52" s="3"/>
      <c r="HMZ52" s="52"/>
      <c r="HND52" s="3"/>
      <c r="HNE52" s="52"/>
      <c r="HNI52" s="3"/>
      <c r="HNJ52" s="52"/>
      <c r="HNN52" s="3"/>
      <c r="HNO52" s="52"/>
      <c r="HNS52" s="3"/>
      <c r="HNT52" s="52"/>
      <c r="HNX52" s="3"/>
      <c r="HNY52" s="52"/>
      <c r="HOC52" s="3"/>
      <c r="HOD52" s="52"/>
      <c r="HOH52" s="3"/>
      <c r="HOI52" s="52"/>
      <c r="HOM52" s="3"/>
      <c r="HON52" s="52"/>
      <c r="HOR52" s="3"/>
      <c r="HOS52" s="52"/>
      <c r="HOW52" s="3"/>
      <c r="HOX52" s="52"/>
      <c r="HPB52" s="3"/>
      <c r="HPC52" s="52"/>
      <c r="HPG52" s="3"/>
      <c r="HPH52" s="52"/>
      <c r="HPL52" s="3"/>
      <c r="HPM52" s="52"/>
      <c r="HPQ52" s="3"/>
      <c r="HPR52" s="52"/>
      <c r="HPV52" s="3"/>
      <c r="HPW52" s="52"/>
      <c r="HQA52" s="3"/>
      <c r="HQB52" s="52"/>
      <c r="HQF52" s="3"/>
      <c r="HQG52" s="52"/>
      <c r="HQK52" s="3"/>
      <c r="HQL52" s="52"/>
      <c r="HQP52" s="3"/>
      <c r="HQQ52" s="52"/>
      <c r="HQU52" s="3"/>
      <c r="HQV52" s="52"/>
      <c r="HQZ52" s="3"/>
      <c r="HRA52" s="52"/>
      <c r="HRE52" s="3"/>
      <c r="HRF52" s="52"/>
      <c r="HRJ52" s="3"/>
      <c r="HRK52" s="52"/>
      <c r="HRO52" s="3"/>
      <c r="HRP52" s="52"/>
      <c r="HRT52" s="3"/>
      <c r="HRU52" s="52"/>
      <c r="HRY52" s="3"/>
      <c r="HRZ52" s="52"/>
      <c r="HSD52" s="3"/>
      <c r="HSE52" s="52"/>
      <c r="HSI52" s="3"/>
      <c r="HSJ52" s="52"/>
      <c r="HSN52" s="3"/>
      <c r="HSO52" s="52"/>
      <c r="HSS52" s="3"/>
      <c r="HST52" s="52"/>
      <c r="HSX52" s="3"/>
      <c r="HSY52" s="52"/>
      <c r="HTC52" s="3"/>
      <c r="HTD52" s="52"/>
      <c r="HTH52" s="3"/>
      <c r="HTI52" s="52"/>
      <c r="HTM52" s="3"/>
      <c r="HTN52" s="52"/>
      <c r="HTR52" s="3"/>
      <c r="HTS52" s="52"/>
      <c r="HTW52" s="3"/>
      <c r="HTX52" s="52"/>
      <c r="HUB52" s="3"/>
      <c r="HUC52" s="52"/>
      <c r="HUG52" s="3"/>
      <c r="HUH52" s="52"/>
      <c r="HUL52" s="3"/>
      <c r="HUM52" s="52"/>
      <c r="HUQ52" s="3"/>
      <c r="HUR52" s="52"/>
      <c r="HUV52" s="3"/>
      <c r="HUW52" s="52"/>
      <c r="HVA52" s="3"/>
      <c r="HVB52" s="52"/>
      <c r="HVF52" s="3"/>
      <c r="HVG52" s="52"/>
      <c r="HVK52" s="3"/>
      <c r="HVL52" s="52"/>
      <c r="HVP52" s="3"/>
      <c r="HVQ52" s="52"/>
      <c r="HVU52" s="3"/>
      <c r="HVV52" s="52"/>
      <c r="HVZ52" s="3"/>
      <c r="HWA52" s="52"/>
      <c r="HWE52" s="3"/>
      <c r="HWF52" s="52"/>
      <c r="HWJ52" s="3"/>
      <c r="HWK52" s="52"/>
      <c r="HWO52" s="3"/>
      <c r="HWP52" s="52"/>
      <c r="HWT52" s="3"/>
      <c r="HWU52" s="52"/>
      <c r="HWY52" s="3"/>
      <c r="HWZ52" s="52"/>
      <c r="HXD52" s="3"/>
      <c r="HXE52" s="52"/>
      <c r="HXI52" s="3"/>
      <c r="HXJ52" s="52"/>
      <c r="HXN52" s="3"/>
      <c r="HXO52" s="52"/>
      <c r="HXS52" s="3"/>
      <c r="HXT52" s="52"/>
      <c r="HXX52" s="3"/>
      <c r="HXY52" s="52"/>
      <c r="HYC52" s="3"/>
      <c r="HYD52" s="52"/>
      <c r="HYH52" s="3"/>
      <c r="HYI52" s="52"/>
      <c r="HYM52" s="3"/>
      <c r="HYN52" s="52"/>
      <c r="HYR52" s="3"/>
      <c r="HYS52" s="52"/>
      <c r="HYW52" s="3"/>
      <c r="HYX52" s="52"/>
      <c r="HZB52" s="3"/>
      <c r="HZC52" s="52"/>
      <c r="HZG52" s="3"/>
      <c r="HZH52" s="52"/>
      <c r="HZL52" s="3"/>
      <c r="HZM52" s="52"/>
      <c r="HZQ52" s="3"/>
      <c r="HZR52" s="52"/>
      <c r="HZV52" s="3"/>
      <c r="HZW52" s="52"/>
      <c r="IAA52" s="3"/>
      <c r="IAB52" s="52"/>
      <c r="IAF52" s="3"/>
      <c r="IAG52" s="52"/>
      <c r="IAK52" s="3"/>
      <c r="IAL52" s="52"/>
      <c r="IAP52" s="3"/>
      <c r="IAQ52" s="52"/>
      <c r="IAU52" s="3"/>
      <c r="IAV52" s="52"/>
      <c r="IAZ52" s="3"/>
      <c r="IBA52" s="52"/>
      <c r="IBE52" s="3"/>
      <c r="IBF52" s="52"/>
      <c r="IBJ52" s="3"/>
      <c r="IBK52" s="52"/>
      <c r="IBO52" s="3"/>
      <c r="IBP52" s="52"/>
      <c r="IBT52" s="3"/>
      <c r="IBU52" s="52"/>
      <c r="IBY52" s="3"/>
      <c r="IBZ52" s="52"/>
      <c r="ICD52" s="3"/>
      <c r="ICE52" s="52"/>
      <c r="ICI52" s="3"/>
      <c r="ICJ52" s="52"/>
      <c r="ICN52" s="3"/>
      <c r="ICO52" s="52"/>
      <c r="ICS52" s="3"/>
      <c r="ICT52" s="52"/>
      <c r="ICX52" s="3"/>
      <c r="ICY52" s="52"/>
      <c r="IDC52" s="3"/>
      <c r="IDD52" s="52"/>
      <c r="IDH52" s="3"/>
      <c r="IDI52" s="52"/>
      <c r="IDM52" s="3"/>
      <c r="IDN52" s="52"/>
      <c r="IDR52" s="3"/>
      <c r="IDS52" s="52"/>
      <c r="IDW52" s="3"/>
      <c r="IDX52" s="52"/>
      <c r="IEB52" s="3"/>
      <c r="IEC52" s="52"/>
      <c r="IEG52" s="3"/>
      <c r="IEH52" s="52"/>
      <c r="IEL52" s="3"/>
      <c r="IEM52" s="52"/>
      <c r="IEQ52" s="3"/>
      <c r="IER52" s="52"/>
      <c r="IEV52" s="3"/>
      <c r="IEW52" s="52"/>
      <c r="IFA52" s="3"/>
      <c r="IFB52" s="52"/>
      <c r="IFF52" s="3"/>
      <c r="IFG52" s="52"/>
      <c r="IFK52" s="3"/>
      <c r="IFL52" s="52"/>
      <c r="IFP52" s="3"/>
      <c r="IFQ52" s="52"/>
      <c r="IFU52" s="3"/>
      <c r="IFV52" s="52"/>
      <c r="IFZ52" s="3"/>
      <c r="IGA52" s="52"/>
      <c r="IGE52" s="3"/>
      <c r="IGF52" s="52"/>
      <c r="IGJ52" s="3"/>
      <c r="IGK52" s="52"/>
      <c r="IGO52" s="3"/>
      <c r="IGP52" s="52"/>
      <c r="IGT52" s="3"/>
      <c r="IGU52" s="52"/>
      <c r="IGY52" s="3"/>
      <c r="IGZ52" s="52"/>
      <c r="IHD52" s="3"/>
      <c r="IHE52" s="52"/>
      <c r="IHI52" s="3"/>
      <c r="IHJ52" s="52"/>
      <c r="IHN52" s="3"/>
      <c r="IHO52" s="52"/>
      <c r="IHS52" s="3"/>
      <c r="IHT52" s="52"/>
      <c r="IHX52" s="3"/>
      <c r="IHY52" s="52"/>
      <c r="IIC52" s="3"/>
      <c r="IID52" s="52"/>
      <c r="IIH52" s="3"/>
      <c r="III52" s="52"/>
      <c r="IIM52" s="3"/>
      <c r="IIN52" s="52"/>
      <c r="IIR52" s="3"/>
      <c r="IIS52" s="52"/>
      <c r="IIW52" s="3"/>
      <c r="IIX52" s="52"/>
      <c r="IJB52" s="3"/>
      <c r="IJC52" s="52"/>
      <c r="IJG52" s="3"/>
      <c r="IJH52" s="52"/>
      <c r="IJL52" s="3"/>
      <c r="IJM52" s="52"/>
      <c r="IJQ52" s="3"/>
      <c r="IJR52" s="52"/>
      <c r="IJV52" s="3"/>
      <c r="IJW52" s="52"/>
      <c r="IKA52" s="3"/>
      <c r="IKB52" s="52"/>
      <c r="IKF52" s="3"/>
      <c r="IKG52" s="52"/>
      <c r="IKK52" s="3"/>
      <c r="IKL52" s="52"/>
      <c r="IKP52" s="3"/>
      <c r="IKQ52" s="52"/>
      <c r="IKU52" s="3"/>
      <c r="IKV52" s="52"/>
      <c r="IKZ52" s="3"/>
      <c r="ILA52" s="52"/>
      <c r="ILE52" s="3"/>
      <c r="ILF52" s="52"/>
      <c r="ILJ52" s="3"/>
      <c r="ILK52" s="52"/>
      <c r="ILO52" s="3"/>
      <c r="ILP52" s="52"/>
      <c r="ILT52" s="3"/>
      <c r="ILU52" s="52"/>
      <c r="ILY52" s="3"/>
      <c r="ILZ52" s="52"/>
      <c r="IMD52" s="3"/>
      <c r="IME52" s="52"/>
      <c r="IMI52" s="3"/>
      <c r="IMJ52" s="52"/>
      <c r="IMN52" s="3"/>
      <c r="IMO52" s="52"/>
      <c r="IMS52" s="3"/>
      <c r="IMT52" s="52"/>
      <c r="IMX52" s="3"/>
      <c r="IMY52" s="52"/>
      <c r="INC52" s="3"/>
      <c r="IND52" s="52"/>
      <c r="INH52" s="3"/>
      <c r="INI52" s="52"/>
      <c r="INM52" s="3"/>
      <c r="INN52" s="52"/>
      <c r="INR52" s="3"/>
      <c r="INS52" s="52"/>
      <c r="INW52" s="3"/>
      <c r="INX52" s="52"/>
      <c r="IOB52" s="3"/>
      <c r="IOC52" s="52"/>
      <c r="IOG52" s="3"/>
      <c r="IOH52" s="52"/>
      <c r="IOL52" s="3"/>
      <c r="IOM52" s="52"/>
      <c r="IOQ52" s="3"/>
      <c r="IOR52" s="52"/>
      <c r="IOV52" s="3"/>
      <c r="IOW52" s="52"/>
      <c r="IPA52" s="3"/>
      <c r="IPB52" s="52"/>
      <c r="IPF52" s="3"/>
      <c r="IPG52" s="52"/>
      <c r="IPK52" s="3"/>
      <c r="IPL52" s="52"/>
      <c r="IPP52" s="3"/>
      <c r="IPQ52" s="52"/>
      <c r="IPU52" s="3"/>
      <c r="IPV52" s="52"/>
      <c r="IPZ52" s="3"/>
      <c r="IQA52" s="52"/>
      <c r="IQE52" s="3"/>
      <c r="IQF52" s="52"/>
      <c r="IQJ52" s="3"/>
      <c r="IQK52" s="52"/>
      <c r="IQO52" s="3"/>
      <c r="IQP52" s="52"/>
      <c r="IQT52" s="3"/>
      <c r="IQU52" s="52"/>
      <c r="IQY52" s="3"/>
      <c r="IQZ52" s="52"/>
      <c r="IRD52" s="3"/>
      <c r="IRE52" s="52"/>
      <c r="IRI52" s="3"/>
      <c r="IRJ52" s="52"/>
      <c r="IRN52" s="3"/>
      <c r="IRO52" s="52"/>
      <c r="IRS52" s="3"/>
      <c r="IRT52" s="52"/>
      <c r="IRX52" s="3"/>
      <c r="IRY52" s="52"/>
      <c r="ISC52" s="3"/>
      <c r="ISD52" s="52"/>
      <c r="ISH52" s="3"/>
      <c r="ISI52" s="52"/>
      <c r="ISM52" s="3"/>
      <c r="ISN52" s="52"/>
      <c r="ISR52" s="3"/>
      <c r="ISS52" s="52"/>
      <c r="ISW52" s="3"/>
      <c r="ISX52" s="52"/>
      <c r="ITB52" s="3"/>
      <c r="ITC52" s="52"/>
      <c r="ITG52" s="3"/>
      <c r="ITH52" s="52"/>
      <c r="ITL52" s="3"/>
      <c r="ITM52" s="52"/>
      <c r="ITQ52" s="3"/>
      <c r="ITR52" s="52"/>
      <c r="ITV52" s="3"/>
      <c r="ITW52" s="52"/>
      <c r="IUA52" s="3"/>
      <c r="IUB52" s="52"/>
      <c r="IUF52" s="3"/>
      <c r="IUG52" s="52"/>
      <c r="IUK52" s="3"/>
      <c r="IUL52" s="52"/>
      <c r="IUP52" s="3"/>
      <c r="IUQ52" s="52"/>
      <c r="IUU52" s="3"/>
      <c r="IUV52" s="52"/>
      <c r="IUZ52" s="3"/>
      <c r="IVA52" s="52"/>
      <c r="IVE52" s="3"/>
      <c r="IVF52" s="52"/>
      <c r="IVJ52" s="3"/>
      <c r="IVK52" s="52"/>
      <c r="IVO52" s="3"/>
      <c r="IVP52" s="52"/>
      <c r="IVT52" s="3"/>
      <c r="IVU52" s="52"/>
      <c r="IVY52" s="3"/>
      <c r="IVZ52" s="52"/>
      <c r="IWD52" s="3"/>
      <c r="IWE52" s="52"/>
      <c r="IWI52" s="3"/>
      <c r="IWJ52" s="52"/>
      <c r="IWN52" s="3"/>
      <c r="IWO52" s="52"/>
      <c r="IWS52" s="3"/>
      <c r="IWT52" s="52"/>
      <c r="IWX52" s="3"/>
      <c r="IWY52" s="52"/>
      <c r="IXC52" s="3"/>
      <c r="IXD52" s="52"/>
      <c r="IXH52" s="3"/>
      <c r="IXI52" s="52"/>
      <c r="IXM52" s="3"/>
      <c r="IXN52" s="52"/>
      <c r="IXR52" s="3"/>
      <c r="IXS52" s="52"/>
      <c r="IXW52" s="3"/>
      <c r="IXX52" s="52"/>
      <c r="IYB52" s="3"/>
      <c r="IYC52" s="52"/>
      <c r="IYG52" s="3"/>
      <c r="IYH52" s="52"/>
      <c r="IYL52" s="3"/>
      <c r="IYM52" s="52"/>
      <c r="IYQ52" s="3"/>
      <c r="IYR52" s="52"/>
      <c r="IYV52" s="3"/>
      <c r="IYW52" s="52"/>
      <c r="IZA52" s="3"/>
      <c r="IZB52" s="52"/>
      <c r="IZF52" s="3"/>
      <c r="IZG52" s="52"/>
      <c r="IZK52" s="3"/>
      <c r="IZL52" s="52"/>
      <c r="IZP52" s="3"/>
      <c r="IZQ52" s="52"/>
      <c r="IZU52" s="3"/>
      <c r="IZV52" s="52"/>
      <c r="IZZ52" s="3"/>
      <c r="JAA52" s="52"/>
      <c r="JAE52" s="3"/>
      <c r="JAF52" s="52"/>
      <c r="JAJ52" s="3"/>
      <c r="JAK52" s="52"/>
      <c r="JAO52" s="3"/>
      <c r="JAP52" s="52"/>
      <c r="JAT52" s="3"/>
      <c r="JAU52" s="52"/>
      <c r="JAY52" s="3"/>
      <c r="JAZ52" s="52"/>
      <c r="JBD52" s="3"/>
      <c r="JBE52" s="52"/>
      <c r="JBI52" s="3"/>
      <c r="JBJ52" s="52"/>
      <c r="JBN52" s="3"/>
      <c r="JBO52" s="52"/>
      <c r="JBS52" s="3"/>
      <c r="JBT52" s="52"/>
      <c r="JBX52" s="3"/>
      <c r="JBY52" s="52"/>
      <c r="JCC52" s="3"/>
      <c r="JCD52" s="52"/>
      <c r="JCH52" s="3"/>
      <c r="JCI52" s="52"/>
      <c r="JCM52" s="3"/>
      <c r="JCN52" s="52"/>
      <c r="JCR52" s="3"/>
      <c r="JCS52" s="52"/>
      <c r="JCW52" s="3"/>
      <c r="JCX52" s="52"/>
      <c r="JDB52" s="3"/>
      <c r="JDC52" s="52"/>
      <c r="JDG52" s="3"/>
      <c r="JDH52" s="52"/>
      <c r="JDL52" s="3"/>
      <c r="JDM52" s="52"/>
      <c r="JDQ52" s="3"/>
      <c r="JDR52" s="52"/>
      <c r="JDV52" s="3"/>
      <c r="JDW52" s="52"/>
      <c r="JEA52" s="3"/>
      <c r="JEB52" s="52"/>
      <c r="JEF52" s="3"/>
      <c r="JEG52" s="52"/>
      <c r="JEK52" s="3"/>
      <c r="JEL52" s="52"/>
      <c r="JEP52" s="3"/>
      <c r="JEQ52" s="52"/>
      <c r="JEU52" s="3"/>
      <c r="JEV52" s="52"/>
      <c r="JEZ52" s="3"/>
      <c r="JFA52" s="52"/>
      <c r="JFE52" s="3"/>
      <c r="JFF52" s="52"/>
      <c r="JFJ52" s="3"/>
      <c r="JFK52" s="52"/>
      <c r="JFO52" s="3"/>
      <c r="JFP52" s="52"/>
      <c r="JFT52" s="3"/>
      <c r="JFU52" s="52"/>
      <c r="JFY52" s="3"/>
      <c r="JFZ52" s="52"/>
      <c r="JGD52" s="3"/>
      <c r="JGE52" s="52"/>
      <c r="JGI52" s="3"/>
      <c r="JGJ52" s="52"/>
      <c r="JGN52" s="3"/>
      <c r="JGO52" s="52"/>
      <c r="JGS52" s="3"/>
      <c r="JGT52" s="52"/>
      <c r="JGX52" s="3"/>
      <c r="JGY52" s="52"/>
      <c r="JHC52" s="3"/>
      <c r="JHD52" s="52"/>
      <c r="JHH52" s="3"/>
      <c r="JHI52" s="52"/>
      <c r="JHM52" s="3"/>
      <c r="JHN52" s="52"/>
      <c r="JHR52" s="3"/>
      <c r="JHS52" s="52"/>
      <c r="JHW52" s="3"/>
      <c r="JHX52" s="52"/>
      <c r="JIB52" s="3"/>
      <c r="JIC52" s="52"/>
      <c r="JIG52" s="3"/>
      <c r="JIH52" s="52"/>
      <c r="JIL52" s="3"/>
      <c r="JIM52" s="52"/>
      <c r="JIQ52" s="3"/>
      <c r="JIR52" s="52"/>
      <c r="JIV52" s="3"/>
      <c r="JIW52" s="52"/>
      <c r="JJA52" s="3"/>
      <c r="JJB52" s="52"/>
      <c r="JJF52" s="3"/>
      <c r="JJG52" s="52"/>
      <c r="JJK52" s="3"/>
      <c r="JJL52" s="52"/>
      <c r="JJP52" s="3"/>
      <c r="JJQ52" s="52"/>
      <c r="JJU52" s="3"/>
      <c r="JJV52" s="52"/>
      <c r="JJZ52" s="3"/>
      <c r="JKA52" s="52"/>
      <c r="JKE52" s="3"/>
      <c r="JKF52" s="52"/>
      <c r="JKJ52" s="3"/>
      <c r="JKK52" s="52"/>
      <c r="JKO52" s="3"/>
      <c r="JKP52" s="52"/>
      <c r="JKT52" s="3"/>
      <c r="JKU52" s="52"/>
      <c r="JKY52" s="3"/>
      <c r="JKZ52" s="52"/>
      <c r="JLD52" s="3"/>
      <c r="JLE52" s="52"/>
      <c r="JLI52" s="3"/>
      <c r="JLJ52" s="52"/>
      <c r="JLN52" s="3"/>
      <c r="JLO52" s="52"/>
      <c r="JLS52" s="3"/>
      <c r="JLT52" s="52"/>
      <c r="JLX52" s="3"/>
      <c r="JLY52" s="52"/>
      <c r="JMC52" s="3"/>
      <c r="JMD52" s="52"/>
      <c r="JMH52" s="3"/>
      <c r="JMI52" s="52"/>
      <c r="JMM52" s="3"/>
      <c r="JMN52" s="52"/>
      <c r="JMR52" s="3"/>
      <c r="JMS52" s="52"/>
      <c r="JMW52" s="3"/>
      <c r="JMX52" s="52"/>
      <c r="JNB52" s="3"/>
      <c r="JNC52" s="52"/>
      <c r="JNG52" s="3"/>
      <c r="JNH52" s="52"/>
      <c r="JNL52" s="3"/>
      <c r="JNM52" s="52"/>
      <c r="JNQ52" s="3"/>
      <c r="JNR52" s="52"/>
      <c r="JNV52" s="3"/>
      <c r="JNW52" s="52"/>
      <c r="JOA52" s="3"/>
      <c r="JOB52" s="52"/>
      <c r="JOF52" s="3"/>
      <c r="JOG52" s="52"/>
      <c r="JOK52" s="3"/>
      <c r="JOL52" s="52"/>
      <c r="JOP52" s="3"/>
      <c r="JOQ52" s="52"/>
      <c r="JOU52" s="3"/>
      <c r="JOV52" s="52"/>
      <c r="JOZ52" s="3"/>
      <c r="JPA52" s="52"/>
      <c r="JPE52" s="3"/>
      <c r="JPF52" s="52"/>
      <c r="JPJ52" s="3"/>
      <c r="JPK52" s="52"/>
      <c r="JPO52" s="3"/>
      <c r="JPP52" s="52"/>
      <c r="JPT52" s="3"/>
      <c r="JPU52" s="52"/>
      <c r="JPY52" s="3"/>
      <c r="JPZ52" s="52"/>
      <c r="JQD52" s="3"/>
      <c r="JQE52" s="52"/>
      <c r="JQI52" s="3"/>
      <c r="JQJ52" s="52"/>
      <c r="JQN52" s="3"/>
      <c r="JQO52" s="52"/>
      <c r="JQS52" s="3"/>
      <c r="JQT52" s="52"/>
      <c r="JQX52" s="3"/>
      <c r="JQY52" s="52"/>
      <c r="JRC52" s="3"/>
      <c r="JRD52" s="52"/>
      <c r="JRH52" s="3"/>
      <c r="JRI52" s="52"/>
      <c r="JRM52" s="3"/>
      <c r="JRN52" s="52"/>
      <c r="JRR52" s="3"/>
      <c r="JRS52" s="52"/>
      <c r="JRW52" s="3"/>
      <c r="JRX52" s="52"/>
      <c r="JSB52" s="3"/>
      <c r="JSC52" s="52"/>
      <c r="JSG52" s="3"/>
      <c r="JSH52" s="52"/>
      <c r="JSL52" s="3"/>
      <c r="JSM52" s="52"/>
      <c r="JSQ52" s="3"/>
      <c r="JSR52" s="52"/>
      <c r="JSV52" s="3"/>
      <c r="JSW52" s="52"/>
      <c r="JTA52" s="3"/>
      <c r="JTB52" s="52"/>
      <c r="JTF52" s="3"/>
      <c r="JTG52" s="52"/>
      <c r="JTK52" s="3"/>
      <c r="JTL52" s="52"/>
      <c r="JTP52" s="3"/>
      <c r="JTQ52" s="52"/>
      <c r="JTU52" s="3"/>
      <c r="JTV52" s="52"/>
      <c r="JTZ52" s="3"/>
      <c r="JUA52" s="52"/>
      <c r="JUE52" s="3"/>
      <c r="JUF52" s="52"/>
      <c r="JUJ52" s="3"/>
      <c r="JUK52" s="52"/>
      <c r="JUO52" s="3"/>
      <c r="JUP52" s="52"/>
      <c r="JUT52" s="3"/>
      <c r="JUU52" s="52"/>
      <c r="JUY52" s="3"/>
      <c r="JUZ52" s="52"/>
      <c r="JVD52" s="3"/>
      <c r="JVE52" s="52"/>
      <c r="JVI52" s="3"/>
      <c r="JVJ52" s="52"/>
      <c r="JVN52" s="3"/>
      <c r="JVO52" s="52"/>
      <c r="JVS52" s="3"/>
      <c r="JVT52" s="52"/>
      <c r="JVX52" s="3"/>
      <c r="JVY52" s="52"/>
      <c r="JWC52" s="3"/>
      <c r="JWD52" s="52"/>
      <c r="JWH52" s="3"/>
      <c r="JWI52" s="52"/>
      <c r="JWM52" s="3"/>
      <c r="JWN52" s="52"/>
      <c r="JWR52" s="3"/>
      <c r="JWS52" s="52"/>
      <c r="JWW52" s="3"/>
      <c r="JWX52" s="52"/>
      <c r="JXB52" s="3"/>
      <c r="JXC52" s="52"/>
      <c r="JXG52" s="3"/>
      <c r="JXH52" s="52"/>
      <c r="JXL52" s="3"/>
      <c r="JXM52" s="52"/>
      <c r="JXQ52" s="3"/>
      <c r="JXR52" s="52"/>
      <c r="JXV52" s="3"/>
      <c r="JXW52" s="52"/>
      <c r="JYA52" s="3"/>
      <c r="JYB52" s="52"/>
      <c r="JYF52" s="3"/>
      <c r="JYG52" s="52"/>
      <c r="JYK52" s="3"/>
      <c r="JYL52" s="52"/>
      <c r="JYP52" s="3"/>
      <c r="JYQ52" s="52"/>
      <c r="JYU52" s="3"/>
      <c r="JYV52" s="52"/>
      <c r="JYZ52" s="3"/>
      <c r="JZA52" s="52"/>
      <c r="JZE52" s="3"/>
      <c r="JZF52" s="52"/>
      <c r="JZJ52" s="3"/>
      <c r="JZK52" s="52"/>
      <c r="JZO52" s="3"/>
      <c r="JZP52" s="52"/>
      <c r="JZT52" s="3"/>
      <c r="JZU52" s="52"/>
      <c r="JZY52" s="3"/>
      <c r="JZZ52" s="52"/>
      <c r="KAD52" s="3"/>
      <c r="KAE52" s="52"/>
      <c r="KAI52" s="3"/>
      <c r="KAJ52" s="52"/>
      <c r="KAN52" s="3"/>
      <c r="KAO52" s="52"/>
      <c r="KAS52" s="3"/>
      <c r="KAT52" s="52"/>
      <c r="KAX52" s="3"/>
      <c r="KAY52" s="52"/>
      <c r="KBC52" s="3"/>
      <c r="KBD52" s="52"/>
      <c r="KBH52" s="3"/>
      <c r="KBI52" s="52"/>
      <c r="KBM52" s="3"/>
      <c r="KBN52" s="52"/>
      <c r="KBR52" s="3"/>
      <c r="KBS52" s="52"/>
      <c r="KBW52" s="3"/>
      <c r="KBX52" s="52"/>
      <c r="KCB52" s="3"/>
      <c r="KCC52" s="52"/>
      <c r="KCG52" s="3"/>
      <c r="KCH52" s="52"/>
      <c r="KCL52" s="3"/>
      <c r="KCM52" s="52"/>
      <c r="KCQ52" s="3"/>
      <c r="KCR52" s="52"/>
      <c r="KCV52" s="3"/>
      <c r="KCW52" s="52"/>
      <c r="KDA52" s="3"/>
      <c r="KDB52" s="52"/>
      <c r="KDF52" s="3"/>
      <c r="KDG52" s="52"/>
      <c r="KDK52" s="3"/>
      <c r="KDL52" s="52"/>
      <c r="KDP52" s="3"/>
      <c r="KDQ52" s="52"/>
      <c r="KDU52" s="3"/>
      <c r="KDV52" s="52"/>
      <c r="KDZ52" s="3"/>
      <c r="KEA52" s="52"/>
      <c r="KEE52" s="3"/>
      <c r="KEF52" s="52"/>
      <c r="KEJ52" s="3"/>
      <c r="KEK52" s="52"/>
      <c r="KEO52" s="3"/>
      <c r="KEP52" s="52"/>
      <c r="KET52" s="3"/>
      <c r="KEU52" s="52"/>
      <c r="KEY52" s="3"/>
      <c r="KEZ52" s="52"/>
      <c r="KFD52" s="3"/>
      <c r="KFE52" s="52"/>
      <c r="KFI52" s="3"/>
      <c r="KFJ52" s="52"/>
      <c r="KFN52" s="3"/>
      <c r="KFO52" s="52"/>
      <c r="KFS52" s="3"/>
      <c r="KFT52" s="52"/>
      <c r="KFX52" s="3"/>
      <c r="KFY52" s="52"/>
      <c r="KGC52" s="3"/>
      <c r="KGD52" s="52"/>
      <c r="KGH52" s="3"/>
      <c r="KGI52" s="52"/>
      <c r="KGM52" s="3"/>
      <c r="KGN52" s="52"/>
      <c r="KGR52" s="3"/>
      <c r="KGS52" s="52"/>
      <c r="KGW52" s="3"/>
      <c r="KGX52" s="52"/>
      <c r="KHB52" s="3"/>
      <c r="KHC52" s="52"/>
      <c r="KHG52" s="3"/>
      <c r="KHH52" s="52"/>
      <c r="KHL52" s="3"/>
      <c r="KHM52" s="52"/>
      <c r="KHQ52" s="3"/>
      <c r="KHR52" s="52"/>
      <c r="KHV52" s="3"/>
      <c r="KHW52" s="52"/>
      <c r="KIA52" s="3"/>
      <c r="KIB52" s="52"/>
      <c r="KIF52" s="3"/>
      <c r="KIG52" s="52"/>
      <c r="KIK52" s="3"/>
      <c r="KIL52" s="52"/>
      <c r="KIP52" s="3"/>
      <c r="KIQ52" s="52"/>
      <c r="KIU52" s="3"/>
      <c r="KIV52" s="52"/>
      <c r="KIZ52" s="3"/>
      <c r="KJA52" s="52"/>
      <c r="KJE52" s="3"/>
      <c r="KJF52" s="52"/>
      <c r="KJJ52" s="3"/>
      <c r="KJK52" s="52"/>
      <c r="KJO52" s="3"/>
      <c r="KJP52" s="52"/>
      <c r="KJT52" s="3"/>
      <c r="KJU52" s="52"/>
      <c r="KJY52" s="3"/>
      <c r="KJZ52" s="52"/>
      <c r="KKD52" s="3"/>
      <c r="KKE52" s="52"/>
      <c r="KKI52" s="3"/>
      <c r="KKJ52" s="52"/>
      <c r="KKN52" s="3"/>
      <c r="KKO52" s="52"/>
      <c r="KKS52" s="3"/>
      <c r="KKT52" s="52"/>
      <c r="KKX52" s="3"/>
      <c r="KKY52" s="52"/>
      <c r="KLC52" s="3"/>
      <c r="KLD52" s="52"/>
      <c r="KLH52" s="3"/>
      <c r="KLI52" s="52"/>
      <c r="KLM52" s="3"/>
      <c r="KLN52" s="52"/>
      <c r="KLR52" s="3"/>
      <c r="KLS52" s="52"/>
      <c r="KLW52" s="3"/>
      <c r="KLX52" s="52"/>
      <c r="KMB52" s="3"/>
      <c r="KMC52" s="52"/>
      <c r="KMG52" s="3"/>
      <c r="KMH52" s="52"/>
      <c r="KML52" s="3"/>
      <c r="KMM52" s="52"/>
      <c r="KMQ52" s="3"/>
      <c r="KMR52" s="52"/>
      <c r="KMV52" s="3"/>
      <c r="KMW52" s="52"/>
      <c r="KNA52" s="3"/>
      <c r="KNB52" s="52"/>
      <c r="KNF52" s="3"/>
      <c r="KNG52" s="52"/>
      <c r="KNK52" s="3"/>
      <c r="KNL52" s="52"/>
      <c r="KNP52" s="3"/>
      <c r="KNQ52" s="52"/>
      <c r="KNU52" s="3"/>
      <c r="KNV52" s="52"/>
      <c r="KNZ52" s="3"/>
      <c r="KOA52" s="52"/>
      <c r="KOE52" s="3"/>
      <c r="KOF52" s="52"/>
      <c r="KOJ52" s="3"/>
      <c r="KOK52" s="52"/>
      <c r="KOO52" s="3"/>
      <c r="KOP52" s="52"/>
      <c r="KOT52" s="3"/>
      <c r="KOU52" s="52"/>
      <c r="KOY52" s="3"/>
      <c r="KOZ52" s="52"/>
      <c r="KPD52" s="3"/>
      <c r="KPE52" s="52"/>
      <c r="KPI52" s="3"/>
      <c r="KPJ52" s="52"/>
      <c r="KPN52" s="3"/>
      <c r="KPO52" s="52"/>
      <c r="KPS52" s="3"/>
      <c r="KPT52" s="52"/>
      <c r="KPX52" s="3"/>
      <c r="KPY52" s="52"/>
      <c r="KQC52" s="3"/>
      <c r="KQD52" s="52"/>
      <c r="KQH52" s="3"/>
      <c r="KQI52" s="52"/>
      <c r="KQM52" s="3"/>
      <c r="KQN52" s="52"/>
      <c r="KQR52" s="3"/>
      <c r="KQS52" s="52"/>
      <c r="KQW52" s="3"/>
      <c r="KQX52" s="52"/>
      <c r="KRB52" s="3"/>
      <c r="KRC52" s="52"/>
      <c r="KRG52" s="3"/>
      <c r="KRH52" s="52"/>
      <c r="KRL52" s="3"/>
      <c r="KRM52" s="52"/>
      <c r="KRQ52" s="3"/>
      <c r="KRR52" s="52"/>
      <c r="KRV52" s="3"/>
      <c r="KRW52" s="52"/>
      <c r="KSA52" s="3"/>
      <c r="KSB52" s="52"/>
      <c r="KSF52" s="3"/>
      <c r="KSG52" s="52"/>
      <c r="KSK52" s="3"/>
      <c r="KSL52" s="52"/>
      <c r="KSP52" s="3"/>
      <c r="KSQ52" s="52"/>
      <c r="KSU52" s="3"/>
      <c r="KSV52" s="52"/>
      <c r="KSZ52" s="3"/>
      <c r="KTA52" s="52"/>
      <c r="KTE52" s="3"/>
      <c r="KTF52" s="52"/>
      <c r="KTJ52" s="3"/>
      <c r="KTK52" s="52"/>
      <c r="KTO52" s="3"/>
      <c r="KTP52" s="52"/>
      <c r="KTT52" s="3"/>
      <c r="KTU52" s="52"/>
      <c r="KTY52" s="3"/>
      <c r="KTZ52" s="52"/>
      <c r="KUD52" s="3"/>
      <c r="KUE52" s="52"/>
      <c r="KUI52" s="3"/>
      <c r="KUJ52" s="52"/>
      <c r="KUN52" s="3"/>
      <c r="KUO52" s="52"/>
      <c r="KUS52" s="3"/>
      <c r="KUT52" s="52"/>
      <c r="KUX52" s="3"/>
      <c r="KUY52" s="52"/>
      <c r="KVC52" s="3"/>
      <c r="KVD52" s="52"/>
      <c r="KVH52" s="3"/>
      <c r="KVI52" s="52"/>
      <c r="KVM52" s="3"/>
      <c r="KVN52" s="52"/>
      <c r="KVR52" s="3"/>
      <c r="KVS52" s="52"/>
      <c r="KVW52" s="3"/>
      <c r="KVX52" s="52"/>
      <c r="KWB52" s="3"/>
      <c r="KWC52" s="52"/>
      <c r="KWG52" s="3"/>
      <c r="KWH52" s="52"/>
      <c r="KWL52" s="3"/>
      <c r="KWM52" s="52"/>
      <c r="KWQ52" s="3"/>
      <c r="KWR52" s="52"/>
      <c r="KWV52" s="3"/>
      <c r="KWW52" s="52"/>
      <c r="KXA52" s="3"/>
      <c r="KXB52" s="52"/>
      <c r="KXF52" s="3"/>
      <c r="KXG52" s="52"/>
      <c r="KXK52" s="3"/>
      <c r="KXL52" s="52"/>
      <c r="KXP52" s="3"/>
      <c r="KXQ52" s="52"/>
      <c r="KXU52" s="3"/>
      <c r="KXV52" s="52"/>
      <c r="KXZ52" s="3"/>
      <c r="KYA52" s="52"/>
      <c r="KYE52" s="3"/>
      <c r="KYF52" s="52"/>
      <c r="KYJ52" s="3"/>
      <c r="KYK52" s="52"/>
      <c r="KYO52" s="3"/>
      <c r="KYP52" s="52"/>
      <c r="KYT52" s="3"/>
      <c r="KYU52" s="52"/>
      <c r="KYY52" s="3"/>
      <c r="KYZ52" s="52"/>
      <c r="KZD52" s="3"/>
      <c r="KZE52" s="52"/>
      <c r="KZI52" s="3"/>
      <c r="KZJ52" s="52"/>
      <c r="KZN52" s="3"/>
      <c r="KZO52" s="52"/>
      <c r="KZS52" s="3"/>
      <c r="KZT52" s="52"/>
      <c r="KZX52" s="3"/>
      <c r="KZY52" s="52"/>
      <c r="LAC52" s="3"/>
      <c r="LAD52" s="52"/>
      <c r="LAH52" s="3"/>
      <c r="LAI52" s="52"/>
      <c r="LAM52" s="3"/>
      <c r="LAN52" s="52"/>
      <c r="LAR52" s="3"/>
      <c r="LAS52" s="52"/>
      <c r="LAW52" s="3"/>
      <c r="LAX52" s="52"/>
      <c r="LBB52" s="3"/>
      <c r="LBC52" s="52"/>
      <c r="LBG52" s="3"/>
      <c r="LBH52" s="52"/>
      <c r="LBL52" s="3"/>
      <c r="LBM52" s="52"/>
      <c r="LBQ52" s="3"/>
      <c r="LBR52" s="52"/>
      <c r="LBV52" s="3"/>
      <c r="LBW52" s="52"/>
      <c r="LCA52" s="3"/>
      <c r="LCB52" s="52"/>
      <c r="LCF52" s="3"/>
      <c r="LCG52" s="52"/>
      <c r="LCK52" s="3"/>
      <c r="LCL52" s="52"/>
      <c r="LCP52" s="3"/>
      <c r="LCQ52" s="52"/>
      <c r="LCU52" s="3"/>
      <c r="LCV52" s="52"/>
      <c r="LCZ52" s="3"/>
      <c r="LDA52" s="52"/>
      <c r="LDE52" s="3"/>
      <c r="LDF52" s="52"/>
      <c r="LDJ52" s="3"/>
      <c r="LDK52" s="52"/>
      <c r="LDO52" s="3"/>
      <c r="LDP52" s="52"/>
      <c r="LDT52" s="3"/>
      <c r="LDU52" s="52"/>
      <c r="LDY52" s="3"/>
      <c r="LDZ52" s="52"/>
      <c r="LED52" s="3"/>
      <c r="LEE52" s="52"/>
      <c r="LEI52" s="3"/>
      <c r="LEJ52" s="52"/>
      <c r="LEN52" s="3"/>
      <c r="LEO52" s="52"/>
      <c r="LES52" s="3"/>
      <c r="LET52" s="52"/>
      <c r="LEX52" s="3"/>
      <c r="LEY52" s="52"/>
      <c r="LFC52" s="3"/>
      <c r="LFD52" s="52"/>
      <c r="LFH52" s="3"/>
      <c r="LFI52" s="52"/>
      <c r="LFM52" s="3"/>
      <c r="LFN52" s="52"/>
      <c r="LFR52" s="3"/>
      <c r="LFS52" s="52"/>
      <c r="LFW52" s="3"/>
      <c r="LFX52" s="52"/>
      <c r="LGB52" s="3"/>
      <c r="LGC52" s="52"/>
      <c r="LGG52" s="3"/>
      <c r="LGH52" s="52"/>
      <c r="LGL52" s="3"/>
      <c r="LGM52" s="52"/>
      <c r="LGQ52" s="3"/>
      <c r="LGR52" s="52"/>
      <c r="LGV52" s="3"/>
      <c r="LGW52" s="52"/>
      <c r="LHA52" s="3"/>
      <c r="LHB52" s="52"/>
      <c r="LHF52" s="3"/>
      <c r="LHG52" s="52"/>
      <c r="LHK52" s="3"/>
      <c r="LHL52" s="52"/>
      <c r="LHP52" s="3"/>
      <c r="LHQ52" s="52"/>
      <c r="LHU52" s="3"/>
      <c r="LHV52" s="52"/>
      <c r="LHZ52" s="3"/>
      <c r="LIA52" s="52"/>
      <c r="LIE52" s="3"/>
      <c r="LIF52" s="52"/>
      <c r="LIJ52" s="3"/>
      <c r="LIK52" s="52"/>
      <c r="LIO52" s="3"/>
      <c r="LIP52" s="52"/>
      <c r="LIT52" s="3"/>
      <c r="LIU52" s="52"/>
      <c r="LIY52" s="3"/>
      <c r="LIZ52" s="52"/>
      <c r="LJD52" s="3"/>
      <c r="LJE52" s="52"/>
      <c r="LJI52" s="3"/>
      <c r="LJJ52" s="52"/>
      <c r="LJN52" s="3"/>
      <c r="LJO52" s="52"/>
      <c r="LJS52" s="3"/>
      <c r="LJT52" s="52"/>
      <c r="LJX52" s="3"/>
      <c r="LJY52" s="52"/>
      <c r="LKC52" s="3"/>
      <c r="LKD52" s="52"/>
      <c r="LKH52" s="3"/>
      <c r="LKI52" s="52"/>
      <c r="LKM52" s="3"/>
      <c r="LKN52" s="52"/>
      <c r="LKR52" s="3"/>
      <c r="LKS52" s="52"/>
      <c r="LKW52" s="3"/>
      <c r="LKX52" s="52"/>
      <c r="LLB52" s="3"/>
      <c r="LLC52" s="52"/>
      <c r="LLG52" s="3"/>
      <c r="LLH52" s="52"/>
      <c r="LLL52" s="3"/>
      <c r="LLM52" s="52"/>
      <c r="LLQ52" s="3"/>
      <c r="LLR52" s="52"/>
      <c r="LLV52" s="3"/>
      <c r="LLW52" s="52"/>
      <c r="LMA52" s="3"/>
      <c r="LMB52" s="52"/>
      <c r="LMF52" s="3"/>
      <c r="LMG52" s="52"/>
      <c r="LMK52" s="3"/>
      <c r="LML52" s="52"/>
      <c r="LMP52" s="3"/>
      <c r="LMQ52" s="52"/>
      <c r="LMU52" s="3"/>
      <c r="LMV52" s="52"/>
      <c r="LMZ52" s="3"/>
      <c r="LNA52" s="52"/>
      <c r="LNE52" s="3"/>
      <c r="LNF52" s="52"/>
      <c r="LNJ52" s="3"/>
      <c r="LNK52" s="52"/>
      <c r="LNO52" s="3"/>
      <c r="LNP52" s="52"/>
      <c r="LNT52" s="3"/>
      <c r="LNU52" s="52"/>
      <c r="LNY52" s="3"/>
      <c r="LNZ52" s="52"/>
      <c r="LOD52" s="3"/>
      <c r="LOE52" s="52"/>
      <c r="LOI52" s="3"/>
      <c r="LOJ52" s="52"/>
      <c r="LON52" s="3"/>
      <c r="LOO52" s="52"/>
      <c r="LOS52" s="3"/>
      <c r="LOT52" s="52"/>
      <c r="LOX52" s="3"/>
      <c r="LOY52" s="52"/>
      <c r="LPC52" s="3"/>
      <c r="LPD52" s="52"/>
      <c r="LPH52" s="3"/>
      <c r="LPI52" s="52"/>
      <c r="LPM52" s="3"/>
      <c r="LPN52" s="52"/>
      <c r="LPR52" s="3"/>
      <c r="LPS52" s="52"/>
      <c r="LPW52" s="3"/>
      <c r="LPX52" s="52"/>
      <c r="LQB52" s="3"/>
      <c r="LQC52" s="52"/>
      <c r="LQG52" s="3"/>
      <c r="LQH52" s="52"/>
      <c r="LQL52" s="3"/>
      <c r="LQM52" s="52"/>
      <c r="LQQ52" s="3"/>
      <c r="LQR52" s="52"/>
      <c r="LQV52" s="3"/>
      <c r="LQW52" s="52"/>
      <c r="LRA52" s="3"/>
      <c r="LRB52" s="52"/>
      <c r="LRF52" s="3"/>
      <c r="LRG52" s="52"/>
      <c r="LRK52" s="3"/>
      <c r="LRL52" s="52"/>
      <c r="LRP52" s="3"/>
      <c r="LRQ52" s="52"/>
      <c r="LRU52" s="3"/>
      <c r="LRV52" s="52"/>
      <c r="LRZ52" s="3"/>
      <c r="LSA52" s="52"/>
      <c r="LSE52" s="3"/>
      <c r="LSF52" s="52"/>
      <c r="LSJ52" s="3"/>
      <c r="LSK52" s="52"/>
      <c r="LSO52" s="3"/>
      <c r="LSP52" s="52"/>
      <c r="LST52" s="3"/>
      <c r="LSU52" s="52"/>
      <c r="LSY52" s="3"/>
      <c r="LSZ52" s="52"/>
      <c r="LTD52" s="3"/>
      <c r="LTE52" s="52"/>
      <c r="LTI52" s="3"/>
      <c r="LTJ52" s="52"/>
      <c r="LTN52" s="3"/>
      <c r="LTO52" s="52"/>
      <c r="LTS52" s="3"/>
      <c r="LTT52" s="52"/>
      <c r="LTX52" s="3"/>
      <c r="LTY52" s="52"/>
      <c r="LUC52" s="3"/>
      <c r="LUD52" s="52"/>
      <c r="LUH52" s="3"/>
      <c r="LUI52" s="52"/>
      <c r="LUM52" s="3"/>
      <c r="LUN52" s="52"/>
      <c r="LUR52" s="3"/>
      <c r="LUS52" s="52"/>
      <c r="LUW52" s="3"/>
      <c r="LUX52" s="52"/>
      <c r="LVB52" s="3"/>
      <c r="LVC52" s="52"/>
      <c r="LVG52" s="3"/>
      <c r="LVH52" s="52"/>
      <c r="LVL52" s="3"/>
      <c r="LVM52" s="52"/>
      <c r="LVQ52" s="3"/>
      <c r="LVR52" s="52"/>
      <c r="LVV52" s="3"/>
      <c r="LVW52" s="52"/>
      <c r="LWA52" s="3"/>
      <c r="LWB52" s="52"/>
      <c r="LWF52" s="3"/>
      <c r="LWG52" s="52"/>
      <c r="LWK52" s="3"/>
      <c r="LWL52" s="52"/>
      <c r="LWP52" s="3"/>
      <c r="LWQ52" s="52"/>
      <c r="LWU52" s="3"/>
      <c r="LWV52" s="52"/>
      <c r="LWZ52" s="3"/>
      <c r="LXA52" s="52"/>
      <c r="LXE52" s="3"/>
      <c r="LXF52" s="52"/>
      <c r="LXJ52" s="3"/>
      <c r="LXK52" s="52"/>
      <c r="LXO52" s="3"/>
      <c r="LXP52" s="52"/>
      <c r="LXT52" s="3"/>
      <c r="LXU52" s="52"/>
      <c r="LXY52" s="3"/>
      <c r="LXZ52" s="52"/>
      <c r="LYD52" s="3"/>
      <c r="LYE52" s="52"/>
      <c r="LYI52" s="3"/>
      <c r="LYJ52" s="52"/>
      <c r="LYN52" s="3"/>
      <c r="LYO52" s="52"/>
      <c r="LYS52" s="3"/>
      <c r="LYT52" s="52"/>
      <c r="LYX52" s="3"/>
      <c r="LYY52" s="52"/>
      <c r="LZC52" s="3"/>
      <c r="LZD52" s="52"/>
      <c r="LZH52" s="3"/>
      <c r="LZI52" s="52"/>
      <c r="LZM52" s="3"/>
      <c r="LZN52" s="52"/>
      <c r="LZR52" s="3"/>
      <c r="LZS52" s="52"/>
      <c r="LZW52" s="3"/>
      <c r="LZX52" s="52"/>
      <c r="MAB52" s="3"/>
      <c r="MAC52" s="52"/>
      <c r="MAG52" s="3"/>
      <c r="MAH52" s="52"/>
      <c r="MAL52" s="3"/>
      <c r="MAM52" s="52"/>
      <c r="MAQ52" s="3"/>
      <c r="MAR52" s="52"/>
      <c r="MAV52" s="3"/>
      <c r="MAW52" s="52"/>
      <c r="MBA52" s="3"/>
      <c r="MBB52" s="52"/>
      <c r="MBF52" s="3"/>
      <c r="MBG52" s="52"/>
      <c r="MBK52" s="3"/>
      <c r="MBL52" s="52"/>
      <c r="MBP52" s="3"/>
      <c r="MBQ52" s="52"/>
      <c r="MBU52" s="3"/>
      <c r="MBV52" s="52"/>
      <c r="MBZ52" s="3"/>
      <c r="MCA52" s="52"/>
      <c r="MCE52" s="3"/>
      <c r="MCF52" s="52"/>
      <c r="MCJ52" s="3"/>
      <c r="MCK52" s="52"/>
      <c r="MCO52" s="3"/>
      <c r="MCP52" s="52"/>
      <c r="MCT52" s="3"/>
      <c r="MCU52" s="52"/>
      <c r="MCY52" s="3"/>
      <c r="MCZ52" s="52"/>
      <c r="MDD52" s="3"/>
      <c r="MDE52" s="52"/>
      <c r="MDI52" s="3"/>
      <c r="MDJ52" s="52"/>
      <c r="MDN52" s="3"/>
      <c r="MDO52" s="52"/>
      <c r="MDS52" s="3"/>
      <c r="MDT52" s="52"/>
      <c r="MDX52" s="3"/>
      <c r="MDY52" s="52"/>
      <c r="MEC52" s="3"/>
      <c r="MED52" s="52"/>
      <c r="MEH52" s="3"/>
      <c r="MEI52" s="52"/>
      <c r="MEM52" s="3"/>
      <c r="MEN52" s="52"/>
      <c r="MER52" s="3"/>
      <c r="MES52" s="52"/>
      <c r="MEW52" s="3"/>
      <c r="MEX52" s="52"/>
      <c r="MFB52" s="3"/>
      <c r="MFC52" s="52"/>
      <c r="MFG52" s="3"/>
      <c r="MFH52" s="52"/>
      <c r="MFL52" s="3"/>
      <c r="MFM52" s="52"/>
      <c r="MFQ52" s="3"/>
      <c r="MFR52" s="52"/>
      <c r="MFV52" s="3"/>
      <c r="MFW52" s="52"/>
      <c r="MGA52" s="3"/>
      <c r="MGB52" s="52"/>
      <c r="MGF52" s="3"/>
      <c r="MGG52" s="52"/>
      <c r="MGK52" s="3"/>
      <c r="MGL52" s="52"/>
      <c r="MGP52" s="3"/>
      <c r="MGQ52" s="52"/>
      <c r="MGU52" s="3"/>
      <c r="MGV52" s="52"/>
      <c r="MGZ52" s="3"/>
      <c r="MHA52" s="52"/>
      <c r="MHE52" s="3"/>
      <c r="MHF52" s="52"/>
      <c r="MHJ52" s="3"/>
      <c r="MHK52" s="52"/>
      <c r="MHO52" s="3"/>
      <c r="MHP52" s="52"/>
      <c r="MHT52" s="3"/>
      <c r="MHU52" s="52"/>
      <c r="MHY52" s="3"/>
      <c r="MHZ52" s="52"/>
      <c r="MID52" s="3"/>
      <c r="MIE52" s="52"/>
      <c r="MII52" s="3"/>
      <c r="MIJ52" s="52"/>
      <c r="MIN52" s="3"/>
      <c r="MIO52" s="52"/>
      <c r="MIS52" s="3"/>
      <c r="MIT52" s="52"/>
      <c r="MIX52" s="3"/>
      <c r="MIY52" s="52"/>
      <c r="MJC52" s="3"/>
      <c r="MJD52" s="52"/>
      <c r="MJH52" s="3"/>
      <c r="MJI52" s="52"/>
      <c r="MJM52" s="3"/>
      <c r="MJN52" s="52"/>
      <c r="MJR52" s="3"/>
      <c r="MJS52" s="52"/>
      <c r="MJW52" s="3"/>
      <c r="MJX52" s="52"/>
      <c r="MKB52" s="3"/>
      <c r="MKC52" s="52"/>
      <c r="MKG52" s="3"/>
      <c r="MKH52" s="52"/>
      <c r="MKL52" s="3"/>
      <c r="MKM52" s="52"/>
      <c r="MKQ52" s="3"/>
      <c r="MKR52" s="52"/>
      <c r="MKV52" s="3"/>
      <c r="MKW52" s="52"/>
      <c r="MLA52" s="3"/>
      <c r="MLB52" s="52"/>
      <c r="MLF52" s="3"/>
      <c r="MLG52" s="52"/>
      <c r="MLK52" s="3"/>
      <c r="MLL52" s="52"/>
      <c r="MLP52" s="3"/>
      <c r="MLQ52" s="52"/>
      <c r="MLU52" s="3"/>
      <c r="MLV52" s="52"/>
      <c r="MLZ52" s="3"/>
      <c r="MMA52" s="52"/>
      <c r="MME52" s="3"/>
      <c r="MMF52" s="52"/>
      <c r="MMJ52" s="3"/>
      <c r="MMK52" s="52"/>
      <c r="MMO52" s="3"/>
      <c r="MMP52" s="52"/>
      <c r="MMT52" s="3"/>
      <c r="MMU52" s="52"/>
      <c r="MMY52" s="3"/>
      <c r="MMZ52" s="52"/>
      <c r="MND52" s="3"/>
      <c r="MNE52" s="52"/>
      <c r="MNI52" s="3"/>
      <c r="MNJ52" s="52"/>
      <c r="MNN52" s="3"/>
      <c r="MNO52" s="52"/>
      <c r="MNS52" s="3"/>
      <c r="MNT52" s="52"/>
      <c r="MNX52" s="3"/>
      <c r="MNY52" s="52"/>
      <c r="MOC52" s="3"/>
      <c r="MOD52" s="52"/>
      <c r="MOH52" s="3"/>
      <c r="MOI52" s="52"/>
      <c r="MOM52" s="3"/>
      <c r="MON52" s="52"/>
      <c r="MOR52" s="3"/>
      <c r="MOS52" s="52"/>
      <c r="MOW52" s="3"/>
      <c r="MOX52" s="52"/>
      <c r="MPB52" s="3"/>
      <c r="MPC52" s="52"/>
      <c r="MPG52" s="3"/>
      <c r="MPH52" s="52"/>
      <c r="MPL52" s="3"/>
      <c r="MPM52" s="52"/>
      <c r="MPQ52" s="3"/>
      <c r="MPR52" s="52"/>
      <c r="MPV52" s="3"/>
      <c r="MPW52" s="52"/>
      <c r="MQA52" s="3"/>
      <c r="MQB52" s="52"/>
      <c r="MQF52" s="3"/>
      <c r="MQG52" s="52"/>
      <c r="MQK52" s="3"/>
      <c r="MQL52" s="52"/>
      <c r="MQP52" s="3"/>
      <c r="MQQ52" s="52"/>
      <c r="MQU52" s="3"/>
      <c r="MQV52" s="52"/>
      <c r="MQZ52" s="3"/>
      <c r="MRA52" s="52"/>
      <c r="MRE52" s="3"/>
      <c r="MRF52" s="52"/>
      <c r="MRJ52" s="3"/>
      <c r="MRK52" s="52"/>
      <c r="MRO52" s="3"/>
      <c r="MRP52" s="52"/>
      <c r="MRT52" s="3"/>
      <c r="MRU52" s="52"/>
      <c r="MRY52" s="3"/>
      <c r="MRZ52" s="52"/>
      <c r="MSD52" s="3"/>
      <c r="MSE52" s="52"/>
      <c r="MSI52" s="3"/>
      <c r="MSJ52" s="52"/>
      <c r="MSN52" s="3"/>
      <c r="MSO52" s="52"/>
      <c r="MSS52" s="3"/>
      <c r="MST52" s="52"/>
      <c r="MSX52" s="3"/>
      <c r="MSY52" s="52"/>
      <c r="MTC52" s="3"/>
      <c r="MTD52" s="52"/>
      <c r="MTH52" s="3"/>
      <c r="MTI52" s="52"/>
      <c r="MTM52" s="3"/>
      <c r="MTN52" s="52"/>
      <c r="MTR52" s="3"/>
      <c r="MTS52" s="52"/>
      <c r="MTW52" s="3"/>
      <c r="MTX52" s="52"/>
      <c r="MUB52" s="3"/>
      <c r="MUC52" s="52"/>
      <c r="MUG52" s="3"/>
      <c r="MUH52" s="52"/>
      <c r="MUL52" s="3"/>
      <c r="MUM52" s="52"/>
      <c r="MUQ52" s="3"/>
      <c r="MUR52" s="52"/>
      <c r="MUV52" s="3"/>
      <c r="MUW52" s="52"/>
      <c r="MVA52" s="3"/>
      <c r="MVB52" s="52"/>
      <c r="MVF52" s="3"/>
      <c r="MVG52" s="52"/>
      <c r="MVK52" s="3"/>
      <c r="MVL52" s="52"/>
      <c r="MVP52" s="3"/>
      <c r="MVQ52" s="52"/>
      <c r="MVU52" s="3"/>
      <c r="MVV52" s="52"/>
      <c r="MVZ52" s="3"/>
      <c r="MWA52" s="52"/>
      <c r="MWE52" s="3"/>
      <c r="MWF52" s="52"/>
      <c r="MWJ52" s="3"/>
      <c r="MWK52" s="52"/>
      <c r="MWO52" s="3"/>
      <c r="MWP52" s="52"/>
      <c r="MWT52" s="3"/>
      <c r="MWU52" s="52"/>
      <c r="MWY52" s="3"/>
      <c r="MWZ52" s="52"/>
      <c r="MXD52" s="3"/>
      <c r="MXE52" s="52"/>
      <c r="MXI52" s="3"/>
      <c r="MXJ52" s="52"/>
      <c r="MXN52" s="3"/>
      <c r="MXO52" s="52"/>
      <c r="MXS52" s="3"/>
      <c r="MXT52" s="52"/>
      <c r="MXX52" s="3"/>
      <c r="MXY52" s="52"/>
      <c r="MYC52" s="3"/>
      <c r="MYD52" s="52"/>
      <c r="MYH52" s="3"/>
      <c r="MYI52" s="52"/>
      <c r="MYM52" s="3"/>
      <c r="MYN52" s="52"/>
      <c r="MYR52" s="3"/>
      <c r="MYS52" s="52"/>
      <c r="MYW52" s="3"/>
      <c r="MYX52" s="52"/>
      <c r="MZB52" s="3"/>
      <c r="MZC52" s="52"/>
      <c r="MZG52" s="3"/>
      <c r="MZH52" s="52"/>
      <c r="MZL52" s="3"/>
      <c r="MZM52" s="52"/>
      <c r="MZQ52" s="3"/>
      <c r="MZR52" s="52"/>
      <c r="MZV52" s="3"/>
      <c r="MZW52" s="52"/>
      <c r="NAA52" s="3"/>
      <c r="NAB52" s="52"/>
      <c r="NAF52" s="3"/>
      <c r="NAG52" s="52"/>
      <c r="NAK52" s="3"/>
      <c r="NAL52" s="52"/>
      <c r="NAP52" s="3"/>
      <c r="NAQ52" s="52"/>
      <c r="NAU52" s="3"/>
      <c r="NAV52" s="52"/>
      <c r="NAZ52" s="3"/>
      <c r="NBA52" s="52"/>
      <c r="NBE52" s="3"/>
      <c r="NBF52" s="52"/>
      <c r="NBJ52" s="3"/>
      <c r="NBK52" s="52"/>
      <c r="NBO52" s="3"/>
      <c r="NBP52" s="52"/>
      <c r="NBT52" s="3"/>
      <c r="NBU52" s="52"/>
      <c r="NBY52" s="3"/>
      <c r="NBZ52" s="52"/>
      <c r="NCD52" s="3"/>
      <c r="NCE52" s="52"/>
      <c r="NCI52" s="3"/>
      <c r="NCJ52" s="52"/>
      <c r="NCN52" s="3"/>
      <c r="NCO52" s="52"/>
      <c r="NCS52" s="3"/>
      <c r="NCT52" s="52"/>
      <c r="NCX52" s="3"/>
      <c r="NCY52" s="52"/>
      <c r="NDC52" s="3"/>
      <c r="NDD52" s="52"/>
      <c r="NDH52" s="3"/>
      <c r="NDI52" s="52"/>
      <c r="NDM52" s="3"/>
      <c r="NDN52" s="52"/>
      <c r="NDR52" s="3"/>
      <c r="NDS52" s="52"/>
      <c r="NDW52" s="3"/>
      <c r="NDX52" s="52"/>
      <c r="NEB52" s="3"/>
      <c r="NEC52" s="52"/>
      <c r="NEG52" s="3"/>
      <c r="NEH52" s="52"/>
      <c r="NEL52" s="3"/>
      <c r="NEM52" s="52"/>
      <c r="NEQ52" s="3"/>
      <c r="NER52" s="52"/>
      <c r="NEV52" s="3"/>
      <c r="NEW52" s="52"/>
      <c r="NFA52" s="3"/>
      <c r="NFB52" s="52"/>
      <c r="NFF52" s="3"/>
      <c r="NFG52" s="52"/>
      <c r="NFK52" s="3"/>
      <c r="NFL52" s="52"/>
      <c r="NFP52" s="3"/>
      <c r="NFQ52" s="52"/>
      <c r="NFU52" s="3"/>
      <c r="NFV52" s="52"/>
      <c r="NFZ52" s="3"/>
      <c r="NGA52" s="52"/>
      <c r="NGE52" s="3"/>
      <c r="NGF52" s="52"/>
      <c r="NGJ52" s="3"/>
      <c r="NGK52" s="52"/>
      <c r="NGO52" s="3"/>
      <c r="NGP52" s="52"/>
      <c r="NGT52" s="3"/>
      <c r="NGU52" s="52"/>
      <c r="NGY52" s="3"/>
      <c r="NGZ52" s="52"/>
      <c r="NHD52" s="3"/>
      <c r="NHE52" s="52"/>
      <c r="NHI52" s="3"/>
      <c r="NHJ52" s="52"/>
      <c r="NHN52" s="3"/>
      <c r="NHO52" s="52"/>
      <c r="NHS52" s="3"/>
      <c r="NHT52" s="52"/>
      <c r="NHX52" s="3"/>
      <c r="NHY52" s="52"/>
      <c r="NIC52" s="3"/>
      <c r="NID52" s="52"/>
      <c r="NIH52" s="3"/>
      <c r="NII52" s="52"/>
      <c r="NIM52" s="3"/>
      <c r="NIN52" s="52"/>
      <c r="NIR52" s="3"/>
      <c r="NIS52" s="52"/>
      <c r="NIW52" s="3"/>
      <c r="NIX52" s="52"/>
      <c r="NJB52" s="3"/>
      <c r="NJC52" s="52"/>
      <c r="NJG52" s="3"/>
      <c r="NJH52" s="52"/>
      <c r="NJL52" s="3"/>
      <c r="NJM52" s="52"/>
      <c r="NJQ52" s="3"/>
      <c r="NJR52" s="52"/>
      <c r="NJV52" s="3"/>
      <c r="NJW52" s="52"/>
      <c r="NKA52" s="3"/>
      <c r="NKB52" s="52"/>
      <c r="NKF52" s="3"/>
      <c r="NKG52" s="52"/>
      <c r="NKK52" s="3"/>
      <c r="NKL52" s="52"/>
      <c r="NKP52" s="3"/>
      <c r="NKQ52" s="52"/>
      <c r="NKU52" s="3"/>
      <c r="NKV52" s="52"/>
      <c r="NKZ52" s="3"/>
      <c r="NLA52" s="52"/>
      <c r="NLE52" s="3"/>
      <c r="NLF52" s="52"/>
      <c r="NLJ52" s="3"/>
      <c r="NLK52" s="52"/>
      <c r="NLO52" s="3"/>
      <c r="NLP52" s="52"/>
      <c r="NLT52" s="3"/>
      <c r="NLU52" s="52"/>
      <c r="NLY52" s="3"/>
      <c r="NLZ52" s="52"/>
      <c r="NMD52" s="3"/>
      <c r="NME52" s="52"/>
      <c r="NMI52" s="3"/>
      <c r="NMJ52" s="52"/>
      <c r="NMN52" s="3"/>
      <c r="NMO52" s="52"/>
      <c r="NMS52" s="3"/>
      <c r="NMT52" s="52"/>
      <c r="NMX52" s="3"/>
      <c r="NMY52" s="52"/>
      <c r="NNC52" s="3"/>
      <c r="NND52" s="52"/>
      <c r="NNH52" s="3"/>
      <c r="NNI52" s="52"/>
      <c r="NNM52" s="3"/>
      <c r="NNN52" s="52"/>
      <c r="NNR52" s="3"/>
      <c r="NNS52" s="52"/>
      <c r="NNW52" s="3"/>
      <c r="NNX52" s="52"/>
      <c r="NOB52" s="3"/>
      <c r="NOC52" s="52"/>
      <c r="NOG52" s="3"/>
      <c r="NOH52" s="52"/>
      <c r="NOL52" s="3"/>
      <c r="NOM52" s="52"/>
      <c r="NOQ52" s="3"/>
      <c r="NOR52" s="52"/>
      <c r="NOV52" s="3"/>
      <c r="NOW52" s="52"/>
      <c r="NPA52" s="3"/>
      <c r="NPB52" s="52"/>
      <c r="NPF52" s="3"/>
      <c r="NPG52" s="52"/>
      <c r="NPK52" s="3"/>
      <c r="NPL52" s="52"/>
      <c r="NPP52" s="3"/>
      <c r="NPQ52" s="52"/>
      <c r="NPU52" s="3"/>
      <c r="NPV52" s="52"/>
      <c r="NPZ52" s="3"/>
      <c r="NQA52" s="52"/>
      <c r="NQE52" s="3"/>
      <c r="NQF52" s="52"/>
      <c r="NQJ52" s="3"/>
      <c r="NQK52" s="52"/>
      <c r="NQO52" s="3"/>
      <c r="NQP52" s="52"/>
      <c r="NQT52" s="3"/>
      <c r="NQU52" s="52"/>
      <c r="NQY52" s="3"/>
      <c r="NQZ52" s="52"/>
      <c r="NRD52" s="3"/>
      <c r="NRE52" s="52"/>
      <c r="NRI52" s="3"/>
      <c r="NRJ52" s="52"/>
      <c r="NRN52" s="3"/>
      <c r="NRO52" s="52"/>
      <c r="NRS52" s="3"/>
      <c r="NRT52" s="52"/>
      <c r="NRX52" s="3"/>
      <c r="NRY52" s="52"/>
      <c r="NSC52" s="3"/>
      <c r="NSD52" s="52"/>
      <c r="NSH52" s="3"/>
      <c r="NSI52" s="52"/>
      <c r="NSM52" s="3"/>
      <c r="NSN52" s="52"/>
      <c r="NSR52" s="3"/>
      <c r="NSS52" s="52"/>
      <c r="NSW52" s="3"/>
      <c r="NSX52" s="52"/>
      <c r="NTB52" s="3"/>
      <c r="NTC52" s="52"/>
      <c r="NTG52" s="3"/>
      <c r="NTH52" s="52"/>
      <c r="NTL52" s="3"/>
      <c r="NTM52" s="52"/>
      <c r="NTQ52" s="3"/>
      <c r="NTR52" s="52"/>
      <c r="NTV52" s="3"/>
      <c r="NTW52" s="52"/>
      <c r="NUA52" s="3"/>
      <c r="NUB52" s="52"/>
      <c r="NUF52" s="3"/>
      <c r="NUG52" s="52"/>
      <c r="NUK52" s="3"/>
      <c r="NUL52" s="52"/>
      <c r="NUP52" s="3"/>
      <c r="NUQ52" s="52"/>
      <c r="NUU52" s="3"/>
      <c r="NUV52" s="52"/>
      <c r="NUZ52" s="3"/>
      <c r="NVA52" s="52"/>
      <c r="NVE52" s="3"/>
      <c r="NVF52" s="52"/>
      <c r="NVJ52" s="3"/>
      <c r="NVK52" s="52"/>
      <c r="NVO52" s="3"/>
      <c r="NVP52" s="52"/>
      <c r="NVT52" s="3"/>
      <c r="NVU52" s="52"/>
      <c r="NVY52" s="3"/>
      <c r="NVZ52" s="52"/>
      <c r="NWD52" s="3"/>
      <c r="NWE52" s="52"/>
      <c r="NWI52" s="3"/>
      <c r="NWJ52" s="52"/>
      <c r="NWN52" s="3"/>
      <c r="NWO52" s="52"/>
      <c r="NWS52" s="3"/>
      <c r="NWT52" s="52"/>
      <c r="NWX52" s="3"/>
      <c r="NWY52" s="52"/>
      <c r="NXC52" s="3"/>
      <c r="NXD52" s="52"/>
      <c r="NXH52" s="3"/>
      <c r="NXI52" s="52"/>
      <c r="NXM52" s="3"/>
      <c r="NXN52" s="52"/>
      <c r="NXR52" s="3"/>
      <c r="NXS52" s="52"/>
      <c r="NXW52" s="3"/>
      <c r="NXX52" s="52"/>
      <c r="NYB52" s="3"/>
      <c r="NYC52" s="52"/>
      <c r="NYG52" s="3"/>
      <c r="NYH52" s="52"/>
      <c r="NYL52" s="3"/>
      <c r="NYM52" s="52"/>
      <c r="NYQ52" s="3"/>
      <c r="NYR52" s="52"/>
      <c r="NYV52" s="3"/>
      <c r="NYW52" s="52"/>
      <c r="NZA52" s="3"/>
      <c r="NZB52" s="52"/>
      <c r="NZF52" s="3"/>
      <c r="NZG52" s="52"/>
      <c r="NZK52" s="3"/>
      <c r="NZL52" s="52"/>
      <c r="NZP52" s="3"/>
      <c r="NZQ52" s="52"/>
      <c r="NZU52" s="3"/>
      <c r="NZV52" s="52"/>
      <c r="NZZ52" s="3"/>
      <c r="OAA52" s="52"/>
      <c r="OAE52" s="3"/>
      <c r="OAF52" s="52"/>
      <c r="OAJ52" s="3"/>
      <c r="OAK52" s="52"/>
      <c r="OAO52" s="3"/>
      <c r="OAP52" s="52"/>
      <c r="OAT52" s="3"/>
      <c r="OAU52" s="52"/>
      <c r="OAY52" s="3"/>
      <c r="OAZ52" s="52"/>
      <c r="OBD52" s="3"/>
      <c r="OBE52" s="52"/>
      <c r="OBI52" s="3"/>
      <c r="OBJ52" s="52"/>
      <c r="OBN52" s="3"/>
      <c r="OBO52" s="52"/>
      <c r="OBS52" s="3"/>
      <c r="OBT52" s="52"/>
      <c r="OBX52" s="3"/>
      <c r="OBY52" s="52"/>
      <c r="OCC52" s="3"/>
      <c r="OCD52" s="52"/>
      <c r="OCH52" s="3"/>
      <c r="OCI52" s="52"/>
      <c r="OCM52" s="3"/>
      <c r="OCN52" s="52"/>
      <c r="OCR52" s="3"/>
      <c r="OCS52" s="52"/>
      <c r="OCW52" s="3"/>
      <c r="OCX52" s="52"/>
      <c r="ODB52" s="3"/>
      <c r="ODC52" s="52"/>
      <c r="ODG52" s="3"/>
      <c r="ODH52" s="52"/>
      <c r="ODL52" s="3"/>
      <c r="ODM52" s="52"/>
      <c r="ODQ52" s="3"/>
      <c r="ODR52" s="52"/>
      <c r="ODV52" s="3"/>
      <c r="ODW52" s="52"/>
      <c r="OEA52" s="3"/>
      <c r="OEB52" s="52"/>
      <c r="OEF52" s="3"/>
      <c r="OEG52" s="52"/>
      <c r="OEK52" s="3"/>
      <c r="OEL52" s="52"/>
      <c r="OEP52" s="3"/>
      <c r="OEQ52" s="52"/>
      <c r="OEU52" s="3"/>
      <c r="OEV52" s="52"/>
      <c r="OEZ52" s="3"/>
      <c r="OFA52" s="52"/>
      <c r="OFE52" s="3"/>
      <c r="OFF52" s="52"/>
      <c r="OFJ52" s="3"/>
      <c r="OFK52" s="52"/>
      <c r="OFO52" s="3"/>
      <c r="OFP52" s="52"/>
      <c r="OFT52" s="3"/>
      <c r="OFU52" s="52"/>
      <c r="OFY52" s="3"/>
      <c r="OFZ52" s="52"/>
      <c r="OGD52" s="3"/>
      <c r="OGE52" s="52"/>
      <c r="OGI52" s="3"/>
      <c r="OGJ52" s="52"/>
      <c r="OGN52" s="3"/>
      <c r="OGO52" s="52"/>
      <c r="OGS52" s="3"/>
      <c r="OGT52" s="52"/>
      <c r="OGX52" s="3"/>
      <c r="OGY52" s="52"/>
      <c r="OHC52" s="3"/>
      <c r="OHD52" s="52"/>
      <c r="OHH52" s="3"/>
      <c r="OHI52" s="52"/>
      <c r="OHM52" s="3"/>
      <c r="OHN52" s="52"/>
      <c r="OHR52" s="3"/>
      <c r="OHS52" s="52"/>
      <c r="OHW52" s="3"/>
      <c r="OHX52" s="52"/>
      <c r="OIB52" s="3"/>
      <c r="OIC52" s="52"/>
      <c r="OIG52" s="3"/>
      <c r="OIH52" s="52"/>
      <c r="OIL52" s="3"/>
      <c r="OIM52" s="52"/>
      <c r="OIQ52" s="3"/>
      <c r="OIR52" s="52"/>
      <c r="OIV52" s="3"/>
      <c r="OIW52" s="52"/>
      <c r="OJA52" s="3"/>
      <c r="OJB52" s="52"/>
      <c r="OJF52" s="3"/>
      <c r="OJG52" s="52"/>
      <c r="OJK52" s="3"/>
      <c r="OJL52" s="52"/>
      <c r="OJP52" s="3"/>
      <c r="OJQ52" s="52"/>
      <c r="OJU52" s="3"/>
      <c r="OJV52" s="52"/>
      <c r="OJZ52" s="3"/>
      <c r="OKA52" s="52"/>
      <c r="OKE52" s="3"/>
      <c r="OKF52" s="52"/>
      <c r="OKJ52" s="3"/>
      <c r="OKK52" s="52"/>
      <c r="OKO52" s="3"/>
      <c r="OKP52" s="52"/>
      <c r="OKT52" s="3"/>
      <c r="OKU52" s="52"/>
      <c r="OKY52" s="3"/>
      <c r="OKZ52" s="52"/>
      <c r="OLD52" s="3"/>
      <c r="OLE52" s="52"/>
      <c r="OLI52" s="3"/>
      <c r="OLJ52" s="52"/>
      <c r="OLN52" s="3"/>
      <c r="OLO52" s="52"/>
      <c r="OLS52" s="3"/>
      <c r="OLT52" s="52"/>
      <c r="OLX52" s="3"/>
      <c r="OLY52" s="52"/>
      <c r="OMC52" s="3"/>
      <c r="OMD52" s="52"/>
      <c r="OMH52" s="3"/>
      <c r="OMI52" s="52"/>
      <c r="OMM52" s="3"/>
      <c r="OMN52" s="52"/>
      <c r="OMR52" s="3"/>
      <c r="OMS52" s="52"/>
      <c r="OMW52" s="3"/>
      <c r="OMX52" s="52"/>
      <c r="ONB52" s="3"/>
      <c r="ONC52" s="52"/>
      <c r="ONG52" s="3"/>
      <c r="ONH52" s="52"/>
      <c r="ONL52" s="3"/>
      <c r="ONM52" s="52"/>
      <c r="ONQ52" s="3"/>
      <c r="ONR52" s="52"/>
      <c r="ONV52" s="3"/>
      <c r="ONW52" s="52"/>
      <c r="OOA52" s="3"/>
      <c r="OOB52" s="52"/>
      <c r="OOF52" s="3"/>
      <c r="OOG52" s="52"/>
      <c r="OOK52" s="3"/>
      <c r="OOL52" s="52"/>
      <c r="OOP52" s="3"/>
      <c r="OOQ52" s="52"/>
      <c r="OOU52" s="3"/>
      <c r="OOV52" s="52"/>
      <c r="OOZ52" s="3"/>
      <c r="OPA52" s="52"/>
      <c r="OPE52" s="3"/>
      <c r="OPF52" s="52"/>
      <c r="OPJ52" s="3"/>
      <c r="OPK52" s="52"/>
      <c r="OPO52" s="3"/>
      <c r="OPP52" s="52"/>
      <c r="OPT52" s="3"/>
      <c r="OPU52" s="52"/>
      <c r="OPY52" s="3"/>
      <c r="OPZ52" s="52"/>
      <c r="OQD52" s="3"/>
      <c r="OQE52" s="52"/>
      <c r="OQI52" s="3"/>
      <c r="OQJ52" s="52"/>
      <c r="OQN52" s="3"/>
      <c r="OQO52" s="52"/>
      <c r="OQS52" s="3"/>
      <c r="OQT52" s="52"/>
      <c r="OQX52" s="3"/>
      <c r="OQY52" s="52"/>
      <c r="ORC52" s="3"/>
      <c r="ORD52" s="52"/>
      <c r="ORH52" s="3"/>
      <c r="ORI52" s="52"/>
      <c r="ORM52" s="3"/>
      <c r="ORN52" s="52"/>
      <c r="ORR52" s="3"/>
      <c r="ORS52" s="52"/>
      <c r="ORW52" s="3"/>
      <c r="ORX52" s="52"/>
      <c r="OSB52" s="3"/>
      <c r="OSC52" s="52"/>
      <c r="OSG52" s="3"/>
      <c r="OSH52" s="52"/>
      <c r="OSL52" s="3"/>
      <c r="OSM52" s="52"/>
      <c r="OSQ52" s="3"/>
      <c r="OSR52" s="52"/>
      <c r="OSV52" s="3"/>
      <c r="OSW52" s="52"/>
      <c r="OTA52" s="3"/>
      <c r="OTB52" s="52"/>
      <c r="OTF52" s="3"/>
      <c r="OTG52" s="52"/>
      <c r="OTK52" s="3"/>
      <c r="OTL52" s="52"/>
      <c r="OTP52" s="3"/>
      <c r="OTQ52" s="52"/>
      <c r="OTU52" s="3"/>
      <c r="OTV52" s="52"/>
      <c r="OTZ52" s="3"/>
      <c r="OUA52" s="52"/>
      <c r="OUE52" s="3"/>
      <c r="OUF52" s="52"/>
      <c r="OUJ52" s="3"/>
      <c r="OUK52" s="52"/>
      <c r="OUO52" s="3"/>
      <c r="OUP52" s="52"/>
      <c r="OUT52" s="3"/>
      <c r="OUU52" s="52"/>
      <c r="OUY52" s="3"/>
      <c r="OUZ52" s="52"/>
      <c r="OVD52" s="3"/>
      <c r="OVE52" s="52"/>
      <c r="OVI52" s="3"/>
      <c r="OVJ52" s="52"/>
      <c r="OVN52" s="3"/>
      <c r="OVO52" s="52"/>
      <c r="OVS52" s="3"/>
      <c r="OVT52" s="52"/>
      <c r="OVX52" s="3"/>
      <c r="OVY52" s="52"/>
      <c r="OWC52" s="3"/>
      <c r="OWD52" s="52"/>
      <c r="OWH52" s="3"/>
      <c r="OWI52" s="52"/>
      <c r="OWM52" s="3"/>
      <c r="OWN52" s="52"/>
      <c r="OWR52" s="3"/>
      <c r="OWS52" s="52"/>
      <c r="OWW52" s="3"/>
      <c r="OWX52" s="52"/>
      <c r="OXB52" s="3"/>
      <c r="OXC52" s="52"/>
      <c r="OXG52" s="3"/>
      <c r="OXH52" s="52"/>
      <c r="OXL52" s="3"/>
      <c r="OXM52" s="52"/>
      <c r="OXQ52" s="3"/>
      <c r="OXR52" s="52"/>
      <c r="OXV52" s="3"/>
      <c r="OXW52" s="52"/>
      <c r="OYA52" s="3"/>
      <c r="OYB52" s="52"/>
      <c r="OYF52" s="3"/>
      <c r="OYG52" s="52"/>
      <c r="OYK52" s="3"/>
      <c r="OYL52" s="52"/>
      <c r="OYP52" s="3"/>
      <c r="OYQ52" s="52"/>
      <c r="OYU52" s="3"/>
      <c r="OYV52" s="52"/>
      <c r="OYZ52" s="3"/>
      <c r="OZA52" s="52"/>
      <c r="OZE52" s="3"/>
      <c r="OZF52" s="52"/>
      <c r="OZJ52" s="3"/>
      <c r="OZK52" s="52"/>
      <c r="OZO52" s="3"/>
      <c r="OZP52" s="52"/>
      <c r="OZT52" s="3"/>
      <c r="OZU52" s="52"/>
      <c r="OZY52" s="3"/>
      <c r="OZZ52" s="52"/>
      <c r="PAD52" s="3"/>
      <c r="PAE52" s="52"/>
      <c r="PAI52" s="3"/>
      <c r="PAJ52" s="52"/>
      <c r="PAN52" s="3"/>
      <c r="PAO52" s="52"/>
      <c r="PAS52" s="3"/>
      <c r="PAT52" s="52"/>
      <c r="PAX52" s="3"/>
      <c r="PAY52" s="52"/>
      <c r="PBC52" s="3"/>
      <c r="PBD52" s="52"/>
      <c r="PBH52" s="3"/>
      <c r="PBI52" s="52"/>
      <c r="PBM52" s="3"/>
      <c r="PBN52" s="52"/>
      <c r="PBR52" s="3"/>
      <c r="PBS52" s="52"/>
      <c r="PBW52" s="3"/>
      <c r="PBX52" s="52"/>
      <c r="PCB52" s="3"/>
      <c r="PCC52" s="52"/>
      <c r="PCG52" s="3"/>
      <c r="PCH52" s="52"/>
      <c r="PCL52" s="3"/>
      <c r="PCM52" s="52"/>
      <c r="PCQ52" s="3"/>
      <c r="PCR52" s="52"/>
      <c r="PCV52" s="3"/>
      <c r="PCW52" s="52"/>
      <c r="PDA52" s="3"/>
      <c r="PDB52" s="52"/>
      <c r="PDF52" s="3"/>
      <c r="PDG52" s="52"/>
      <c r="PDK52" s="3"/>
      <c r="PDL52" s="52"/>
      <c r="PDP52" s="3"/>
      <c r="PDQ52" s="52"/>
      <c r="PDU52" s="3"/>
      <c r="PDV52" s="52"/>
      <c r="PDZ52" s="3"/>
      <c r="PEA52" s="52"/>
      <c r="PEE52" s="3"/>
      <c r="PEF52" s="52"/>
      <c r="PEJ52" s="3"/>
      <c r="PEK52" s="52"/>
      <c r="PEO52" s="3"/>
      <c r="PEP52" s="52"/>
      <c r="PET52" s="3"/>
      <c r="PEU52" s="52"/>
      <c r="PEY52" s="3"/>
      <c r="PEZ52" s="52"/>
      <c r="PFD52" s="3"/>
      <c r="PFE52" s="52"/>
      <c r="PFI52" s="3"/>
      <c r="PFJ52" s="52"/>
      <c r="PFN52" s="3"/>
      <c r="PFO52" s="52"/>
      <c r="PFS52" s="3"/>
      <c r="PFT52" s="52"/>
      <c r="PFX52" s="3"/>
      <c r="PFY52" s="52"/>
      <c r="PGC52" s="3"/>
      <c r="PGD52" s="52"/>
      <c r="PGH52" s="3"/>
      <c r="PGI52" s="52"/>
      <c r="PGM52" s="3"/>
      <c r="PGN52" s="52"/>
      <c r="PGR52" s="3"/>
      <c r="PGS52" s="52"/>
      <c r="PGW52" s="3"/>
      <c r="PGX52" s="52"/>
      <c r="PHB52" s="3"/>
      <c r="PHC52" s="52"/>
      <c r="PHG52" s="3"/>
      <c r="PHH52" s="52"/>
      <c r="PHL52" s="3"/>
      <c r="PHM52" s="52"/>
      <c r="PHQ52" s="3"/>
      <c r="PHR52" s="52"/>
      <c r="PHV52" s="3"/>
      <c r="PHW52" s="52"/>
      <c r="PIA52" s="3"/>
      <c r="PIB52" s="52"/>
      <c r="PIF52" s="3"/>
      <c r="PIG52" s="52"/>
      <c r="PIK52" s="3"/>
      <c r="PIL52" s="52"/>
      <c r="PIP52" s="3"/>
      <c r="PIQ52" s="52"/>
      <c r="PIU52" s="3"/>
      <c r="PIV52" s="52"/>
      <c r="PIZ52" s="3"/>
      <c r="PJA52" s="52"/>
      <c r="PJE52" s="3"/>
      <c r="PJF52" s="52"/>
      <c r="PJJ52" s="3"/>
      <c r="PJK52" s="52"/>
      <c r="PJO52" s="3"/>
      <c r="PJP52" s="52"/>
      <c r="PJT52" s="3"/>
      <c r="PJU52" s="52"/>
      <c r="PJY52" s="3"/>
      <c r="PJZ52" s="52"/>
      <c r="PKD52" s="3"/>
      <c r="PKE52" s="52"/>
      <c r="PKI52" s="3"/>
      <c r="PKJ52" s="52"/>
      <c r="PKN52" s="3"/>
      <c r="PKO52" s="52"/>
      <c r="PKS52" s="3"/>
      <c r="PKT52" s="52"/>
      <c r="PKX52" s="3"/>
      <c r="PKY52" s="52"/>
      <c r="PLC52" s="3"/>
      <c r="PLD52" s="52"/>
      <c r="PLH52" s="3"/>
      <c r="PLI52" s="52"/>
      <c r="PLM52" s="3"/>
      <c r="PLN52" s="52"/>
      <c r="PLR52" s="3"/>
      <c r="PLS52" s="52"/>
      <c r="PLW52" s="3"/>
      <c r="PLX52" s="52"/>
      <c r="PMB52" s="3"/>
      <c r="PMC52" s="52"/>
      <c r="PMG52" s="3"/>
      <c r="PMH52" s="52"/>
      <c r="PML52" s="3"/>
      <c r="PMM52" s="52"/>
      <c r="PMQ52" s="3"/>
      <c r="PMR52" s="52"/>
      <c r="PMV52" s="3"/>
      <c r="PMW52" s="52"/>
      <c r="PNA52" s="3"/>
      <c r="PNB52" s="52"/>
      <c r="PNF52" s="3"/>
      <c r="PNG52" s="52"/>
      <c r="PNK52" s="3"/>
      <c r="PNL52" s="52"/>
      <c r="PNP52" s="3"/>
      <c r="PNQ52" s="52"/>
      <c r="PNU52" s="3"/>
      <c r="PNV52" s="52"/>
      <c r="PNZ52" s="3"/>
      <c r="POA52" s="52"/>
      <c r="POE52" s="3"/>
      <c r="POF52" s="52"/>
      <c r="POJ52" s="3"/>
      <c r="POK52" s="52"/>
      <c r="POO52" s="3"/>
      <c r="POP52" s="52"/>
      <c r="POT52" s="3"/>
      <c r="POU52" s="52"/>
      <c r="POY52" s="3"/>
      <c r="POZ52" s="52"/>
      <c r="PPD52" s="3"/>
      <c r="PPE52" s="52"/>
      <c r="PPI52" s="3"/>
      <c r="PPJ52" s="52"/>
      <c r="PPN52" s="3"/>
      <c r="PPO52" s="52"/>
      <c r="PPS52" s="3"/>
      <c r="PPT52" s="52"/>
      <c r="PPX52" s="3"/>
      <c r="PPY52" s="52"/>
      <c r="PQC52" s="3"/>
      <c r="PQD52" s="52"/>
      <c r="PQH52" s="3"/>
      <c r="PQI52" s="52"/>
      <c r="PQM52" s="3"/>
      <c r="PQN52" s="52"/>
      <c r="PQR52" s="3"/>
      <c r="PQS52" s="52"/>
      <c r="PQW52" s="3"/>
      <c r="PQX52" s="52"/>
      <c r="PRB52" s="3"/>
      <c r="PRC52" s="52"/>
      <c r="PRG52" s="3"/>
      <c r="PRH52" s="52"/>
      <c r="PRL52" s="3"/>
      <c r="PRM52" s="52"/>
      <c r="PRQ52" s="3"/>
      <c r="PRR52" s="52"/>
      <c r="PRV52" s="3"/>
      <c r="PRW52" s="52"/>
      <c r="PSA52" s="3"/>
      <c r="PSB52" s="52"/>
      <c r="PSF52" s="3"/>
      <c r="PSG52" s="52"/>
      <c r="PSK52" s="3"/>
      <c r="PSL52" s="52"/>
      <c r="PSP52" s="3"/>
      <c r="PSQ52" s="52"/>
      <c r="PSU52" s="3"/>
      <c r="PSV52" s="52"/>
      <c r="PSZ52" s="3"/>
      <c r="PTA52" s="52"/>
      <c r="PTE52" s="3"/>
      <c r="PTF52" s="52"/>
      <c r="PTJ52" s="3"/>
      <c r="PTK52" s="52"/>
      <c r="PTO52" s="3"/>
      <c r="PTP52" s="52"/>
      <c r="PTT52" s="3"/>
      <c r="PTU52" s="52"/>
      <c r="PTY52" s="3"/>
      <c r="PTZ52" s="52"/>
      <c r="PUD52" s="3"/>
      <c r="PUE52" s="52"/>
      <c r="PUI52" s="3"/>
      <c r="PUJ52" s="52"/>
      <c r="PUN52" s="3"/>
      <c r="PUO52" s="52"/>
      <c r="PUS52" s="3"/>
      <c r="PUT52" s="52"/>
      <c r="PUX52" s="3"/>
      <c r="PUY52" s="52"/>
      <c r="PVC52" s="3"/>
      <c r="PVD52" s="52"/>
      <c r="PVH52" s="3"/>
      <c r="PVI52" s="52"/>
      <c r="PVM52" s="3"/>
      <c r="PVN52" s="52"/>
      <c r="PVR52" s="3"/>
      <c r="PVS52" s="52"/>
      <c r="PVW52" s="3"/>
      <c r="PVX52" s="52"/>
      <c r="PWB52" s="3"/>
      <c r="PWC52" s="52"/>
      <c r="PWG52" s="3"/>
      <c r="PWH52" s="52"/>
      <c r="PWL52" s="3"/>
      <c r="PWM52" s="52"/>
      <c r="PWQ52" s="3"/>
      <c r="PWR52" s="52"/>
      <c r="PWV52" s="3"/>
      <c r="PWW52" s="52"/>
      <c r="PXA52" s="3"/>
      <c r="PXB52" s="52"/>
      <c r="PXF52" s="3"/>
      <c r="PXG52" s="52"/>
      <c r="PXK52" s="3"/>
      <c r="PXL52" s="52"/>
      <c r="PXP52" s="3"/>
      <c r="PXQ52" s="52"/>
      <c r="PXU52" s="3"/>
      <c r="PXV52" s="52"/>
      <c r="PXZ52" s="3"/>
      <c r="PYA52" s="52"/>
      <c r="PYE52" s="3"/>
      <c r="PYF52" s="52"/>
      <c r="PYJ52" s="3"/>
      <c r="PYK52" s="52"/>
      <c r="PYO52" s="3"/>
      <c r="PYP52" s="52"/>
      <c r="PYT52" s="3"/>
      <c r="PYU52" s="52"/>
      <c r="PYY52" s="3"/>
      <c r="PYZ52" s="52"/>
      <c r="PZD52" s="3"/>
      <c r="PZE52" s="52"/>
      <c r="PZI52" s="3"/>
      <c r="PZJ52" s="52"/>
      <c r="PZN52" s="3"/>
      <c r="PZO52" s="52"/>
      <c r="PZS52" s="3"/>
      <c r="PZT52" s="52"/>
      <c r="PZX52" s="3"/>
      <c r="PZY52" s="52"/>
      <c r="QAC52" s="3"/>
      <c r="QAD52" s="52"/>
      <c r="QAH52" s="3"/>
      <c r="QAI52" s="52"/>
      <c r="QAM52" s="3"/>
      <c r="QAN52" s="52"/>
      <c r="QAR52" s="3"/>
      <c r="QAS52" s="52"/>
      <c r="QAW52" s="3"/>
      <c r="QAX52" s="52"/>
      <c r="QBB52" s="3"/>
      <c r="QBC52" s="52"/>
      <c r="QBG52" s="3"/>
      <c r="QBH52" s="52"/>
      <c r="QBL52" s="3"/>
      <c r="QBM52" s="52"/>
      <c r="QBQ52" s="3"/>
      <c r="QBR52" s="52"/>
      <c r="QBV52" s="3"/>
      <c r="QBW52" s="52"/>
      <c r="QCA52" s="3"/>
      <c r="QCB52" s="52"/>
      <c r="QCF52" s="3"/>
      <c r="QCG52" s="52"/>
      <c r="QCK52" s="3"/>
      <c r="QCL52" s="52"/>
      <c r="QCP52" s="3"/>
      <c r="QCQ52" s="52"/>
      <c r="QCU52" s="3"/>
      <c r="QCV52" s="52"/>
      <c r="QCZ52" s="3"/>
      <c r="QDA52" s="52"/>
      <c r="QDE52" s="3"/>
      <c r="QDF52" s="52"/>
      <c r="QDJ52" s="3"/>
      <c r="QDK52" s="52"/>
      <c r="QDO52" s="3"/>
      <c r="QDP52" s="52"/>
      <c r="QDT52" s="3"/>
      <c r="QDU52" s="52"/>
      <c r="QDY52" s="3"/>
      <c r="QDZ52" s="52"/>
      <c r="QED52" s="3"/>
      <c r="QEE52" s="52"/>
      <c r="QEI52" s="3"/>
      <c r="QEJ52" s="52"/>
      <c r="QEN52" s="3"/>
      <c r="QEO52" s="52"/>
      <c r="QES52" s="3"/>
      <c r="QET52" s="52"/>
      <c r="QEX52" s="3"/>
      <c r="QEY52" s="52"/>
      <c r="QFC52" s="3"/>
      <c r="QFD52" s="52"/>
      <c r="QFH52" s="3"/>
      <c r="QFI52" s="52"/>
      <c r="QFM52" s="3"/>
      <c r="QFN52" s="52"/>
      <c r="QFR52" s="3"/>
      <c r="QFS52" s="52"/>
      <c r="QFW52" s="3"/>
      <c r="QFX52" s="52"/>
      <c r="QGB52" s="3"/>
      <c r="QGC52" s="52"/>
      <c r="QGG52" s="3"/>
      <c r="QGH52" s="52"/>
      <c r="QGL52" s="3"/>
      <c r="QGM52" s="52"/>
      <c r="QGQ52" s="3"/>
      <c r="QGR52" s="52"/>
      <c r="QGV52" s="3"/>
      <c r="QGW52" s="52"/>
      <c r="QHA52" s="3"/>
      <c r="QHB52" s="52"/>
      <c r="QHF52" s="3"/>
      <c r="QHG52" s="52"/>
      <c r="QHK52" s="3"/>
      <c r="QHL52" s="52"/>
      <c r="QHP52" s="3"/>
      <c r="QHQ52" s="52"/>
      <c r="QHU52" s="3"/>
      <c r="QHV52" s="52"/>
      <c r="QHZ52" s="3"/>
      <c r="QIA52" s="52"/>
      <c r="QIE52" s="3"/>
      <c r="QIF52" s="52"/>
      <c r="QIJ52" s="3"/>
      <c r="QIK52" s="52"/>
      <c r="QIO52" s="3"/>
      <c r="QIP52" s="52"/>
      <c r="QIT52" s="3"/>
      <c r="QIU52" s="52"/>
      <c r="QIY52" s="3"/>
      <c r="QIZ52" s="52"/>
      <c r="QJD52" s="3"/>
      <c r="QJE52" s="52"/>
      <c r="QJI52" s="3"/>
      <c r="QJJ52" s="52"/>
      <c r="QJN52" s="3"/>
      <c r="QJO52" s="52"/>
      <c r="QJS52" s="3"/>
      <c r="QJT52" s="52"/>
      <c r="QJX52" s="3"/>
      <c r="QJY52" s="52"/>
      <c r="QKC52" s="3"/>
      <c r="QKD52" s="52"/>
      <c r="QKH52" s="3"/>
      <c r="QKI52" s="52"/>
      <c r="QKM52" s="3"/>
      <c r="QKN52" s="52"/>
      <c r="QKR52" s="3"/>
      <c r="QKS52" s="52"/>
      <c r="QKW52" s="3"/>
      <c r="QKX52" s="52"/>
      <c r="QLB52" s="3"/>
      <c r="QLC52" s="52"/>
      <c r="QLG52" s="3"/>
      <c r="QLH52" s="52"/>
      <c r="QLL52" s="3"/>
      <c r="QLM52" s="52"/>
      <c r="QLQ52" s="3"/>
      <c r="QLR52" s="52"/>
      <c r="QLV52" s="3"/>
      <c r="QLW52" s="52"/>
      <c r="QMA52" s="3"/>
      <c r="QMB52" s="52"/>
      <c r="QMF52" s="3"/>
      <c r="QMG52" s="52"/>
      <c r="QMK52" s="3"/>
      <c r="QML52" s="52"/>
      <c r="QMP52" s="3"/>
      <c r="QMQ52" s="52"/>
      <c r="QMU52" s="3"/>
      <c r="QMV52" s="52"/>
      <c r="QMZ52" s="3"/>
      <c r="QNA52" s="52"/>
      <c r="QNE52" s="3"/>
      <c r="QNF52" s="52"/>
      <c r="QNJ52" s="3"/>
      <c r="QNK52" s="52"/>
      <c r="QNO52" s="3"/>
      <c r="QNP52" s="52"/>
      <c r="QNT52" s="3"/>
      <c r="QNU52" s="52"/>
      <c r="QNY52" s="3"/>
      <c r="QNZ52" s="52"/>
      <c r="QOD52" s="3"/>
      <c r="QOE52" s="52"/>
      <c r="QOI52" s="3"/>
      <c r="QOJ52" s="52"/>
      <c r="QON52" s="3"/>
      <c r="QOO52" s="52"/>
      <c r="QOS52" s="3"/>
      <c r="QOT52" s="52"/>
      <c r="QOX52" s="3"/>
      <c r="QOY52" s="52"/>
      <c r="QPC52" s="3"/>
      <c r="QPD52" s="52"/>
      <c r="QPH52" s="3"/>
      <c r="QPI52" s="52"/>
      <c r="QPM52" s="3"/>
      <c r="QPN52" s="52"/>
      <c r="QPR52" s="3"/>
      <c r="QPS52" s="52"/>
      <c r="QPW52" s="3"/>
      <c r="QPX52" s="52"/>
      <c r="QQB52" s="3"/>
      <c r="QQC52" s="52"/>
      <c r="QQG52" s="3"/>
      <c r="QQH52" s="52"/>
      <c r="QQL52" s="3"/>
      <c r="QQM52" s="52"/>
      <c r="QQQ52" s="3"/>
      <c r="QQR52" s="52"/>
      <c r="QQV52" s="3"/>
      <c r="QQW52" s="52"/>
      <c r="QRA52" s="3"/>
      <c r="QRB52" s="52"/>
      <c r="QRF52" s="3"/>
      <c r="QRG52" s="52"/>
      <c r="QRK52" s="3"/>
      <c r="QRL52" s="52"/>
      <c r="QRP52" s="3"/>
      <c r="QRQ52" s="52"/>
      <c r="QRU52" s="3"/>
      <c r="QRV52" s="52"/>
      <c r="QRZ52" s="3"/>
      <c r="QSA52" s="52"/>
      <c r="QSE52" s="3"/>
      <c r="QSF52" s="52"/>
      <c r="QSJ52" s="3"/>
      <c r="QSK52" s="52"/>
      <c r="QSO52" s="3"/>
      <c r="QSP52" s="52"/>
      <c r="QST52" s="3"/>
      <c r="QSU52" s="52"/>
      <c r="QSY52" s="3"/>
      <c r="QSZ52" s="52"/>
      <c r="QTD52" s="3"/>
      <c r="QTE52" s="52"/>
      <c r="QTI52" s="3"/>
      <c r="QTJ52" s="52"/>
      <c r="QTN52" s="3"/>
      <c r="QTO52" s="52"/>
      <c r="QTS52" s="3"/>
      <c r="QTT52" s="52"/>
      <c r="QTX52" s="3"/>
      <c r="QTY52" s="52"/>
      <c r="QUC52" s="3"/>
      <c r="QUD52" s="52"/>
      <c r="QUH52" s="3"/>
      <c r="QUI52" s="52"/>
      <c r="QUM52" s="3"/>
      <c r="QUN52" s="52"/>
      <c r="QUR52" s="3"/>
      <c r="QUS52" s="52"/>
      <c r="QUW52" s="3"/>
      <c r="QUX52" s="52"/>
      <c r="QVB52" s="3"/>
      <c r="QVC52" s="52"/>
      <c r="QVG52" s="3"/>
      <c r="QVH52" s="52"/>
      <c r="QVL52" s="3"/>
      <c r="QVM52" s="52"/>
      <c r="QVQ52" s="3"/>
      <c r="QVR52" s="52"/>
      <c r="QVV52" s="3"/>
      <c r="QVW52" s="52"/>
      <c r="QWA52" s="3"/>
      <c r="QWB52" s="52"/>
      <c r="QWF52" s="3"/>
      <c r="QWG52" s="52"/>
      <c r="QWK52" s="3"/>
      <c r="QWL52" s="52"/>
      <c r="QWP52" s="3"/>
      <c r="QWQ52" s="52"/>
      <c r="QWU52" s="3"/>
      <c r="QWV52" s="52"/>
      <c r="QWZ52" s="3"/>
      <c r="QXA52" s="52"/>
      <c r="QXE52" s="3"/>
      <c r="QXF52" s="52"/>
      <c r="QXJ52" s="3"/>
      <c r="QXK52" s="52"/>
      <c r="QXO52" s="3"/>
      <c r="QXP52" s="52"/>
      <c r="QXT52" s="3"/>
      <c r="QXU52" s="52"/>
      <c r="QXY52" s="3"/>
      <c r="QXZ52" s="52"/>
      <c r="QYD52" s="3"/>
      <c r="QYE52" s="52"/>
      <c r="QYI52" s="3"/>
      <c r="QYJ52" s="52"/>
      <c r="QYN52" s="3"/>
      <c r="QYO52" s="52"/>
      <c r="QYS52" s="3"/>
      <c r="QYT52" s="52"/>
      <c r="QYX52" s="3"/>
      <c r="QYY52" s="52"/>
      <c r="QZC52" s="3"/>
      <c r="QZD52" s="52"/>
      <c r="QZH52" s="3"/>
      <c r="QZI52" s="52"/>
      <c r="QZM52" s="3"/>
      <c r="QZN52" s="52"/>
      <c r="QZR52" s="3"/>
      <c r="QZS52" s="52"/>
      <c r="QZW52" s="3"/>
      <c r="QZX52" s="52"/>
      <c r="RAB52" s="3"/>
      <c r="RAC52" s="52"/>
      <c r="RAG52" s="3"/>
      <c r="RAH52" s="52"/>
      <c r="RAL52" s="3"/>
      <c r="RAM52" s="52"/>
      <c r="RAQ52" s="3"/>
      <c r="RAR52" s="52"/>
      <c r="RAV52" s="3"/>
      <c r="RAW52" s="52"/>
      <c r="RBA52" s="3"/>
      <c r="RBB52" s="52"/>
      <c r="RBF52" s="3"/>
      <c r="RBG52" s="52"/>
      <c r="RBK52" s="3"/>
      <c r="RBL52" s="52"/>
      <c r="RBP52" s="3"/>
      <c r="RBQ52" s="52"/>
      <c r="RBU52" s="3"/>
      <c r="RBV52" s="52"/>
      <c r="RBZ52" s="3"/>
      <c r="RCA52" s="52"/>
      <c r="RCE52" s="3"/>
      <c r="RCF52" s="52"/>
      <c r="RCJ52" s="3"/>
      <c r="RCK52" s="52"/>
      <c r="RCO52" s="3"/>
      <c r="RCP52" s="52"/>
      <c r="RCT52" s="3"/>
      <c r="RCU52" s="52"/>
      <c r="RCY52" s="3"/>
      <c r="RCZ52" s="52"/>
      <c r="RDD52" s="3"/>
      <c r="RDE52" s="52"/>
      <c r="RDI52" s="3"/>
      <c r="RDJ52" s="52"/>
      <c r="RDN52" s="3"/>
      <c r="RDO52" s="52"/>
      <c r="RDS52" s="3"/>
      <c r="RDT52" s="52"/>
      <c r="RDX52" s="3"/>
      <c r="RDY52" s="52"/>
      <c r="REC52" s="3"/>
      <c r="RED52" s="52"/>
      <c r="REH52" s="3"/>
      <c r="REI52" s="52"/>
      <c r="REM52" s="3"/>
      <c r="REN52" s="52"/>
      <c r="RER52" s="3"/>
      <c r="RES52" s="52"/>
      <c r="REW52" s="3"/>
      <c r="REX52" s="52"/>
      <c r="RFB52" s="3"/>
      <c r="RFC52" s="52"/>
      <c r="RFG52" s="3"/>
      <c r="RFH52" s="52"/>
      <c r="RFL52" s="3"/>
      <c r="RFM52" s="52"/>
      <c r="RFQ52" s="3"/>
      <c r="RFR52" s="52"/>
      <c r="RFV52" s="3"/>
      <c r="RFW52" s="52"/>
      <c r="RGA52" s="3"/>
      <c r="RGB52" s="52"/>
      <c r="RGF52" s="3"/>
      <c r="RGG52" s="52"/>
      <c r="RGK52" s="3"/>
      <c r="RGL52" s="52"/>
      <c r="RGP52" s="3"/>
      <c r="RGQ52" s="52"/>
      <c r="RGU52" s="3"/>
      <c r="RGV52" s="52"/>
      <c r="RGZ52" s="3"/>
      <c r="RHA52" s="52"/>
      <c r="RHE52" s="3"/>
      <c r="RHF52" s="52"/>
      <c r="RHJ52" s="3"/>
      <c r="RHK52" s="52"/>
      <c r="RHO52" s="3"/>
      <c r="RHP52" s="52"/>
      <c r="RHT52" s="3"/>
      <c r="RHU52" s="52"/>
      <c r="RHY52" s="3"/>
      <c r="RHZ52" s="52"/>
      <c r="RID52" s="3"/>
      <c r="RIE52" s="52"/>
      <c r="RII52" s="3"/>
      <c r="RIJ52" s="52"/>
      <c r="RIN52" s="3"/>
      <c r="RIO52" s="52"/>
      <c r="RIS52" s="3"/>
      <c r="RIT52" s="52"/>
      <c r="RIX52" s="3"/>
      <c r="RIY52" s="52"/>
      <c r="RJC52" s="3"/>
      <c r="RJD52" s="52"/>
      <c r="RJH52" s="3"/>
      <c r="RJI52" s="52"/>
      <c r="RJM52" s="3"/>
      <c r="RJN52" s="52"/>
      <c r="RJR52" s="3"/>
      <c r="RJS52" s="52"/>
      <c r="RJW52" s="3"/>
      <c r="RJX52" s="52"/>
      <c r="RKB52" s="3"/>
      <c r="RKC52" s="52"/>
      <c r="RKG52" s="3"/>
      <c r="RKH52" s="52"/>
      <c r="RKL52" s="3"/>
      <c r="RKM52" s="52"/>
      <c r="RKQ52" s="3"/>
      <c r="RKR52" s="52"/>
      <c r="RKV52" s="3"/>
      <c r="RKW52" s="52"/>
      <c r="RLA52" s="3"/>
      <c r="RLB52" s="52"/>
      <c r="RLF52" s="3"/>
      <c r="RLG52" s="52"/>
      <c r="RLK52" s="3"/>
      <c r="RLL52" s="52"/>
      <c r="RLP52" s="3"/>
      <c r="RLQ52" s="52"/>
      <c r="RLU52" s="3"/>
      <c r="RLV52" s="52"/>
      <c r="RLZ52" s="3"/>
      <c r="RMA52" s="52"/>
      <c r="RME52" s="3"/>
      <c r="RMF52" s="52"/>
      <c r="RMJ52" s="3"/>
      <c r="RMK52" s="52"/>
      <c r="RMO52" s="3"/>
      <c r="RMP52" s="52"/>
      <c r="RMT52" s="3"/>
      <c r="RMU52" s="52"/>
      <c r="RMY52" s="3"/>
      <c r="RMZ52" s="52"/>
      <c r="RND52" s="3"/>
      <c r="RNE52" s="52"/>
      <c r="RNI52" s="3"/>
      <c r="RNJ52" s="52"/>
      <c r="RNN52" s="3"/>
      <c r="RNO52" s="52"/>
      <c r="RNS52" s="3"/>
      <c r="RNT52" s="52"/>
      <c r="RNX52" s="3"/>
      <c r="RNY52" s="52"/>
      <c r="ROC52" s="3"/>
      <c r="ROD52" s="52"/>
      <c r="ROH52" s="3"/>
      <c r="ROI52" s="52"/>
      <c r="ROM52" s="3"/>
      <c r="RON52" s="52"/>
      <c r="ROR52" s="3"/>
      <c r="ROS52" s="52"/>
      <c r="ROW52" s="3"/>
      <c r="ROX52" s="52"/>
      <c r="RPB52" s="3"/>
      <c r="RPC52" s="52"/>
      <c r="RPG52" s="3"/>
      <c r="RPH52" s="52"/>
      <c r="RPL52" s="3"/>
      <c r="RPM52" s="52"/>
      <c r="RPQ52" s="3"/>
      <c r="RPR52" s="52"/>
      <c r="RPV52" s="3"/>
      <c r="RPW52" s="52"/>
      <c r="RQA52" s="3"/>
      <c r="RQB52" s="52"/>
      <c r="RQF52" s="3"/>
      <c r="RQG52" s="52"/>
      <c r="RQK52" s="3"/>
      <c r="RQL52" s="52"/>
      <c r="RQP52" s="3"/>
      <c r="RQQ52" s="52"/>
      <c r="RQU52" s="3"/>
      <c r="RQV52" s="52"/>
      <c r="RQZ52" s="3"/>
      <c r="RRA52" s="52"/>
      <c r="RRE52" s="3"/>
      <c r="RRF52" s="52"/>
      <c r="RRJ52" s="3"/>
      <c r="RRK52" s="52"/>
      <c r="RRO52" s="3"/>
      <c r="RRP52" s="52"/>
      <c r="RRT52" s="3"/>
      <c r="RRU52" s="52"/>
      <c r="RRY52" s="3"/>
      <c r="RRZ52" s="52"/>
      <c r="RSD52" s="3"/>
      <c r="RSE52" s="52"/>
      <c r="RSI52" s="3"/>
      <c r="RSJ52" s="52"/>
      <c r="RSN52" s="3"/>
      <c r="RSO52" s="52"/>
      <c r="RSS52" s="3"/>
      <c r="RST52" s="52"/>
      <c r="RSX52" s="3"/>
      <c r="RSY52" s="52"/>
      <c r="RTC52" s="3"/>
      <c r="RTD52" s="52"/>
      <c r="RTH52" s="3"/>
      <c r="RTI52" s="52"/>
      <c r="RTM52" s="3"/>
      <c r="RTN52" s="52"/>
      <c r="RTR52" s="3"/>
      <c r="RTS52" s="52"/>
      <c r="RTW52" s="3"/>
      <c r="RTX52" s="52"/>
      <c r="RUB52" s="3"/>
      <c r="RUC52" s="52"/>
      <c r="RUG52" s="3"/>
      <c r="RUH52" s="52"/>
      <c r="RUL52" s="3"/>
      <c r="RUM52" s="52"/>
      <c r="RUQ52" s="3"/>
      <c r="RUR52" s="52"/>
      <c r="RUV52" s="3"/>
      <c r="RUW52" s="52"/>
      <c r="RVA52" s="3"/>
      <c r="RVB52" s="52"/>
      <c r="RVF52" s="3"/>
      <c r="RVG52" s="52"/>
      <c r="RVK52" s="3"/>
      <c r="RVL52" s="52"/>
      <c r="RVP52" s="3"/>
      <c r="RVQ52" s="52"/>
      <c r="RVU52" s="3"/>
      <c r="RVV52" s="52"/>
      <c r="RVZ52" s="3"/>
      <c r="RWA52" s="52"/>
      <c r="RWE52" s="3"/>
      <c r="RWF52" s="52"/>
      <c r="RWJ52" s="3"/>
      <c r="RWK52" s="52"/>
      <c r="RWO52" s="3"/>
      <c r="RWP52" s="52"/>
      <c r="RWT52" s="3"/>
      <c r="RWU52" s="52"/>
      <c r="RWY52" s="3"/>
      <c r="RWZ52" s="52"/>
      <c r="RXD52" s="3"/>
      <c r="RXE52" s="52"/>
      <c r="RXI52" s="3"/>
      <c r="RXJ52" s="52"/>
      <c r="RXN52" s="3"/>
      <c r="RXO52" s="52"/>
      <c r="RXS52" s="3"/>
      <c r="RXT52" s="52"/>
      <c r="RXX52" s="3"/>
      <c r="RXY52" s="52"/>
      <c r="RYC52" s="3"/>
      <c r="RYD52" s="52"/>
      <c r="RYH52" s="3"/>
      <c r="RYI52" s="52"/>
      <c r="RYM52" s="3"/>
      <c r="RYN52" s="52"/>
      <c r="RYR52" s="3"/>
      <c r="RYS52" s="52"/>
      <c r="RYW52" s="3"/>
      <c r="RYX52" s="52"/>
      <c r="RZB52" s="3"/>
      <c r="RZC52" s="52"/>
      <c r="RZG52" s="3"/>
      <c r="RZH52" s="52"/>
      <c r="RZL52" s="3"/>
      <c r="RZM52" s="52"/>
      <c r="RZQ52" s="3"/>
      <c r="RZR52" s="52"/>
      <c r="RZV52" s="3"/>
      <c r="RZW52" s="52"/>
      <c r="SAA52" s="3"/>
      <c r="SAB52" s="52"/>
      <c r="SAF52" s="3"/>
      <c r="SAG52" s="52"/>
      <c r="SAK52" s="3"/>
      <c r="SAL52" s="52"/>
      <c r="SAP52" s="3"/>
      <c r="SAQ52" s="52"/>
      <c r="SAU52" s="3"/>
      <c r="SAV52" s="52"/>
      <c r="SAZ52" s="3"/>
      <c r="SBA52" s="52"/>
      <c r="SBE52" s="3"/>
      <c r="SBF52" s="52"/>
      <c r="SBJ52" s="3"/>
      <c r="SBK52" s="52"/>
      <c r="SBO52" s="3"/>
      <c r="SBP52" s="52"/>
      <c r="SBT52" s="3"/>
      <c r="SBU52" s="52"/>
      <c r="SBY52" s="3"/>
      <c r="SBZ52" s="52"/>
      <c r="SCD52" s="3"/>
      <c r="SCE52" s="52"/>
      <c r="SCI52" s="3"/>
      <c r="SCJ52" s="52"/>
      <c r="SCN52" s="3"/>
      <c r="SCO52" s="52"/>
      <c r="SCS52" s="3"/>
      <c r="SCT52" s="52"/>
      <c r="SCX52" s="3"/>
      <c r="SCY52" s="52"/>
      <c r="SDC52" s="3"/>
      <c r="SDD52" s="52"/>
      <c r="SDH52" s="3"/>
      <c r="SDI52" s="52"/>
      <c r="SDM52" s="3"/>
      <c r="SDN52" s="52"/>
      <c r="SDR52" s="3"/>
      <c r="SDS52" s="52"/>
      <c r="SDW52" s="3"/>
      <c r="SDX52" s="52"/>
      <c r="SEB52" s="3"/>
      <c r="SEC52" s="52"/>
      <c r="SEG52" s="3"/>
      <c r="SEH52" s="52"/>
      <c r="SEL52" s="3"/>
      <c r="SEM52" s="52"/>
      <c r="SEQ52" s="3"/>
      <c r="SER52" s="52"/>
      <c r="SEV52" s="3"/>
      <c r="SEW52" s="52"/>
      <c r="SFA52" s="3"/>
      <c r="SFB52" s="52"/>
      <c r="SFF52" s="3"/>
      <c r="SFG52" s="52"/>
      <c r="SFK52" s="3"/>
      <c r="SFL52" s="52"/>
      <c r="SFP52" s="3"/>
      <c r="SFQ52" s="52"/>
      <c r="SFU52" s="3"/>
      <c r="SFV52" s="52"/>
      <c r="SFZ52" s="3"/>
      <c r="SGA52" s="52"/>
      <c r="SGE52" s="3"/>
      <c r="SGF52" s="52"/>
      <c r="SGJ52" s="3"/>
      <c r="SGK52" s="52"/>
      <c r="SGO52" s="3"/>
      <c r="SGP52" s="52"/>
      <c r="SGT52" s="3"/>
      <c r="SGU52" s="52"/>
      <c r="SGY52" s="3"/>
      <c r="SGZ52" s="52"/>
      <c r="SHD52" s="3"/>
      <c r="SHE52" s="52"/>
      <c r="SHI52" s="3"/>
      <c r="SHJ52" s="52"/>
      <c r="SHN52" s="3"/>
      <c r="SHO52" s="52"/>
      <c r="SHS52" s="3"/>
      <c r="SHT52" s="52"/>
      <c r="SHX52" s="3"/>
      <c r="SHY52" s="52"/>
      <c r="SIC52" s="3"/>
      <c r="SID52" s="52"/>
      <c r="SIH52" s="3"/>
      <c r="SII52" s="52"/>
      <c r="SIM52" s="3"/>
      <c r="SIN52" s="52"/>
      <c r="SIR52" s="3"/>
      <c r="SIS52" s="52"/>
      <c r="SIW52" s="3"/>
      <c r="SIX52" s="52"/>
      <c r="SJB52" s="3"/>
      <c r="SJC52" s="52"/>
      <c r="SJG52" s="3"/>
      <c r="SJH52" s="52"/>
      <c r="SJL52" s="3"/>
      <c r="SJM52" s="52"/>
      <c r="SJQ52" s="3"/>
      <c r="SJR52" s="52"/>
      <c r="SJV52" s="3"/>
      <c r="SJW52" s="52"/>
      <c r="SKA52" s="3"/>
      <c r="SKB52" s="52"/>
      <c r="SKF52" s="3"/>
      <c r="SKG52" s="52"/>
      <c r="SKK52" s="3"/>
      <c r="SKL52" s="52"/>
      <c r="SKP52" s="3"/>
      <c r="SKQ52" s="52"/>
      <c r="SKU52" s="3"/>
      <c r="SKV52" s="52"/>
      <c r="SKZ52" s="3"/>
      <c r="SLA52" s="52"/>
      <c r="SLE52" s="3"/>
      <c r="SLF52" s="52"/>
      <c r="SLJ52" s="3"/>
      <c r="SLK52" s="52"/>
      <c r="SLO52" s="3"/>
      <c r="SLP52" s="52"/>
      <c r="SLT52" s="3"/>
      <c r="SLU52" s="52"/>
      <c r="SLY52" s="3"/>
      <c r="SLZ52" s="52"/>
      <c r="SMD52" s="3"/>
      <c r="SME52" s="52"/>
      <c r="SMI52" s="3"/>
      <c r="SMJ52" s="52"/>
      <c r="SMN52" s="3"/>
      <c r="SMO52" s="52"/>
      <c r="SMS52" s="3"/>
      <c r="SMT52" s="52"/>
      <c r="SMX52" s="3"/>
      <c r="SMY52" s="52"/>
      <c r="SNC52" s="3"/>
      <c r="SND52" s="52"/>
      <c r="SNH52" s="3"/>
      <c r="SNI52" s="52"/>
      <c r="SNM52" s="3"/>
      <c r="SNN52" s="52"/>
      <c r="SNR52" s="3"/>
      <c r="SNS52" s="52"/>
      <c r="SNW52" s="3"/>
      <c r="SNX52" s="52"/>
      <c r="SOB52" s="3"/>
      <c r="SOC52" s="52"/>
      <c r="SOG52" s="3"/>
      <c r="SOH52" s="52"/>
      <c r="SOL52" s="3"/>
      <c r="SOM52" s="52"/>
      <c r="SOQ52" s="3"/>
      <c r="SOR52" s="52"/>
      <c r="SOV52" s="3"/>
      <c r="SOW52" s="52"/>
      <c r="SPA52" s="3"/>
      <c r="SPB52" s="52"/>
      <c r="SPF52" s="3"/>
      <c r="SPG52" s="52"/>
      <c r="SPK52" s="3"/>
      <c r="SPL52" s="52"/>
      <c r="SPP52" s="3"/>
      <c r="SPQ52" s="52"/>
      <c r="SPU52" s="3"/>
      <c r="SPV52" s="52"/>
      <c r="SPZ52" s="3"/>
      <c r="SQA52" s="52"/>
      <c r="SQE52" s="3"/>
      <c r="SQF52" s="52"/>
      <c r="SQJ52" s="3"/>
      <c r="SQK52" s="52"/>
      <c r="SQO52" s="3"/>
      <c r="SQP52" s="52"/>
      <c r="SQT52" s="3"/>
      <c r="SQU52" s="52"/>
      <c r="SQY52" s="3"/>
      <c r="SQZ52" s="52"/>
      <c r="SRD52" s="3"/>
      <c r="SRE52" s="52"/>
      <c r="SRI52" s="3"/>
      <c r="SRJ52" s="52"/>
      <c r="SRN52" s="3"/>
      <c r="SRO52" s="52"/>
      <c r="SRS52" s="3"/>
      <c r="SRT52" s="52"/>
      <c r="SRX52" s="3"/>
      <c r="SRY52" s="52"/>
      <c r="SSC52" s="3"/>
      <c r="SSD52" s="52"/>
      <c r="SSH52" s="3"/>
      <c r="SSI52" s="52"/>
      <c r="SSM52" s="3"/>
      <c r="SSN52" s="52"/>
      <c r="SSR52" s="3"/>
      <c r="SSS52" s="52"/>
      <c r="SSW52" s="3"/>
      <c r="SSX52" s="52"/>
      <c r="STB52" s="3"/>
      <c r="STC52" s="52"/>
      <c r="STG52" s="3"/>
      <c r="STH52" s="52"/>
      <c r="STL52" s="3"/>
      <c r="STM52" s="52"/>
      <c r="STQ52" s="3"/>
      <c r="STR52" s="52"/>
      <c r="STV52" s="3"/>
      <c r="STW52" s="52"/>
      <c r="SUA52" s="3"/>
      <c r="SUB52" s="52"/>
      <c r="SUF52" s="3"/>
      <c r="SUG52" s="52"/>
      <c r="SUK52" s="3"/>
      <c r="SUL52" s="52"/>
      <c r="SUP52" s="3"/>
      <c r="SUQ52" s="52"/>
      <c r="SUU52" s="3"/>
      <c r="SUV52" s="52"/>
      <c r="SUZ52" s="3"/>
      <c r="SVA52" s="52"/>
      <c r="SVE52" s="3"/>
      <c r="SVF52" s="52"/>
      <c r="SVJ52" s="3"/>
      <c r="SVK52" s="52"/>
      <c r="SVO52" s="3"/>
      <c r="SVP52" s="52"/>
      <c r="SVT52" s="3"/>
      <c r="SVU52" s="52"/>
      <c r="SVY52" s="3"/>
      <c r="SVZ52" s="52"/>
      <c r="SWD52" s="3"/>
      <c r="SWE52" s="52"/>
      <c r="SWI52" s="3"/>
      <c r="SWJ52" s="52"/>
      <c r="SWN52" s="3"/>
      <c r="SWO52" s="52"/>
      <c r="SWS52" s="3"/>
      <c r="SWT52" s="52"/>
      <c r="SWX52" s="3"/>
      <c r="SWY52" s="52"/>
      <c r="SXC52" s="3"/>
      <c r="SXD52" s="52"/>
      <c r="SXH52" s="3"/>
      <c r="SXI52" s="52"/>
      <c r="SXM52" s="3"/>
      <c r="SXN52" s="52"/>
      <c r="SXR52" s="3"/>
      <c r="SXS52" s="52"/>
      <c r="SXW52" s="3"/>
      <c r="SXX52" s="52"/>
      <c r="SYB52" s="3"/>
      <c r="SYC52" s="52"/>
      <c r="SYG52" s="3"/>
      <c r="SYH52" s="52"/>
      <c r="SYL52" s="3"/>
      <c r="SYM52" s="52"/>
      <c r="SYQ52" s="3"/>
      <c r="SYR52" s="52"/>
      <c r="SYV52" s="3"/>
      <c r="SYW52" s="52"/>
      <c r="SZA52" s="3"/>
      <c r="SZB52" s="52"/>
      <c r="SZF52" s="3"/>
      <c r="SZG52" s="52"/>
      <c r="SZK52" s="3"/>
      <c r="SZL52" s="52"/>
      <c r="SZP52" s="3"/>
      <c r="SZQ52" s="52"/>
      <c r="SZU52" s="3"/>
      <c r="SZV52" s="52"/>
      <c r="SZZ52" s="3"/>
      <c r="TAA52" s="52"/>
      <c r="TAE52" s="3"/>
      <c r="TAF52" s="52"/>
      <c r="TAJ52" s="3"/>
      <c r="TAK52" s="52"/>
      <c r="TAO52" s="3"/>
      <c r="TAP52" s="52"/>
      <c r="TAT52" s="3"/>
      <c r="TAU52" s="52"/>
      <c r="TAY52" s="3"/>
      <c r="TAZ52" s="52"/>
      <c r="TBD52" s="3"/>
      <c r="TBE52" s="52"/>
      <c r="TBI52" s="3"/>
      <c r="TBJ52" s="52"/>
      <c r="TBN52" s="3"/>
      <c r="TBO52" s="52"/>
      <c r="TBS52" s="3"/>
      <c r="TBT52" s="52"/>
      <c r="TBX52" s="3"/>
      <c r="TBY52" s="52"/>
      <c r="TCC52" s="3"/>
      <c r="TCD52" s="52"/>
      <c r="TCH52" s="3"/>
      <c r="TCI52" s="52"/>
      <c r="TCM52" s="3"/>
      <c r="TCN52" s="52"/>
      <c r="TCR52" s="3"/>
      <c r="TCS52" s="52"/>
      <c r="TCW52" s="3"/>
      <c r="TCX52" s="52"/>
      <c r="TDB52" s="3"/>
      <c r="TDC52" s="52"/>
      <c r="TDG52" s="3"/>
      <c r="TDH52" s="52"/>
      <c r="TDL52" s="3"/>
      <c r="TDM52" s="52"/>
      <c r="TDQ52" s="3"/>
      <c r="TDR52" s="52"/>
      <c r="TDV52" s="3"/>
      <c r="TDW52" s="52"/>
      <c r="TEA52" s="3"/>
      <c r="TEB52" s="52"/>
      <c r="TEF52" s="3"/>
      <c r="TEG52" s="52"/>
      <c r="TEK52" s="3"/>
      <c r="TEL52" s="52"/>
      <c r="TEP52" s="3"/>
      <c r="TEQ52" s="52"/>
      <c r="TEU52" s="3"/>
      <c r="TEV52" s="52"/>
      <c r="TEZ52" s="3"/>
      <c r="TFA52" s="52"/>
      <c r="TFE52" s="3"/>
      <c r="TFF52" s="52"/>
      <c r="TFJ52" s="3"/>
      <c r="TFK52" s="52"/>
      <c r="TFO52" s="3"/>
      <c r="TFP52" s="52"/>
      <c r="TFT52" s="3"/>
      <c r="TFU52" s="52"/>
      <c r="TFY52" s="3"/>
      <c r="TFZ52" s="52"/>
      <c r="TGD52" s="3"/>
      <c r="TGE52" s="52"/>
      <c r="TGI52" s="3"/>
      <c r="TGJ52" s="52"/>
      <c r="TGN52" s="3"/>
      <c r="TGO52" s="52"/>
      <c r="TGS52" s="3"/>
      <c r="TGT52" s="52"/>
      <c r="TGX52" s="3"/>
      <c r="TGY52" s="52"/>
      <c r="THC52" s="3"/>
      <c r="THD52" s="52"/>
      <c r="THH52" s="3"/>
      <c r="THI52" s="52"/>
      <c r="THM52" s="3"/>
      <c r="THN52" s="52"/>
      <c r="THR52" s="3"/>
      <c r="THS52" s="52"/>
      <c r="THW52" s="3"/>
      <c r="THX52" s="52"/>
      <c r="TIB52" s="3"/>
      <c r="TIC52" s="52"/>
      <c r="TIG52" s="3"/>
      <c r="TIH52" s="52"/>
      <c r="TIL52" s="3"/>
      <c r="TIM52" s="52"/>
      <c r="TIQ52" s="3"/>
      <c r="TIR52" s="52"/>
      <c r="TIV52" s="3"/>
      <c r="TIW52" s="52"/>
      <c r="TJA52" s="3"/>
      <c r="TJB52" s="52"/>
      <c r="TJF52" s="3"/>
      <c r="TJG52" s="52"/>
      <c r="TJK52" s="3"/>
      <c r="TJL52" s="52"/>
      <c r="TJP52" s="3"/>
      <c r="TJQ52" s="52"/>
      <c r="TJU52" s="3"/>
      <c r="TJV52" s="52"/>
      <c r="TJZ52" s="3"/>
      <c r="TKA52" s="52"/>
      <c r="TKE52" s="3"/>
      <c r="TKF52" s="52"/>
      <c r="TKJ52" s="3"/>
      <c r="TKK52" s="52"/>
      <c r="TKO52" s="3"/>
      <c r="TKP52" s="52"/>
      <c r="TKT52" s="3"/>
      <c r="TKU52" s="52"/>
      <c r="TKY52" s="3"/>
      <c r="TKZ52" s="52"/>
      <c r="TLD52" s="3"/>
      <c r="TLE52" s="52"/>
      <c r="TLI52" s="3"/>
      <c r="TLJ52" s="52"/>
      <c r="TLN52" s="3"/>
      <c r="TLO52" s="52"/>
      <c r="TLS52" s="3"/>
      <c r="TLT52" s="52"/>
      <c r="TLX52" s="3"/>
      <c r="TLY52" s="52"/>
      <c r="TMC52" s="3"/>
      <c r="TMD52" s="52"/>
      <c r="TMH52" s="3"/>
      <c r="TMI52" s="52"/>
      <c r="TMM52" s="3"/>
      <c r="TMN52" s="52"/>
      <c r="TMR52" s="3"/>
      <c r="TMS52" s="52"/>
      <c r="TMW52" s="3"/>
      <c r="TMX52" s="52"/>
      <c r="TNB52" s="3"/>
      <c r="TNC52" s="52"/>
      <c r="TNG52" s="3"/>
      <c r="TNH52" s="52"/>
      <c r="TNL52" s="3"/>
      <c r="TNM52" s="52"/>
      <c r="TNQ52" s="3"/>
      <c r="TNR52" s="52"/>
      <c r="TNV52" s="3"/>
      <c r="TNW52" s="52"/>
      <c r="TOA52" s="3"/>
      <c r="TOB52" s="52"/>
      <c r="TOF52" s="3"/>
      <c r="TOG52" s="52"/>
      <c r="TOK52" s="3"/>
      <c r="TOL52" s="52"/>
      <c r="TOP52" s="3"/>
      <c r="TOQ52" s="52"/>
      <c r="TOU52" s="3"/>
      <c r="TOV52" s="52"/>
      <c r="TOZ52" s="3"/>
      <c r="TPA52" s="52"/>
      <c r="TPE52" s="3"/>
      <c r="TPF52" s="52"/>
      <c r="TPJ52" s="3"/>
      <c r="TPK52" s="52"/>
      <c r="TPO52" s="3"/>
      <c r="TPP52" s="52"/>
      <c r="TPT52" s="3"/>
      <c r="TPU52" s="52"/>
      <c r="TPY52" s="3"/>
      <c r="TPZ52" s="52"/>
      <c r="TQD52" s="3"/>
      <c r="TQE52" s="52"/>
      <c r="TQI52" s="3"/>
      <c r="TQJ52" s="52"/>
      <c r="TQN52" s="3"/>
      <c r="TQO52" s="52"/>
      <c r="TQS52" s="3"/>
      <c r="TQT52" s="52"/>
      <c r="TQX52" s="3"/>
      <c r="TQY52" s="52"/>
      <c r="TRC52" s="3"/>
      <c r="TRD52" s="52"/>
      <c r="TRH52" s="3"/>
      <c r="TRI52" s="52"/>
      <c r="TRM52" s="3"/>
      <c r="TRN52" s="52"/>
      <c r="TRR52" s="3"/>
      <c r="TRS52" s="52"/>
      <c r="TRW52" s="3"/>
      <c r="TRX52" s="52"/>
      <c r="TSB52" s="3"/>
      <c r="TSC52" s="52"/>
      <c r="TSG52" s="3"/>
      <c r="TSH52" s="52"/>
      <c r="TSL52" s="3"/>
      <c r="TSM52" s="52"/>
      <c r="TSQ52" s="3"/>
      <c r="TSR52" s="52"/>
      <c r="TSV52" s="3"/>
      <c r="TSW52" s="52"/>
      <c r="TTA52" s="3"/>
      <c r="TTB52" s="52"/>
      <c r="TTF52" s="3"/>
      <c r="TTG52" s="52"/>
      <c r="TTK52" s="3"/>
      <c r="TTL52" s="52"/>
      <c r="TTP52" s="3"/>
      <c r="TTQ52" s="52"/>
      <c r="TTU52" s="3"/>
      <c r="TTV52" s="52"/>
      <c r="TTZ52" s="3"/>
      <c r="TUA52" s="52"/>
      <c r="TUE52" s="3"/>
      <c r="TUF52" s="52"/>
      <c r="TUJ52" s="3"/>
      <c r="TUK52" s="52"/>
      <c r="TUO52" s="3"/>
      <c r="TUP52" s="52"/>
      <c r="TUT52" s="3"/>
      <c r="TUU52" s="52"/>
      <c r="TUY52" s="3"/>
      <c r="TUZ52" s="52"/>
      <c r="TVD52" s="3"/>
      <c r="TVE52" s="52"/>
      <c r="TVI52" s="3"/>
      <c r="TVJ52" s="52"/>
      <c r="TVN52" s="3"/>
      <c r="TVO52" s="52"/>
      <c r="TVS52" s="3"/>
      <c r="TVT52" s="52"/>
      <c r="TVX52" s="3"/>
      <c r="TVY52" s="52"/>
      <c r="TWC52" s="3"/>
      <c r="TWD52" s="52"/>
      <c r="TWH52" s="3"/>
      <c r="TWI52" s="52"/>
      <c r="TWM52" s="3"/>
      <c r="TWN52" s="52"/>
      <c r="TWR52" s="3"/>
      <c r="TWS52" s="52"/>
      <c r="TWW52" s="3"/>
      <c r="TWX52" s="52"/>
      <c r="TXB52" s="3"/>
      <c r="TXC52" s="52"/>
      <c r="TXG52" s="3"/>
      <c r="TXH52" s="52"/>
      <c r="TXL52" s="3"/>
      <c r="TXM52" s="52"/>
      <c r="TXQ52" s="3"/>
      <c r="TXR52" s="52"/>
      <c r="TXV52" s="3"/>
      <c r="TXW52" s="52"/>
      <c r="TYA52" s="3"/>
      <c r="TYB52" s="52"/>
      <c r="TYF52" s="3"/>
      <c r="TYG52" s="52"/>
      <c r="TYK52" s="3"/>
      <c r="TYL52" s="52"/>
      <c r="TYP52" s="3"/>
      <c r="TYQ52" s="52"/>
      <c r="TYU52" s="3"/>
      <c r="TYV52" s="52"/>
      <c r="TYZ52" s="3"/>
      <c r="TZA52" s="52"/>
      <c r="TZE52" s="3"/>
      <c r="TZF52" s="52"/>
      <c r="TZJ52" s="3"/>
      <c r="TZK52" s="52"/>
      <c r="TZO52" s="3"/>
      <c r="TZP52" s="52"/>
      <c r="TZT52" s="3"/>
      <c r="TZU52" s="52"/>
      <c r="TZY52" s="3"/>
      <c r="TZZ52" s="52"/>
      <c r="UAD52" s="3"/>
      <c r="UAE52" s="52"/>
      <c r="UAI52" s="3"/>
      <c r="UAJ52" s="52"/>
      <c r="UAN52" s="3"/>
      <c r="UAO52" s="52"/>
      <c r="UAS52" s="3"/>
      <c r="UAT52" s="52"/>
      <c r="UAX52" s="3"/>
      <c r="UAY52" s="52"/>
      <c r="UBC52" s="3"/>
      <c r="UBD52" s="52"/>
      <c r="UBH52" s="3"/>
      <c r="UBI52" s="52"/>
      <c r="UBM52" s="3"/>
      <c r="UBN52" s="52"/>
      <c r="UBR52" s="3"/>
      <c r="UBS52" s="52"/>
      <c r="UBW52" s="3"/>
      <c r="UBX52" s="52"/>
      <c r="UCB52" s="3"/>
      <c r="UCC52" s="52"/>
      <c r="UCG52" s="3"/>
      <c r="UCH52" s="52"/>
      <c r="UCL52" s="3"/>
      <c r="UCM52" s="52"/>
      <c r="UCQ52" s="3"/>
      <c r="UCR52" s="52"/>
      <c r="UCV52" s="3"/>
      <c r="UCW52" s="52"/>
      <c r="UDA52" s="3"/>
      <c r="UDB52" s="52"/>
      <c r="UDF52" s="3"/>
      <c r="UDG52" s="52"/>
      <c r="UDK52" s="3"/>
      <c r="UDL52" s="52"/>
      <c r="UDP52" s="3"/>
      <c r="UDQ52" s="52"/>
      <c r="UDU52" s="3"/>
      <c r="UDV52" s="52"/>
      <c r="UDZ52" s="3"/>
      <c r="UEA52" s="52"/>
      <c r="UEE52" s="3"/>
      <c r="UEF52" s="52"/>
      <c r="UEJ52" s="3"/>
      <c r="UEK52" s="52"/>
      <c r="UEO52" s="3"/>
      <c r="UEP52" s="52"/>
      <c r="UET52" s="3"/>
      <c r="UEU52" s="52"/>
      <c r="UEY52" s="3"/>
      <c r="UEZ52" s="52"/>
      <c r="UFD52" s="3"/>
      <c r="UFE52" s="52"/>
      <c r="UFI52" s="3"/>
      <c r="UFJ52" s="52"/>
      <c r="UFN52" s="3"/>
      <c r="UFO52" s="52"/>
      <c r="UFS52" s="3"/>
      <c r="UFT52" s="52"/>
      <c r="UFX52" s="3"/>
      <c r="UFY52" s="52"/>
      <c r="UGC52" s="3"/>
      <c r="UGD52" s="52"/>
      <c r="UGH52" s="3"/>
      <c r="UGI52" s="52"/>
      <c r="UGM52" s="3"/>
      <c r="UGN52" s="52"/>
      <c r="UGR52" s="3"/>
      <c r="UGS52" s="52"/>
      <c r="UGW52" s="3"/>
      <c r="UGX52" s="52"/>
      <c r="UHB52" s="3"/>
      <c r="UHC52" s="52"/>
      <c r="UHG52" s="3"/>
      <c r="UHH52" s="52"/>
      <c r="UHL52" s="3"/>
      <c r="UHM52" s="52"/>
      <c r="UHQ52" s="3"/>
      <c r="UHR52" s="52"/>
      <c r="UHV52" s="3"/>
      <c r="UHW52" s="52"/>
      <c r="UIA52" s="3"/>
      <c r="UIB52" s="52"/>
      <c r="UIF52" s="3"/>
      <c r="UIG52" s="52"/>
      <c r="UIK52" s="3"/>
      <c r="UIL52" s="52"/>
      <c r="UIP52" s="3"/>
      <c r="UIQ52" s="52"/>
      <c r="UIU52" s="3"/>
      <c r="UIV52" s="52"/>
      <c r="UIZ52" s="3"/>
      <c r="UJA52" s="52"/>
      <c r="UJE52" s="3"/>
      <c r="UJF52" s="52"/>
      <c r="UJJ52" s="3"/>
      <c r="UJK52" s="52"/>
      <c r="UJO52" s="3"/>
      <c r="UJP52" s="52"/>
      <c r="UJT52" s="3"/>
      <c r="UJU52" s="52"/>
      <c r="UJY52" s="3"/>
      <c r="UJZ52" s="52"/>
      <c r="UKD52" s="3"/>
      <c r="UKE52" s="52"/>
      <c r="UKI52" s="3"/>
      <c r="UKJ52" s="52"/>
      <c r="UKN52" s="3"/>
      <c r="UKO52" s="52"/>
      <c r="UKS52" s="3"/>
      <c r="UKT52" s="52"/>
      <c r="UKX52" s="3"/>
      <c r="UKY52" s="52"/>
      <c r="ULC52" s="3"/>
      <c r="ULD52" s="52"/>
      <c r="ULH52" s="3"/>
      <c r="ULI52" s="52"/>
      <c r="ULM52" s="3"/>
      <c r="ULN52" s="52"/>
      <c r="ULR52" s="3"/>
      <c r="ULS52" s="52"/>
      <c r="ULW52" s="3"/>
      <c r="ULX52" s="52"/>
      <c r="UMB52" s="3"/>
      <c r="UMC52" s="52"/>
      <c r="UMG52" s="3"/>
      <c r="UMH52" s="52"/>
      <c r="UML52" s="3"/>
      <c r="UMM52" s="52"/>
      <c r="UMQ52" s="3"/>
      <c r="UMR52" s="52"/>
      <c r="UMV52" s="3"/>
      <c r="UMW52" s="52"/>
      <c r="UNA52" s="3"/>
      <c r="UNB52" s="52"/>
      <c r="UNF52" s="3"/>
      <c r="UNG52" s="52"/>
      <c r="UNK52" s="3"/>
      <c r="UNL52" s="52"/>
      <c r="UNP52" s="3"/>
      <c r="UNQ52" s="52"/>
      <c r="UNU52" s="3"/>
      <c r="UNV52" s="52"/>
      <c r="UNZ52" s="3"/>
      <c r="UOA52" s="52"/>
      <c r="UOE52" s="3"/>
      <c r="UOF52" s="52"/>
      <c r="UOJ52" s="3"/>
      <c r="UOK52" s="52"/>
      <c r="UOO52" s="3"/>
      <c r="UOP52" s="52"/>
      <c r="UOT52" s="3"/>
      <c r="UOU52" s="52"/>
      <c r="UOY52" s="3"/>
      <c r="UOZ52" s="52"/>
      <c r="UPD52" s="3"/>
      <c r="UPE52" s="52"/>
      <c r="UPI52" s="3"/>
      <c r="UPJ52" s="52"/>
      <c r="UPN52" s="3"/>
      <c r="UPO52" s="52"/>
      <c r="UPS52" s="3"/>
      <c r="UPT52" s="52"/>
      <c r="UPX52" s="3"/>
      <c r="UPY52" s="52"/>
      <c r="UQC52" s="3"/>
      <c r="UQD52" s="52"/>
      <c r="UQH52" s="3"/>
      <c r="UQI52" s="52"/>
      <c r="UQM52" s="3"/>
      <c r="UQN52" s="52"/>
      <c r="UQR52" s="3"/>
      <c r="UQS52" s="52"/>
      <c r="UQW52" s="3"/>
      <c r="UQX52" s="52"/>
      <c r="URB52" s="3"/>
      <c r="URC52" s="52"/>
      <c r="URG52" s="3"/>
      <c r="URH52" s="52"/>
      <c r="URL52" s="3"/>
      <c r="URM52" s="52"/>
      <c r="URQ52" s="3"/>
      <c r="URR52" s="52"/>
      <c r="URV52" s="3"/>
      <c r="URW52" s="52"/>
      <c r="USA52" s="3"/>
      <c r="USB52" s="52"/>
      <c r="USF52" s="3"/>
      <c r="USG52" s="52"/>
      <c r="USK52" s="3"/>
      <c r="USL52" s="52"/>
      <c r="USP52" s="3"/>
      <c r="USQ52" s="52"/>
      <c r="USU52" s="3"/>
      <c r="USV52" s="52"/>
      <c r="USZ52" s="3"/>
      <c r="UTA52" s="52"/>
      <c r="UTE52" s="3"/>
      <c r="UTF52" s="52"/>
      <c r="UTJ52" s="3"/>
      <c r="UTK52" s="52"/>
      <c r="UTO52" s="3"/>
      <c r="UTP52" s="52"/>
      <c r="UTT52" s="3"/>
      <c r="UTU52" s="52"/>
      <c r="UTY52" s="3"/>
      <c r="UTZ52" s="52"/>
      <c r="UUD52" s="3"/>
      <c r="UUE52" s="52"/>
      <c r="UUI52" s="3"/>
      <c r="UUJ52" s="52"/>
      <c r="UUN52" s="3"/>
      <c r="UUO52" s="52"/>
      <c r="UUS52" s="3"/>
      <c r="UUT52" s="52"/>
      <c r="UUX52" s="3"/>
      <c r="UUY52" s="52"/>
      <c r="UVC52" s="3"/>
      <c r="UVD52" s="52"/>
      <c r="UVH52" s="3"/>
      <c r="UVI52" s="52"/>
      <c r="UVM52" s="3"/>
      <c r="UVN52" s="52"/>
      <c r="UVR52" s="3"/>
      <c r="UVS52" s="52"/>
      <c r="UVW52" s="3"/>
      <c r="UVX52" s="52"/>
      <c r="UWB52" s="3"/>
      <c r="UWC52" s="52"/>
      <c r="UWG52" s="3"/>
      <c r="UWH52" s="52"/>
      <c r="UWL52" s="3"/>
      <c r="UWM52" s="52"/>
      <c r="UWQ52" s="3"/>
      <c r="UWR52" s="52"/>
      <c r="UWV52" s="3"/>
      <c r="UWW52" s="52"/>
      <c r="UXA52" s="3"/>
      <c r="UXB52" s="52"/>
      <c r="UXF52" s="3"/>
      <c r="UXG52" s="52"/>
      <c r="UXK52" s="3"/>
      <c r="UXL52" s="52"/>
      <c r="UXP52" s="3"/>
      <c r="UXQ52" s="52"/>
      <c r="UXU52" s="3"/>
      <c r="UXV52" s="52"/>
      <c r="UXZ52" s="3"/>
      <c r="UYA52" s="52"/>
      <c r="UYE52" s="3"/>
      <c r="UYF52" s="52"/>
      <c r="UYJ52" s="3"/>
      <c r="UYK52" s="52"/>
      <c r="UYO52" s="3"/>
      <c r="UYP52" s="52"/>
      <c r="UYT52" s="3"/>
      <c r="UYU52" s="52"/>
      <c r="UYY52" s="3"/>
      <c r="UYZ52" s="52"/>
      <c r="UZD52" s="3"/>
      <c r="UZE52" s="52"/>
      <c r="UZI52" s="3"/>
      <c r="UZJ52" s="52"/>
      <c r="UZN52" s="3"/>
      <c r="UZO52" s="52"/>
      <c r="UZS52" s="3"/>
      <c r="UZT52" s="52"/>
      <c r="UZX52" s="3"/>
      <c r="UZY52" s="52"/>
      <c r="VAC52" s="3"/>
      <c r="VAD52" s="52"/>
      <c r="VAH52" s="3"/>
      <c r="VAI52" s="52"/>
      <c r="VAM52" s="3"/>
      <c r="VAN52" s="52"/>
      <c r="VAR52" s="3"/>
      <c r="VAS52" s="52"/>
      <c r="VAW52" s="3"/>
      <c r="VAX52" s="52"/>
      <c r="VBB52" s="3"/>
      <c r="VBC52" s="52"/>
      <c r="VBG52" s="3"/>
      <c r="VBH52" s="52"/>
      <c r="VBL52" s="3"/>
      <c r="VBM52" s="52"/>
      <c r="VBQ52" s="3"/>
      <c r="VBR52" s="52"/>
      <c r="VBV52" s="3"/>
      <c r="VBW52" s="52"/>
      <c r="VCA52" s="3"/>
      <c r="VCB52" s="52"/>
      <c r="VCF52" s="3"/>
      <c r="VCG52" s="52"/>
      <c r="VCK52" s="3"/>
      <c r="VCL52" s="52"/>
      <c r="VCP52" s="3"/>
      <c r="VCQ52" s="52"/>
      <c r="VCU52" s="3"/>
      <c r="VCV52" s="52"/>
      <c r="VCZ52" s="3"/>
      <c r="VDA52" s="52"/>
      <c r="VDE52" s="3"/>
      <c r="VDF52" s="52"/>
      <c r="VDJ52" s="3"/>
      <c r="VDK52" s="52"/>
      <c r="VDO52" s="3"/>
      <c r="VDP52" s="52"/>
      <c r="VDT52" s="3"/>
      <c r="VDU52" s="52"/>
      <c r="VDY52" s="3"/>
      <c r="VDZ52" s="52"/>
      <c r="VED52" s="3"/>
      <c r="VEE52" s="52"/>
      <c r="VEI52" s="3"/>
      <c r="VEJ52" s="52"/>
      <c r="VEN52" s="3"/>
      <c r="VEO52" s="52"/>
      <c r="VES52" s="3"/>
      <c r="VET52" s="52"/>
      <c r="VEX52" s="3"/>
      <c r="VEY52" s="52"/>
      <c r="VFC52" s="3"/>
      <c r="VFD52" s="52"/>
      <c r="VFH52" s="3"/>
      <c r="VFI52" s="52"/>
      <c r="VFM52" s="3"/>
      <c r="VFN52" s="52"/>
      <c r="VFR52" s="3"/>
      <c r="VFS52" s="52"/>
      <c r="VFW52" s="3"/>
      <c r="VFX52" s="52"/>
      <c r="VGB52" s="3"/>
      <c r="VGC52" s="52"/>
      <c r="VGG52" s="3"/>
      <c r="VGH52" s="52"/>
      <c r="VGL52" s="3"/>
      <c r="VGM52" s="52"/>
      <c r="VGQ52" s="3"/>
      <c r="VGR52" s="52"/>
      <c r="VGV52" s="3"/>
      <c r="VGW52" s="52"/>
      <c r="VHA52" s="3"/>
      <c r="VHB52" s="52"/>
      <c r="VHF52" s="3"/>
      <c r="VHG52" s="52"/>
      <c r="VHK52" s="3"/>
      <c r="VHL52" s="52"/>
      <c r="VHP52" s="3"/>
      <c r="VHQ52" s="52"/>
      <c r="VHU52" s="3"/>
      <c r="VHV52" s="52"/>
      <c r="VHZ52" s="3"/>
      <c r="VIA52" s="52"/>
      <c r="VIE52" s="3"/>
      <c r="VIF52" s="52"/>
      <c r="VIJ52" s="3"/>
      <c r="VIK52" s="52"/>
      <c r="VIO52" s="3"/>
      <c r="VIP52" s="52"/>
      <c r="VIT52" s="3"/>
      <c r="VIU52" s="52"/>
      <c r="VIY52" s="3"/>
      <c r="VIZ52" s="52"/>
      <c r="VJD52" s="3"/>
      <c r="VJE52" s="52"/>
      <c r="VJI52" s="3"/>
      <c r="VJJ52" s="52"/>
      <c r="VJN52" s="3"/>
      <c r="VJO52" s="52"/>
      <c r="VJS52" s="3"/>
      <c r="VJT52" s="52"/>
      <c r="VJX52" s="3"/>
      <c r="VJY52" s="52"/>
      <c r="VKC52" s="3"/>
      <c r="VKD52" s="52"/>
      <c r="VKH52" s="3"/>
      <c r="VKI52" s="52"/>
      <c r="VKM52" s="3"/>
      <c r="VKN52" s="52"/>
      <c r="VKR52" s="3"/>
      <c r="VKS52" s="52"/>
      <c r="VKW52" s="3"/>
      <c r="VKX52" s="52"/>
      <c r="VLB52" s="3"/>
      <c r="VLC52" s="52"/>
      <c r="VLG52" s="3"/>
      <c r="VLH52" s="52"/>
      <c r="VLL52" s="3"/>
      <c r="VLM52" s="52"/>
      <c r="VLQ52" s="3"/>
      <c r="VLR52" s="52"/>
      <c r="VLV52" s="3"/>
      <c r="VLW52" s="52"/>
      <c r="VMA52" s="3"/>
      <c r="VMB52" s="52"/>
      <c r="VMF52" s="3"/>
      <c r="VMG52" s="52"/>
      <c r="VMK52" s="3"/>
      <c r="VML52" s="52"/>
      <c r="VMP52" s="3"/>
      <c r="VMQ52" s="52"/>
      <c r="VMU52" s="3"/>
      <c r="VMV52" s="52"/>
      <c r="VMZ52" s="3"/>
      <c r="VNA52" s="52"/>
      <c r="VNE52" s="3"/>
      <c r="VNF52" s="52"/>
      <c r="VNJ52" s="3"/>
      <c r="VNK52" s="52"/>
      <c r="VNO52" s="3"/>
      <c r="VNP52" s="52"/>
      <c r="VNT52" s="3"/>
      <c r="VNU52" s="52"/>
      <c r="VNY52" s="3"/>
      <c r="VNZ52" s="52"/>
      <c r="VOD52" s="3"/>
      <c r="VOE52" s="52"/>
      <c r="VOI52" s="3"/>
      <c r="VOJ52" s="52"/>
      <c r="VON52" s="3"/>
      <c r="VOO52" s="52"/>
      <c r="VOS52" s="3"/>
      <c r="VOT52" s="52"/>
      <c r="VOX52" s="3"/>
      <c r="VOY52" s="52"/>
      <c r="VPC52" s="3"/>
      <c r="VPD52" s="52"/>
      <c r="VPH52" s="3"/>
      <c r="VPI52" s="52"/>
      <c r="VPM52" s="3"/>
      <c r="VPN52" s="52"/>
      <c r="VPR52" s="3"/>
      <c r="VPS52" s="52"/>
      <c r="VPW52" s="3"/>
      <c r="VPX52" s="52"/>
      <c r="VQB52" s="3"/>
      <c r="VQC52" s="52"/>
      <c r="VQG52" s="3"/>
      <c r="VQH52" s="52"/>
      <c r="VQL52" s="3"/>
      <c r="VQM52" s="52"/>
      <c r="VQQ52" s="3"/>
      <c r="VQR52" s="52"/>
      <c r="VQV52" s="3"/>
      <c r="VQW52" s="52"/>
      <c r="VRA52" s="3"/>
      <c r="VRB52" s="52"/>
      <c r="VRF52" s="3"/>
      <c r="VRG52" s="52"/>
      <c r="VRK52" s="3"/>
      <c r="VRL52" s="52"/>
      <c r="VRP52" s="3"/>
      <c r="VRQ52" s="52"/>
      <c r="VRU52" s="3"/>
      <c r="VRV52" s="52"/>
      <c r="VRZ52" s="3"/>
      <c r="VSA52" s="52"/>
      <c r="VSE52" s="3"/>
      <c r="VSF52" s="52"/>
      <c r="VSJ52" s="3"/>
      <c r="VSK52" s="52"/>
      <c r="VSO52" s="3"/>
      <c r="VSP52" s="52"/>
      <c r="VST52" s="3"/>
      <c r="VSU52" s="52"/>
      <c r="VSY52" s="3"/>
      <c r="VSZ52" s="52"/>
      <c r="VTD52" s="3"/>
      <c r="VTE52" s="52"/>
      <c r="VTI52" s="3"/>
      <c r="VTJ52" s="52"/>
      <c r="VTN52" s="3"/>
      <c r="VTO52" s="52"/>
      <c r="VTS52" s="3"/>
      <c r="VTT52" s="52"/>
      <c r="VTX52" s="3"/>
      <c r="VTY52" s="52"/>
      <c r="VUC52" s="3"/>
      <c r="VUD52" s="52"/>
      <c r="VUH52" s="3"/>
      <c r="VUI52" s="52"/>
      <c r="VUM52" s="3"/>
      <c r="VUN52" s="52"/>
      <c r="VUR52" s="3"/>
      <c r="VUS52" s="52"/>
      <c r="VUW52" s="3"/>
      <c r="VUX52" s="52"/>
      <c r="VVB52" s="3"/>
      <c r="VVC52" s="52"/>
      <c r="VVG52" s="3"/>
      <c r="VVH52" s="52"/>
      <c r="VVL52" s="3"/>
      <c r="VVM52" s="52"/>
      <c r="VVQ52" s="3"/>
      <c r="VVR52" s="52"/>
      <c r="VVV52" s="3"/>
      <c r="VVW52" s="52"/>
      <c r="VWA52" s="3"/>
      <c r="VWB52" s="52"/>
      <c r="VWF52" s="3"/>
      <c r="VWG52" s="52"/>
      <c r="VWK52" s="3"/>
      <c r="VWL52" s="52"/>
      <c r="VWP52" s="3"/>
      <c r="VWQ52" s="52"/>
      <c r="VWU52" s="3"/>
      <c r="VWV52" s="52"/>
      <c r="VWZ52" s="3"/>
      <c r="VXA52" s="52"/>
      <c r="VXE52" s="3"/>
      <c r="VXF52" s="52"/>
      <c r="VXJ52" s="3"/>
      <c r="VXK52" s="52"/>
      <c r="VXO52" s="3"/>
      <c r="VXP52" s="52"/>
      <c r="VXT52" s="3"/>
      <c r="VXU52" s="52"/>
      <c r="VXY52" s="3"/>
      <c r="VXZ52" s="52"/>
      <c r="VYD52" s="3"/>
      <c r="VYE52" s="52"/>
      <c r="VYI52" s="3"/>
      <c r="VYJ52" s="52"/>
      <c r="VYN52" s="3"/>
      <c r="VYO52" s="52"/>
      <c r="VYS52" s="3"/>
      <c r="VYT52" s="52"/>
      <c r="VYX52" s="3"/>
      <c r="VYY52" s="52"/>
      <c r="VZC52" s="3"/>
      <c r="VZD52" s="52"/>
      <c r="VZH52" s="3"/>
      <c r="VZI52" s="52"/>
      <c r="VZM52" s="3"/>
      <c r="VZN52" s="52"/>
      <c r="VZR52" s="3"/>
      <c r="VZS52" s="52"/>
      <c r="VZW52" s="3"/>
      <c r="VZX52" s="52"/>
      <c r="WAB52" s="3"/>
      <c r="WAC52" s="52"/>
      <c r="WAG52" s="3"/>
      <c r="WAH52" s="52"/>
      <c r="WAL52" s="3"/>
      <c r="WAM52" s="52"/>
      <c r="WAQ52" s="3"/>
      <c r="WAR52" s="52"/>
      <c r="WAV52" s="3"/>
      <c r="WAW52" s="52"/>
      <c r="WBA52" s="3"/>
      <c r="WBB52" s="52"/>
      <c r="WBF52" s="3"/>
      <c r="WBG52" s="52"/>
      <c r="WBK52" s="3"/>
      <c r="WBL52" s="52"/>
      <c r="WBP52" s="3"/>
      <c r="WBQ52" s="52"/>
      <c r="WBU52" s="3"/>
      <c r="WBV52" s="52"/>
      <c r="WBZ52" s="3"/>
      <c r="WCA52" s="52"/>
      <c r="WCE52" s="3"/>
      <c r="WCF52" s="52"/>
      <c r="WCJ52" s="3"/>
      <c r="WCK52" s="52"/>
      <c r="WCO52" s="3"/>
      <c r="WCP52" s="52"/>
      <c r="WCT52" s="3"/>
      <c r="WCU52" s="52"/>
      <c r="WCY52" s="3"/>
      <c r="WCZ52" s="52"/>
      <c r="WDD52" s="3"/>
      <c r="WDE52" s="52"/>
      <c r="WDI52" s="3"/>
      <c r="WDJ52" s="52"/>
      <c r="WDN52" s="3"/>
      <c r="WDO52" s="52"/>
      <c r="WDS52" s="3"/>
      <c r="WDT52" s="52"/>
      <c r="WDX52" s="3"/>
      <c r="WDY52" s="52"/>
      <c r="WEC52" s="3"/>
      <c r="WED52" s="52"/>
      <c r="WEH52" s="3"/>
      <c r="WEI52" s="52"/>
      <c r="WEM52" s="3"/>
      <c r="WEN52" s="52"/>
      <c r="WER52" s="3"/>
      <c r="WES52" s="52"/>
      <c r="WEW52" s="3"/>
      <c r="WEX52" s="52"/>
      <c r="WFB52" s="3"/>
      <c r="WFC52" s="52"/>
      <c r="WFG52" s="3"/>
      <c r="WFH52" s="52"/>
      <c r="WFL52" s="3"/>
      <c r="WFM52" s="52"/>
      <c r="WFQ52" s="3"/>
      <c r="WFR52" s="52"/>
      <c r="WFV52" s="3"/>
      <c r="WFW52" s="52"/>
      <c r="WGA52" s="3"/>
      <c r="WGB52" s="52"/>
      <c r="WGF52" s="3"/>
      <c r="WGG52" s="52"/>
      <c r="WGK52" s="3"/>
      <c r="WGL52" s="52"/>
      <c r="WGP52" s="3"/>
      <c r="WGQ52" s="52"/>
      <c r="WGU52" s="3"/>
      <c r="WGV52" s="52"/>
      <c r="WGZ52" s="3"/>
      <c r="WHA52" s="52"/>
      <c r="WHE52" s="3"/>
      <c r="WHF52" s="52"/>
      <c r="WHJ52" s="3"/>
      <c r="WHK52" s="52"/>
      <c r="WHO52" s="3"/>
      <c r="WHP52" s="52"/>
      <c r="WHT52" s="3"/>
      <c r="WHU52" s="52"/>
      <c r="WHY52" s="3"/>
      <c r="WHZ52" s="52"/>
      <c r="WID52" s="3"/>
      <c r="WIE52" s="52"/>
      <c r="WII52" s="3"/>
      <c r="WIJ52" s="52"/>
      <c r="WIN52" s="3"/>
      <c r="WIO52" s="52"/>
      <c r="WIS52" s="3"/>
      <c r="WIT52" s="52"/>
      <c r="WIX52" s="3"/>
      <c r="WIY52" s="52"/>
      <c r="WJC52" s="3"/>
      <c r="WJD52" s="52"/>
      <c r="WJH52" s="3"/>
      <c r="WJI52" s="52"/>
      <c r="WJM52" s="3"/>
      <c r="WJN52" s="52"/>
      <c r="WJR52" s="3"/>
      <c r="WJS52" s="52"/>
      <c r="WJW52" s="3"/>
      <c r="WJX52" s="52"/>
      <c r="WKB52" s="3"/>
      <c r="WKC52" s="52"/>
      <c r="WKG52" s="3"/>
      <c r="WKH52" s="52"/>
      <c r="WKL52" s="3"/>
      <c r="WKM52" s="52"/>
      <c r="WKQ52" s="3"/>
      <c r="WKR52" s="52"/>
      <c r="WKV52" s="3"/>
      <c r="WKW52" s="52"/>
      <c r="WLA52" s="3"/>
      <c r="WLB52" s="52"/>
      <c r="WLF52" s="3"/>
      <c r="WLG52" s="52"/>
      <c r="WLK52" s="3"/>
      <c r="WLL52" s="52"/>
      <c r="WLP52" s="3"/>
      <c r="WLQ52" s="52"/>
      <c r="WLU52" s="3"/>
      <c r="WLV52" s="52"/>
      <c r="WLZ52" s="3"/>
      <c r="WMA52" s="52"/>
      <c r="WME52" s="3"/>
      <c r="WMF52" s="52"/>
      <c r="WMJ52" s="3"/>
      <c r="WMK52" s="52"/>
      <c r="WMO52" s="3"/>
      <c r="WMP52" s="52"/>
      <c r="WMT52" s="3"/>
      <c r="WMU52" s="52"/>
      <c r="WMY52" s="3"/>
      <c r="WMZ52" s="52"/>
      <c r="WND52" s="3"/>
      <c r="WNE52" s="52"/>
      <c r="WNI52" s="3"/>
      <c r="WNJ52" s="52"/>
      <c r="WNN52" s="3"/>
      <c r="WNO52" s="52"/>
      <c r="WNS52" s="3"/>
      <c r="WNT52" s="52"/>
      <c r="WNX52" s="3"/>
      <c r="WNY52" s="52"/>
      <c r="WOC52" s="3"/>
      <c r="WOD52" s="52"/>
      <c r="WOH52" s="3"/>
      <c r="WOI52" s="52"/>
      <c r="WOM52" s="3"/>
      <c r="WON52" s="52"/>
      <c r="WOR52" s="3"/>
      <c r="WOS52" s="52"/>
      <c r="WOW52" s="3"/>
      <c r="WOX52" s="52"/>
      <c r="WPB52" s="3"/>
      <c r="WPC52" s="52"/>
      <c r="WPG52" s="3"/>
      <c r="WPH52" s="52"/>
      <c r="WPL52" s="3"/>
      <c r="WPM52" s="52"/>
      <c r="WPQ52" s="3"/>
      <c r="WPR52" s="52"/>
      <c r="WPV52" s="3"/>
      <c r="WPW52" s="52"/>
      <c r="WQA52" s="3"/>
      <c r="WQB52" s="52"/>
      <c r="WQF52" s="3"/>
      <c r="WQG52" s="52"/>
      <c r="WQK52" s="3"/>
      <c r="WQL52" s="52"/>
      <c r="WQP52" s="3"/>
      <c r="WQQ52" s="52"/>
      <c r="WQU52" s="3"/>
      <c r="WQV52" s="52"/>
      <c r="WQZ52" s="3"/>
      <c r="WRA52" s="52"/>
      <c r="WRE52" s="3"/>
      <c r="WRF52" s="52"/>
      <c r="WRJ52" s="3"/>
      <c r="WRK52" s="52"/>
      <c r="WRO52" s="3"/>
      <c r="WRP52" s="52"/>
      <c r="WRT52" s="3"/>
      <c r="WRU52" s="52"/>
      <c r="WRY52" s="3"/>
      <c r="WRZ52" s="52"/>
      <c r="WSD52" s="3"/>
      <c r="WSE52" s="52"/>
      <c r="WSI52" s="3"/>
      <c r="WSJ52" s="52"/>
      <c r="WSN52" s="3"/>
      <c r="WSO52" s="52"/>
      <c r="WSS52" s="3"/>
      <c r="WST52" s="52"/>
      <c r="WSX52" s="3"/>
      <c r="WSY52" s="52"/>
      <c r="WTC52" s="3"/>
      <c r="WTD52" s="52"/>
      <c r="WTH52" s="3"/>
      <c r="WTI52" s="52"/>
      <c r="WTM52" s="3"/>
      <c r="WTN52" s="52"/>
      <c r="WTR52" s="3"/>
      <c r="WTS52" s="52"/>
      <c r="WTW52" s="3"/>
      <c r="WTX52" s="52"/>
      <c r="WUB52" s="3"/>
      <c r="WUC52" s="52"/>
      <c r="WUG52" s="3"/>
      <c r="WUH52" s="52"/>
      <c r="WUL52" s="3"/>
      <c r="WUM52" s="52"/>
      <c r="WUQ52" s="3"/>
      <c r="WUR52" s="52"/>
      <c r="WUV52" s="3"/>
      <c r="WUW52" s="52"/>
      <c r="WVA52" s="3"/>
      <c r="WVB52" s="52"/>
      <c r="WVF52" s="3"/>
      <c r="WVG52" s="52"/>
      <c r="WVK52" s="3"/>
      <c r="WVL52" s="52"/>
      <c r="WVP52" s="3"/>
      <c r="WVQ52" s="52"/>
      <c r="WVU52" s="3"/>
      <c r="WVV52" s="52"/>
      <c r="WVZ52" s="3"/>
      <c r="WWA52" s="52"/>
      <c r="WWE52" s="3"/>
      <c r="WWF52" s="52"/>
      <c r="WWJ52" s="3"/>
      <c r="WWK52" s="52"/>
      <c r="WWO52" s="3"/>
      <c r="WWP52" s="52"/>
      <c r="WWT52" s="3"/>
      <c r="WWU52" s="52"/>
      <c r="WWY52" s="3"/>
      <c r="WWZ52" s="52"/>
      <c r="WXD52" s="3"/>
      <c r="WXE52" s="52"/>
      <c r="WXI52" s="3"/>
      <c r="WXJ52" s="52"/>
      <c r="WXN52" s="3"/>
      <c r="WXO52" s="52"/>
      <c r="WXS52" s="3"/>
      <c r="WXT52" s="52"/>
      <c r="WXX52" s="3"/>
      <c r="WXY52" s="52"/>
      <c r="WYC52" s="3"/>
      <c r="WYD52" s="52"/>
      <c r="WYH52" s="3"/>
      <c r="WYI52" s="52"/>
      <c r="WYM52" s="3"/>
      <c r="WYN52" s="52"/>
      <c r="WYR52" s="3"/>
      <c r="WYS52" s="52"/>
      <c r="WYW52" s="3"/>
      <c r="WYX52" s="52"/>
      <c r="WZB52" s="3"/>
      <c r="WZC52" s="52"/>
      <c r="WZG52" s="3"/>
      <c r="WZH52" s="52"/>
      <c r="WZL52" s="3"/>
      <c r="WZM52" s="52"/>
      <c r="WZQ52" s="3"/>
      <c r="WZR52" s="52"/>
      <c r="WZV52" s="3"/>
      <c r="WZW52" s="52"/>
      <c r="XAA52" s="3"/>
      <c r="XAB52" s="52"/>
      <c r="XAF52" s="3"/>
      <c r="XAG52" s="52"/>
      <c r="XAK52" s="3"/>
      <c r="XAL52" s="52"/>
      <c r="XAP52" s="3"/>
      <c r="XAQ52" s="52"/>
      <c r="XAU52" s="3"/>
      <c r="XAV52" s="52"/>
      <c r="XAZ52" s="3"/>
      <c r="XBA52" s="52"/>
      <c r="XBE52" s="3"/>
      <c r="XBF52" s="52"/>
      <c r="XBJ52" s="3"/>
      <c r="XBK52" s="52"/>
      <c r="XBO52" s="3"/>
      <c r="XBP52" s="52"/>
      <c r="XBT52" s="3"/>
      <c r="XBU52" s="52"/>
      <c r="XBY52" s="3"/>
      <c r="XBZ52" s="52"/>
      <c r="XCD52" s="3"/>
      <c r="XCE52" s="52"/>
      <c r="XCI52" s="3"/>
      <c r="XCJ52" s="52"/>
      <c r="XCN52" s="3"/>
      <c r="XCO52" s="52"/>
      <c r="XCS52" s="3"/>
      <c r="XCT52" s="52"/>
      <c r="XCX52" s="3"/>
      <c r="XCY52" s="52"/>
      <c r="XDC52" s="3"/>
      <c r="XDD52" s="52"/>
      <c r="XDH52" s="3"/>
      <c r="XDI52" s="52"/>
      <c r="XDM52" s="3"/>
      <c r="XDN52" s="52"/>
      <c r="XDR52" s="3"/>
      <c r="XDS52" s="52"/>
      <c r="XDW52" s="3"/>
      <c r="XDX52" s="52"/>
      <c r="XEB52" s="3"/>
      <c r="XEC52" s="52"/>
      <c r="XEG52" s="3"/>
      <c r="XEH52" s="52"/>
      <c r="XEL52" s="3"/>
      <c r="XEM52" s="52"/>
      <c r="XEQ52" s="3"/>
      <c r="XER52" s="52"/>
      <c r="XEV52" s="3"/>
      <c r="XEW52" s="52"/>
      <c r="XFA52" s="3"/>
      <c r="XFB52" s="52"/>
    </row>
    <row r="53" spans="1:1022 1026:2047 2051:3072 3076:5117 5121:6142 6146:7167 7171:8192 8196:10237 10241:11262 11266:12287 12291:13312 13316:15357 15361:16382" ht="16.5" thickTop="1" thickBot="1" x14ac:dyDescent="0.3">
      <c r="B53" s="37" t="s">
        <v>7</v>
      </c>
      <c r="C53" s="36">
        <f t="shared" si="42"/>
        <v>2.0500000000000043</v>
      </c>
      <c r="D53" s="36">
        <f t="shared" si="43"/>
        <v>2.6000000000000014</v>
      </c>
      <c r="E53" s="36">
        <f t="shared" si="44"/>
        <v>2.2839080459770145</v>
      </c>
      <c r="F53" s="23"/>
      <c r="G53" s="31"/>
      <c r="H53" s="31"/>
      <c r="I53" s="32"/>
      <c r="J53" s="32"/>
      <c r="K53" s="33"/>
      <c r="L53" s="23"/>
      <c r="M53" s="31"/>
      <c r="N53" s="31"/>
      <c r="O53" s="32"/>
      <c r="P53" s="32"/>
      <c r="Q53" s="33"/>
      <c r="R53" s="23"/>
      <c r="S53" s="31"/>
      <c r="T53" s="31"/>
      <c r="U53" s="32"/>
      <c r="V53" s="32"/>
      <c r="W53" s="33"/>
      <c r="X53" s="23"/>
      <c r="Y53" s="31"/>
      <c r="Z53" s="31"/>
      <c r="AA53" s="32"/>
      <c r="AB53" s="32"/>
      <c r="AC53" s="33"/>
      <c r="AD53" s="23"/>
      <c r="AE53" s="31"/>
      <c r="AF53" s="31"/>
      <c r="AG53" s="32"/>
      <c r="AH53" s="32"/>
      <c r="AI53" s="33"/>
      <c r="AJ53" s="23"/>
      <c r="AK53" s="23"/>
      <c r="AL53" s="31"/>
      <c r="AM53" s="31"/>
      <c r="AN53" s="32"/>
      <c r="AO53" s="32"/>
      <c r="AP53" s="33"/>
      <c r="AQ53" s="23"/>
      <c r="AR53" s="23"/>
      <c r="AS53" s="31"/>
      <c r="AT53" s="31"/>
      <c r="AU53" s="32"/>
      <c r="AV53" s="32"/>
      <c r="AW53" s="33"/>
      <c r="AX53" s="23"/>
      <c r="AY53" s="23"/>
      <c r="AZ53" s="31"/>
      <c r="BA53" s="31"/>
      <c r="BB53" s="32"/>
      <c r="BC53" s="32"/>
      <c r="BD53" s="33"/>
      <c r="BE53" s="23"/>
      <c r="BF53" s="23"/>
      <c r="BG53" s="31"/>
      <c r="BH53" s="31"/>
      <c r="BI53" s="32"/>
      <c r="BJ53" s="32"/>
      <c r="BK53" s="33"/>
      <c r="BL53" s="23"/>
      <c r="BM53" s="23"/>
      <c r="BN53" s="31"/>
      <c r="BO53" s="31"/>
      <c r="BP53" s="32"/>
      <c r="BQ53" s="32"/>
      <c r="BR53" s="33"/>
      <c r="BS53" s="23"/>
      <c r="BT53" s="23"/>
      <c r="BU53" s="31"/>
      <c r="BV53" s="31"/>
      <c r="BW53" s="32"/>
      <c r="BX53" s="32"/>
      <c r="BY53" s="33"/>
      <c r="BZ53" s="23"/>
      <c r="CA53" s="23"/>
      <c r="CB53" s="31"/>
      <c r="CC53" s="31"/>
      <c r="CD53" s="32"/>
      <c r="CE53" s="32"/>
      <c r="CF53" s="33"/>
      <c r="CG53" s="23"/>
      <c r="CH53" s="23"/>
      <c r="CI53" s="31"/>
      <c r="CJ53" s="31"/>
      <c r="CK53" s="32"/>
      <c r="CL53" s="32"/>
      <c r="CM53" s="33"/>
      <c r="CN53" s="23"/>
      <c r="CO53" s="23"/>
      <c r="CP53" s="31"/>
      <c r="CQ53" s="31"/>
      <c r="CR53" s="32"/>
      <c r="CS53" s="32"/>
      <c r="CT53" s="33"/>
      <c r="CU53" s="23"/>
      <c r="CV53" s="23"/>
      <c r="CW53" s="31"/>
      <c r="CX53" s="31"/>
      <c r="CY53" s="32"/>
      <c r="CZ53" s="32"/>
      <c r="DA53" s="33"/>
      <c r="DB53" s="23"/>
      <c r="DC53" s="23"/>
      <c r="DD53" s="31"/>
      <c r="DE53" s="31"/>
      <c r="DF53" s="32"/>
      <c r="DG53" s="32"/>
      <c r="DH53" s="33"/>
      <c r="DI53" s="23"/>
      <c r="DJ53" s="23"/>
      <c r="DK53" s="31"/>
      <c r="DL53" s="31"/>
      <c r="DM53" s="32"/>
      <c r="DN53" s="32"/>
      <c r="DO53" s="33"/>
      <c r="DP53" s="23"/>
      <c r="DQ53" s="31"/>
      <c r="DR53" s="31"/>
      <c r="DS53" s="32"/>
      <c r="DT53" s="32"/>
      <c r="DU53" s="33"/>
      <c r="DV53" s="23"/>
      <c r="DW53" s="31"/>
      <c r="DX53" s="31"/>
      <c r="DY53" s="32"/>
      <c r="DZ53" s="32"/>
      <c r="EA53" s="33"/>
      <c r="EB53" s="23"/>
      <c r="EC53" s="31"/>
      <c r="ED53" s="31"/>
      <c r="EE53" s="32"/>
      <c r="EF53" s="32"/>
      <c r="EG53" s="33"/>
      <c r="EH53" s="23"/>
      <c r="EI53" s="31"/>
      <c r="EJ53" s="31"/>
      <c r="EK53" s="32"/>
      <c r="EL53" s="32"/>
      <c r="EM53" s="33"/>
      <c r="EN53" s="23"/>
      <c r="EO53" s="31"/>
      <c r="EP53" s="31"/>
      <c r="EQ53" s="32"/>
      <c r="ER53" s="32"/>
      <c r="ES53" s="33"/>
      <c r="ET53" s="23"/>
      <c r="EU53" s="23"/>
      <c r="EV53" s="23"/>
      <c r="EW53" s="23"/>
      <c r="EX53" s="23"/>
      <c r="EY53" s="23"/>
      <c r="EZ53" s="23"/>
      <c r="FA53" s="3"/>
      <c r="FB53" s="3"/>
      <c r="FC53" s="13"/>
      <c r="FD53" s="13"/>
      <c r="FE53" s="8"/>
      <c r="FF53" s="23"/>
      <c r="FG53" s="3"/>
      <c r="FH53" s="3"/>
      <c r="FI53" s="13"/>
      <c r="FJ53" s="13"/>
      <c r="FK53" s="8"/>
      <c r="FL53" s="23"/>
      <c r="FR53" s="23"/>
      <c r="FS53" s="3"/>
      <c r="FT53" s="3"/>
      <c r="FU53" s="13"/>
      <c r="FV53" s="13"/>
      <c r="FW53" s="8"/>
      <c r="FX53" s="23"/>
      <c r="FY53" s="3"/>
      <c r="FZ53" s="3"/>
      <c r="GA53" s="13"/>
      <c r="GB53" s="13"/>
      <c r="GC53" s="8"/>
      <c r="GD53" s="23"/>
      <c r="GE53" s="3"/>
      <c r="GF53" s="3"/>
      <c r="GG53" s="13"/>
      <c r="GH53" s="13"/>
      <c r="GI53" s="8"/>
      <c r="GJ53" s="23"/>
      <c r="GK53" s="3"/>
      <c r="GL53" s="3"/>
      <c r="GM53" s="13"/>
      <c r="GN53" s="13"/>
      <c r="GO53" s="8"/>
      <c r="GP53" s="23"/>
      <c r="GQ53" s="3"/>
      <c r="GR53" s="3"/>
      <c r="GS53" s="13"/>
      <c r="GT53" s="13"/>
      <c r="GU53" s="8"/>
      <c r="GV53" s="23"/>
      <c r="GW53" s="3"/>
      <c r="GX53" s="3"/>
      <c r="GY53" s="13"/>
      <c r="GZ53" s="13"/>
      <c r="HA53" s="8"/>
      <c r="HB53" s="23"/>
      <c r="HC53" s="3"/>
      <c r="HD53" s="3" t="s">
        <v>7</v>
      </c>
      <c r="HE53" s="13">
        <v>38.049999999999997</v>
      </c>
      <c r="HF53" s="13">
        <v>47.55</v>
      </c>
      <c r="HG53" s="8">
        <f>((HE53*400)+(HF53*296))/696</f>
        <v>42.090229885057468</v>
      </c>
      <c r="HH53" s="23"/>
      <c r="HI53" s="3"/>
      <c r="HJ53" s="3" t="s">
        <v>7</v>
      </c>
      <c r="HK53" s="13">
        <v>39</v>
      </c>
      <c r="HL53" s="13">
        <v>48.5</v>
      </c>
      <c r="HM53" s="8">
        <f>((HK53*400)+(HL53*296))/696</f>
        <v>43.040229885057471</v>
      </c>
      <c r="HN53" s="23"/>
      <c r="HO53" s="3"/>
      <c r="HP53" s="3" t="s">
        <v>7</v>
      </c>
      <c r="HQ53" s="13">
        <v>42.2</v>
      </c>
      <c r="HR53" s="13">
        <v>48.2</v>
      </c>
      <c r="HS53" s="8">
        <f>((HQ53*400)+(HR53*296))/696</f>
        <v>44.751724137931035</v>
      </c>
      <c r="HT53" s="23"/>
      <c r="HU53" s="3"/>
      <c r="HV53" s="3" t="s">
        <v>7</v>
      </c>
      <c r="HW53" s="13">
        <v>42.05</v>
      </c>
      <c r="HX53" s="13">
        <v>48.15</v>
      </c>
      <c r="HY53" s="8">
        <f>((HW53*400)+(HX53*296))/696</f>
        <v>44.644252873563218</v>
      </c>
      <c r="HZ53" s="23"/>
      <c r="IA53" s="3"/>
      <c r="IB53" s="3" t="s">
        <v>7</v>
      </c>
      <c r="IC53" s="13">
        <v>42.55</v>
      </c>
      <c r="ID53" s="13">
        <v>49.45</v>
      </c>
      <c r="IE53" s="8">
        <f>((IC53*400)+(ID53*296))/696</f>
        <v>45.484482758620693</v>
      </c>
      <c r="IF53" s="23"/>
      <c r="IG53" s="3"/>
      <c r="IH53" s="3" t="s">
        <v>7</v>
      </c>
      <c r="II53" s="13">
        <v>44.5</v>
      </c>
      <c r="IJ53" s="13">
        <v>51.4</v>
      </c>
      <c r="IK53" s="8">
        <f>((II53*400)+(IJ53*296))/696</f>
        <v>47.434482758620689</v>
      </c>
      <c r="IL53" s="23"/>
      <c r="IM53" s="3"/>
      <c r="IN53" s="3" t="s">
        <v>7</v>
      </c>
      <c r="IO53" s="13">
        <v>44.2</v>
      </c>
      <c r="IP53" s="13">
        <v>51.2</v>
      </c>
      <c r="IQ53" s="8">
        <f>((IO53*400)+(IP53*296))/696</f>
        <v>47.177011494252866</v>
      </c>
      <c r="IR53" s="23"/>
      <c r="IS53" s="3"/>
      <c r="IT53" s="3" t="s">
        <v>7</v>
      </c>
      <c r="IU53" s="13">
        <v>44.1</v>
      </c>
      <c r="IV53" s="13">
        <v>50.75</v>
      </c>
      <c r="IW53" s="8">
        <f>((IU53*400)+(IV53*296))/696</f>
        <v>46.928160919540232</v>
      </c>
      <c r="IX53" s="23"/>
      <c r="IY53" s="3"/>
      <c r="IZ53" s="3" t="s">
        <v>7</v>
      </c>
      <c r="JA53" s="13">
        <v>43.3</v>
      </c>
      <c r="JB53" s="13">
        <v>50.65</v>
      </c>
      <c r="JC53" s="8">
        <f>((JA53*400)+(JB53*296))/696</f>
        <v>46.425862068965522</v>
      </c>
    </row>
    <row r="54" spans="1:1022 1026:2047 2051:3072 3076:5117 5121:6142 6146:7167 7171:8192 8196:10237 10241:11262 11266:12287 12291:13312 13316:15357 15361:16382" ht="16.5" thickTop="1" thickBot="1" x14ac:dyDescent="0.3">
      <c r="B54" s="37" t="s">
        <v>8</v>
      </c>
      <c r="C54" s="36">
        <f t="shared" si="42"/>
        <v>1.7999999999999972</v>
      </c>
      <c r="D54" s="36">
        <f t="shared" si="43"/>
        <v>2.3000000000000043</v>
      </c>
      <c r="E54" s="36">
        <f t="shared" si="44"/>
        <v>2.0200538358008089</v>
      </c>
      <c r="F54" s="23"/>
      <c r="G54" s="31"/>
      <c r="H54" s="31"/>
      <c r="I54" s="32"/>
      <c r="J54" s="32"/>
      <c r="K54" s="33"/>
      <c r="L54" s="23"/>
      <c r="M54" s="31"/>
      <c r="N54" s="31"/>
      <c r="O54" s="32"/>
      <c r="P54" s="32"/>
      <c r="Q54" s="33"/>
      <c r="R54" s="23"/>
      <c r="S54" s="31"/>
      <c r="T54" s="31"/>
      <c r="U54" s="32"/>
      <c r="V54" s="32"/>
      <c r="W54" s="33"/>
      <c r="X54" s="23"/>
      <c r="Y54" s="31"/>
      <c r="Z54" s="31"/>
      <c r="AA54" s="32"/>
      <c r="AB54" s="32"/>
      <c r="AC54" s="33"/>
      <c r="AD54" s="23"/>
      <c r="AE54" s="31"/>
      <c r="AF54" s="31"/>
      <c r="AG54" s="32"/>
      <c r="AH54" s="32"/>
      <c r="AI54" s="33"/>
      <c r="AJ54" s="23"/>
      <c r="AK54" s="23"/>
      <c r="AL54" s="31"/>
      <c r="AM54" s="31"/>
      <c r="AN54" s="32"/>
      <c r="AO54" s="32"/>
      <c r="AP54" s="33"/>
      <c r="AQ54" s="23"/>
      <c r="AR54" s="23"/>
      <c r="AS54" s="31"/>
      <c r="AT54" s="31"/>
      <c r="AU54" s="32"/>
      <c r="AV54" s="32"/>
      <c r="AW54" s="33"/>
      <c r="AX54" s="23"/>
      <c r="AY54" s="23"/>
      <c r="AZ54" s="31"/>
      <c r="BA54" s="31"/>
      <c r="BB54" s="32"/>
      <c r="BC54" s="32"/>
      <c r="BD54" s="33"/>
      <c r="BE54" s="23"/>
      <c r="BF54" s="23"/>
      <c r="BG54" s="31"/>
      <c r="BH54" s="31"/>
      <c r="BI54" s="32"/>
      <c r="BJ54" s="32"/>
      <c r="BK54" s="33"/>
      <c r="BL54" s="23"/>
      <c r="BM54" s="23"/>
      <c r="BN54" s="31"/>
      <c r="BO54" s="31"/>
      <c r="BP54" s="32"/>
      <c r="BQ54" s="32"/>
      <c r="BR54" s="33"/>
      <c r="BS54" s="23"/>
      <c r="BT54" s="23"/>
      <c r="BU54" s="31"/>
      <c r="BV54" s="31"/>
      <c r="BW54" s="32"/>
      <c r="BX54" s="32"/>
      <c r="BY54" s="33"/>
      <c r="BZ54" s="23"/>
      <c r="CA54" s="23"/>
      <c r="CB54" s="31"/>
      <c r="CC54" s="31"/>
      <c r="CD54" s="32"/>
      <c r="CE54" s="32"/>
      <c r="CF54" s="33"/>
      <c r="CG54" s="23"/>
      <c r="CH54" s="23"/>
      <c r="CI54" s="31"/>
      <c r="CJ54" s="31"/>
      <c r="CK54" s="32"/>
      <c r="CL54" s="32"/>
      <c r="CM54" s="33"/>
      <c r="CN54" s="23"/>
      <c r="CO54" s="23"/>
      <c r="CP54" s="31"/>
      <c r="CQ54" s="31"/>
      <c r="CR54" s="32"/>
      <c r="CS54" s="32"/>
      <c r="CT54" s="33"/>
      <c r="CU54" s="23"/>
      <c r="CV54" s="23"/>
      <c r="CW54" s="31"/>
      <c r="CX54" s="31"/>
      <c r="CY54" s="32"/>
      <c r="CZ54" s="32"/>
      <c r="DA54" s="33"/>
      <c r="DB54" s="23"/>
      <c r="DC54" s="23"/>
      <c r="DD54" s="31"/>
      <c r="DE54" s="31"/>
      <c r="DF54" s="32"/>
      <c r="DG54" s="32"/>
      <c r="DH54" s="33"/>
      <c r="DI54" s="23"/>
      <c r="DJ54" s="23"/>
      <c r="DK54" s="31"/>
      <c r="DL54" s="31"/>
      <c r="DM54" s="32"/>
      <c r="DN54" s="32"/>
      <c r="DO54" s="33"/>
      <c r="DP54" s="23"/>
      <c r="DQ54" s="31"/>
      <c r="DR54" s="31"/>
      <c r="DS54" s="32"/>
      <c r="DT54" s="32"/>
      <c r="DU54" s="33"/>
      <c r="DV54" s="23"/>
      <c r="DW54" s="31"/>
      <c r="DX54" s="31"/>
      <c r="DY54" s="32"/>
      <c r="DZ54" s="32"/>
      <c r="EA54" s="33"/>
      <c r="EB54" s="23"/>
      <c r="EC54" s="31"/>
      <c r="ED54" s="31"/>
      <c r="EE54" s="32"/>
      <c r="EF54" s="32"/>
      <c r="EG54" s="33"/>
      <c r="EH54" s="23"/>
      <c r="EI54" s="31"/>
      <c r="EJ54" s="31"/>
      <c r="EK54" s="32"/>
      <c r="EL54" s="32"/>
      <c r="EM54" s="33"/>
      <c r="EN54" s="23"/>
      <c r="EO54" s="31"/>
      <c r="EP54" s="31"/>
      <c r="EQ54" s="32"/>
      <c r="ER54" s="32"/>
      <c r="ES54" s="33"/>
      <c r="ET54" s="23"/>
      <c r="EU54" s="23"/>
      <c r="EV54" s="23"/>
      <c r="EW54" s="23"/>
      <c r="EX54" s="23"/>
      <c r="EY54" s="23"/>
      <c r="EZ54" s="23"/>
      <c r="FA54" s="3"/>
      <c r="FB54" s="3"/>
      <c r="FC54" s="13"/>
      <c r="FD54" s="13"/>
      <c r="FE54" s="8"/>
      <c r="FF54" s="23"/>
      <c r="FG54" s="3"/>
      <c r="FH54" s="3"/>
      <c r="FI54" s="13"/>
      <c r="FJ54" s="13"/>
      <c r="FK54" s="8"/>
      <c r="FL54" s="23"/>
      <c r="FR54" s="23"/>
      <c r="FS54" s="3"/>
      <c r="FT54" s="3"/>
      <c r="FU54" s="13"/>
      <c r="FV54" s="13"/>
      <c r="FW54" s="8"/>
      <c r="FX54" s="23"/>
      <c r="FY54" s="3"/>
      <c r="FZ54" s="3"/>
      <c r="GA54" s="13"/>
      <c r="GB54" s="13"/>
      <c r="GC54" s="8"/>
      <c r="GD54" s="23"/>
      <c r="GE54" s="3"/>
      <c r="GF54" s="3"/>
      <c r="GG54" s="13"/>
      <c r="GH54" s="13"/>
      <c r="GI54" s="8"/>
      <c r="GJ54" s="23"/>
      <c r="GK54" s="3"/>
      <c r="GL54" s="3"/>
      <c r="GM54" s="13"/>
      <c r="GN54" s="13"/>
      <c r="GO54" s="8"/>
      <c r="GP54" s="23"/>
      <c r="GQ54" s="3"/>
      <c r="GR54" s="3"/>
      <c r="GS54" s="13"/>
      <c r="GT54" s="13"/>
      <c r="GU54" s="8"/>
      <c r="GV54" s="23"/>
      <c r="GW54" s="3"/>
      <c r="GX54" s="3"/>
      <c r="GY54" s="13"/>
      <c r="GZ54" s="13"/>
      <c r="HA54" s="8"/>
      <c r="HB54" s="23"/>
      <c r="HC54" s="3"/>
      <c r="HD54" s="3" t="s">
        <v>8</v>
      </c>
      <c r="HE54" s="13">
        <v>34.85</v>
      </c>
      <c r="HF54" s="13">
        <v>43.4</v>
      </c>
      <c r="HG54" s="8">
        <f>((HE54*416)+(HF54*327))/743</f>
        <v>38.612920592193809</v>
      </c>
      <c r="HH54" s="23"/>
      <c r="HI54" s="3"/>
      <c r="HJ54" s="3" t="s">
        <v>8</v>
      </c>
      <c r="HK54" s="13">
        <v>35.75</v>
      </c>
      <c r="HL54" s="13">
        <v>44.3</v>
      </c>
      <c r="HM54" s="8">
        <f>((HK54*416)+(HL54*327))/743</f>
        <v>39.512920592193808</v>
      </c>
      <c r="HN54" s="23"/>
      <c r="HO54" s="3"/>
      <c r="HP54" s="3" t="s">
        <v>8</v>
      </c>
      <c r="HQ54" s="13">
        <v>38.700000000000003</v>
      </c>
      <c r="HR54" s="13">
        <v>44</v>
      </c>
      <c r="HS54" s="8">
        <f>((HQ54*416)+(HR54*327))/743</f>
        <v>41.032570659488563</v>
      </c>
      <c r="HT54" s="23"/>
      <c r="HU54" s="3"/>
      <c r="HV54" s="3" t="s">
        <v>8</v>
      </c>
      <c r="HW54" s="13">
        <v>38.6</v>
      </c>
      <c r="HX54" s="13">
        <v>44.05</v>
      </c>
      <c r="HY54" s="8">
        <f>((HW54*416)+(HX54*327))/743</f>
        <v>40.998586810228801</v>
      </c>
      <c r="HZ54" s="23"/>
      <c r="IA54" s="3"/>
      <c r="IB54" s="3" t="s">
        <v>8</v>
      </c>
      <c r="IC54" s="13">
        <v>39</v>
      </c>
      <c r="ID54" s="13">
        <v>45.2</v>
      </c>
      <c r="IE54" s="8">
        <f>((IC54*416)+(ID54*327))/743</f>
        <v>41.728667563930017</v>
      </c>
      <c r="IF54" s="23"/>
      <c r="IG54" s="3"/>
      <c r="IH54" s="3" t="s">
        <v>8</v>
      </c>
      <c r="II54" s="13">
        <v>40.75</v>
      </c>
      <c r="IJ54" s="13">
        <v>46.95</v>
      </c>
      <c r="IK54" s="8">
        <f>((II54*416)+(IJ54*327))/743</f>
        <v>43.478667563930017</v>
      </c>
      <c r="IL54" s="23"/>
      <c r="IM54" s="3"/>
      <c r="IN54" s="3" t="s">
        <v>8</v>
      </c>
      <c r="IO54" s="13">
        <v>40.5</v>
      </c>
      <c r="IP54" s="13">
        <v>46.75</v>
      </c>
      <c r="IQ54" s="8">
        <f>((IO54*416)+(IP54*327))/743</f>
        <v>43.250672947510097</v>
      </c>
      <c r="IR54" s="23"/>
      <c r="IS54" s="3"/>
      <c r="IT54" s="3" t="s">
        <v>8</v>
      </c>
      <c r="IU54" s="13">
        <v>40.4</v>
      </c>
      <c r="IV54" s="13">
        <v>46.35</v>
      </c>
      <c r="IW54" s="8">
        <f>((IU54*416)+(IV54*327))/743</f>
        <v>43.01864064602961</v>
      </c>
      <c r="IX54" s="23"/>
      <c r="IY54" s="3"/>
      <c r="IZ54" s="3" t="s">
        <v>8</v>
      </c>
      <c r="JA54" s="13">
        <v>39.700000000000003</v>
      </c>
      <c r="JB54" s="13">
        <v>46.25</v>
      </c>
      <c r="JC54" s="8">
        <f>((JA54*416)+(JB54*327))/743</f>
        <v>42.582705248990578</v>
      </c>
    </row>
    <row r="55" spans="1:1022 1026:2047 2051:3072 3076:5117 5121:6142 6146:7167 7171:8192 8196:10237 10241:11262 11266:12287 12291:13312 13316:15357 15361:16382" ht="16.5" thickTop="1" thickBot="1" x14ac:dyDescent="0.3">
      <c r="B55" s="37" t="s">
        <v>9</v>
      </c>
      <c r="C55" s="36">
        <f t="shared" si="42"/>
        <v>1.1499999999999986</v>
      </c>
      <c r="D55" s="36">
        <f t="shared" si="43"/>
        <v>1.5499999999999972</v>
      </c>
      <c r="E55" s="36">
        <f t="shared" si="44"/>
        <v>1.318888888888889</v>
      </c>
      <c r="F55" s="23"/>
      <c r="G55" s="31"/>
      <c r="H55" s="31"/>
      <c r="I55" s="32"/>
      <c r="J55" s="32"/>
      <c r="K55" s="33"/>
      <c r="L55" s="23"/>
      <c r="M55" s="31"/>
      <c r="N55" s="31"/>
      <c r="O55" s="32"/>
      <c r="P55" s="32"/>
      <c r="Q55" s="33"/>
      <c r="R55" s="23"/>
      <c r="S55" s="31"/>
      <c r="T55" s="31"/>
      <c r="U55" s="32"/>
      <c r="V55" s="32"/>
      <c r="W55" s="33"/>
      <c r="X55" s="23"/>
      <c r="Y55" s="31"/>
      <c r="Z55" s="31"/>
      <c r="AA55" s="32"/>
      <c r="AB55" s="32"/>
      <c r="AC55" s="33"/>
      <c r="AD55" s="23"/>
      <c r="AE55" s="31"/>
      <c r="AF55" s="31"/>
      <c r="AG55" s="32"/>
      <c r="AH55" s="32"/>
      <c r="AI55" s="33"/>
      <c r="AJ55" s="23"/>
      <c r="AK55" s="23"/>
      <c r="AL55" s="31"/>
      <c r="AM55" s="31"/>
      <c r="AN55" s="32"/>
      <c r="AO55" s="32"/>
      <c r="AP55" s="33"/>
      <c r="AQ55" s="23"/>
      <c r="AR55" s="23"/>
      <c r="AS55" s="31"/>
      <c r="AT55" s="31"/>
      <c r="AU55" s="32"/>
      <c r="AV55" s="32"/>
      <c r="AW55" s="33"/>
      <c r="AX55" s="23"/>
      <c r="AY55" s="23"/>
      <c r="AZ55" s="31"/>
      <c r="BA55" s="31"/>
      <c r="BB55" s="32"/>
      <c r="BC55" s="32"/>
      <c r="BD55" s="33"/>
      <c r="BE55" s="23"/>
      <c r="BF55" s="23"/>
      <c r="BG55" s="31"/>
      <c r="BH55" s="31"/>
      <c r="BI55" s="32"/>
      <c r="BJ55" s="32"/>
      <c r="BK55" s="33"/>
      <c r="BL55" s="23"/>
      <c r="BM55" s="23"/>
      <c r="BN55" s="31"/>
      <c r="BO55" s="31"/>
      <c r="BP55" s="32"/>
      <c r="BQ55" s="32"/>
      <c r="BR55" s="33"/>
      <c r="BS55" s="23"/>
      <c r="BT55" s="23"/>
      <c r="BU55" s="31"/>
      <c r="BV55" s="31"/>
      <c r="BW55" s="32"/>
      <c r="BX55" s="32"/>
      <c r="BY55" s="33"/>
      <c r="BZ55" s="23"/>
      <c r="CA55" s="23"/>
      <c r="CB55" s="31"/>
      <c r="CC55" s="31"/>
      <c r="CD55" s="32"/>
      <c r="CE55" s="32"/>
      <c r="CF55" s="33"/>
      <c r="CG55" s="23"/>
      <c r="CH55" s="23"/>
      <c r="CI55" s="31"/>
      <c r="CJ55" s="31"/>
      <c r="CK55" s="32"/>
      <c r="CL55" s="32"/>
      <c r="CM55" s="33"/>
      <c r="CN55" s="23"/>
      <c r="CO55" s="23"/>
      <c r="CP55" s="31"/>
      <c r="CQ55" s="31"/>
      <c r="CR55" s="32"/>
      <c r="CS55" s="32"/>
      <c r="CT55" s="33"/>
      <c r="CU55" s="23"/>
      <c r="CV55" s="23"/>
      <c r="CW55" s="31"/>
      <c r="CX55" s="31"/>
      <c r="CY55" s="32"/>
      <c r="CZ55" s="32"/>
      <c r="DA55" s="33"/>
      <c r="DB55" s="23"/>
      <c r="DC55" s="23"/>
      <c r="DD55" s="31"/>
      <c r="DE55" s="31"/>
      <c r="DF55" s="32"/>
      <c r="DG55" s="32"/>
      <c r="DH55" s="33"/>
      <c r="DI55" s="23"/>
      <c r="DJ55" s="23"/>
      <c r="DK55" s="31"/>
      <c r="DL55" s="31"/>
      <c r="DM55" s="32"/>
      <c r="DN55" s="32"/>
      <c r="DO55" s="33"/>
      <c r="DP55" s="23"/>
      <c r="DQ55" s="31"/>
      <c r="DR55" s="31"/>
      <c r="DS55" s="32"/>
      <c r="DT55" s="32"/>
      <c r="DU55" s="33"/>
      <c r="DV55" s="23"/>
      <c r="DW55" s="31"/>
      <c r="DX55" s="31"/>
      <c r="DY55" s="32"/>
      <c r="DZ55" s="32"/>
      <c r="EA55" s="33"/>
      <c r="EB55" s="23"/>
      <c r="EC55" s="31"/>
      <c r="ED55" s="31"/>
      <c r="EE55" s="32"/>
      <c r="EF55" s="32"/>
      <c r="EG55" s="33"/>
      <c r="EH55" s="23"/>
      <c r="EI55" s="31"/>
      <c r="EJ55" s="31"/>
      <c r="EK55" s="32"/>
      <c r="EL55" s="32"/>
      <c r="EM55" s="33"/>
      <c r="EN55" s="23"/>
      <c r="EO55" s="31"/>
      <c r="EP55" s="31"/>
      <c r="EQ55" s="32"/>
      <c r="ER55" s="32"/>
      <c r="ES55" s="33"/>
      <c r="ET55" s="23"/>
      <c r="EU55" s="23"/>
      <c r="EV55" s="23"/>
      <c r="EW55" s="23"/>
      <c r="EX55" s="23"/>
      <c r="EY55" s="23"/>
      <c r="EZ55" s="23"/>
      <c r="FA55" s="3"/>
      <c r="FB55" s="3"/>
      <c r="FC55" s="13"/>
      <c r="FD55" s="13"/>
      <c r="FE55" s="8"/>
      <c r="FF55" s="23"/>
      <c r="FG55" s="3"/>
      <c r="FH55" s="3"/>
      <c r="FI55" s="13"/>
      <c r="FJ55" s="13"/>
      <c r="FK55" s="8"/>
      <c r="FL55" s="23"/>
      <c r="FR55" s="23"/>
      <c r="FS55" s="3"/>
      <c r="FT55" s="3"/>
      <c r="FU55" s="13"/>
      <c r="FV55" s="13"/>
      <c r="FW55" s="8"/>
      <c r="FX55" s="23"/>
      <c r="FY55" s="3"/>
      <c r="FZ55" s="3"/>
      <c r="GA55" s="13"/>
      <c r="GB55" s="13"/>
      <c r="GC55" s="8"/>
      <c r="GD55" s="23"/>
      <c r="GE55" s="3"/>
      <c r="GF55" s="3"/>
      <c r="GG55" s="13"/>
      <c r="GH55" s="13"/>
      <c r="GI55" s="8"/>
      <c r="GJ55" s="23"/>
      <c r="GK55" s="3"/>
      <c r="GL55" s="3"/>
      <c r="GM55" s="13"/>
      <c r="GN55" s="13"/>
      <c r="GO55" s="8"/>
      <c r="GP55" s="23"/>
      <c r="GQ55" s="3"/>
      <c r="GR55" s="3"/>
      <c r="GS55" s="13"/>
      <c r="GT55" s="13"/>
      <c r="GU55" s="8"/>
      <c r="GV55" s="23"/>
      <c r="GW55" s="3"/>
      <c r="GX55" s="3"/>
      <c r="GY55" s="13"/>
      <c r="GZ55" s="13"/>
      <c r="HA55" s="8"/>
      <c r="HB55" s="23"/>
      <c r="HC55" s="3"/>
      <c r="HD55" s="3" t="s">
        <v>9</v>
      </c>
      <c r="HE55" s="13">
        <v>23.85</v>
      </c>
      <c r="HF55" s="13">
        <v>30.65</v>
      </c>
      <c r="HG55" s="8">
        <f>((HE55*416)+(HF55*304))/720</f>
        <v>26.721111111111114</v>
      </c>
      <c r="HH55" s="23"/>
      <c r="HI55" s="3"/>
      <c r="HJ55" s="3" t="s">
        <v>9</v>
      </c>
      <c r="HK55" s="13">
        <v>24.4</v>
      </c>
      <c r="HL55" s="13">
        <v>31.2</v>
      </c>
      <c r="HM55" s="8">
        <f>((HK55*416)+(HL55*304))/720</f>
        <v>27.271111111111107</v>
      </c>
      <c r="HN55" s="23"/>
      <c r="HO55" s="3"/>
      <c r="HP55" s="3" t="s">
        <v>9</v>
      </c>
      <c r="HQ55" s="13">
        <v>26.4</v>
      </c>
      <c r="HR55" s="13">
        <v>31.05</v>
      </c>
      <c r="HS55" s="8">
        <f>((HQ55*416)+(HR55*304))/720</f>
        <v>28.36333333333333</v>
      </c>
      <c r="HT55" s="23"/>
      <c r="HU55" s="3"/>
      <c r="HV55" s="3" t="s">
        <v>9</v>
      </c>
      <c r="HW55" s="13">
        <v>26.35</v>
      </c>
      <c r="HX55" s="13">
        <v>31.1</v>
      </c>
      <c r="HY55" s="8">
        <f>((HW55*416)+(HX55*304))/720</f>
        <v>28.355555555555554</v>
      </c>
      <c r="HZ55" s="23"/>
      <c r="IA55" s="3"/>
      <c r="IB55" s="3" t="s">
        <v>9</v>
      </c>
      <c r="IC55" s="13">
        <v>26.65</v>
      </c>
      <c r="ID55" s="13">
        <v>31.95</v>
      </c>
      <c r="IE55" s="8">
        <f>((IC55*416)+(ID55*304))/720</f>
        <v>28.887777777777774</v>
      </c>
      <c r="IF55" s="23"/>
      <c r="IG55" s="3"/>
      <c r="IH55" s="3" t="s">
        <v>9</v>
      </c>
      <c r="II55" s="13">
        <v>27.85</v>
      </c>
      <c r="IJ55" s="13">
        <v>33.15</v>
      </c>
      <c r="IK55" s="8">
        <f>((II55*416)+(IJ55*304))/720</f>
        <v>30.087777777777777</v>
      </c>
      <c r="IL55" s="23"/>
      <c r="IM55" s="3"/>
      <c r="IN55" s="3" t="s">
        <v>9</v>
      </c>
      <c r="IO55" s="13">
        <v>27.65</v>
      </c>
      <c r="IP55" s="13">
        <v>33</v>
      </c>
      <c r="IQ55" s="8">
        <f>((IO55*416)+(IP55*304))/720</f>
        <v>29.908888888888892</v>
      </c>
      <c r="IR55" s="23"/>
      <c r="IS55" s="3"/>
      <c r="IT55" s="3" t="s">
        <v>9</v>
      </c>
      <c r="IU55" s="13">
        <v>27.5</v>
      </c>
      <c r="IV55" s="13">
        <v>32.65</v>
      </c>
      <c r="IW55" s="8">
        <f>((IU55*416)+(IV55*304))/720</f>
        <v>29.674444444444443</v>
      </c>
      <c r="IX55" s="23"/>
      <c r="IY55" s="3"/>
      <c r="IZ55" s="3" t="s">
        <v>9</v>
      </c>
      <c r="JA55" s="13">
        <v>26.95</v>
      </c>
      <c r="JB55" s="13">
        <v>32.549999999999997</v>
      </c>
      <c r="JC55" s="8">
        <f>((JA55*416)+(JB55*304))/720</f>
        <v>29.31444444444444</v>
      </c>
    </row>
    <row r="56" spans="1:1022 1026:2047 2051:3072 3076:5117 5121:6142 6146:7167 7171:8192 8196:10237 10241:11262 11266:12287 12291:13312 13316:15357 15361:16382" ht="16.5" thickTop="1" thickBot="1" x14ac:dyDescent="0.3">
      <c r="B56" s="37" t="s">
        <v>10</v>
      </c>
      <c r="C56" s="36">
        <f t="shared" si="42"/>
        <v>1.1499999999999986</v>
      </c>
      <c r="D56" s="36">
        <f t="shared" si="43"/>
        <v>1.5500000000000043</v>
      </c>
      <c r="E56" s="36">
        <f t="shared" si="44"/>
        <v>1.326344086021507</v>
      </c>
      <c r="F56" s="23"/>
      <c r="G56" s="31"/>
      <c r="H56" s="31"/>
      <c r="I56" s="32"/>
      <c r="J56" s="32"/>
      <c r="K56" s="33"/>
      <c r="L56" s="23"/>
      <c r="M56" s="31"/>
      <c r="N56" s="31"/>
      <c r="O56" s="32"/>
      <c r="P56" s="32"/>
      <c r="Q56" s="33"/>
      <c r="R56" s="23"/>
      <c r="S56" s="31"/>
      <c r="T56" s="31"/>
      <c r="U56" s="32"/>
      <c r="V56" s="32"/>
      <c r="W56" s="33"/>
      <c r="X56" s="23"/>
      <c r="Y56" s="31"/>
      <c r="Z56" s="31"/>
      <c r="AA56" s="32"/>
      <c r="AB56" s="32"/>
      <c r="AC56" s="33"/>
      <c r="AD56" s="23"/>
      <c r="AE56" s="31"/>
      <c r="AF56" s="31"/>
      <c r="AG56" s="32"/>
      <c r="AH56" s="32"/>
      <c r="AI56" s="33"/>
      <c r="AJ56" s="23"/>
      <c r="AK56" s="23"/>
      <c r="AL56" s="31"/>
      <c r="AM56" s="31"/>
      <c r="AN56" s="32"/>
      <c r="AO56" s="32"/>
      <c r="AP56" s="33"/>
      <c r="AQ56" s="23"/>
      <c r="AR56" s="23"/>
      <c r="AS56" s="31"/>
      <c r="AT56" s="31"/>
      <c r="AU56" s="32"/>
      <c r="AV56" s="32"/>
      <c r="AW56" s="33"/>
      <c r="AX56" s="23"/>
      <c r="AY56" s="23"/>
      <c r="AZ56" s="31"/>
      <c r="BA56" s="31"/>
      <c r="BB56" s="32"/>
      <c r="BC56" s="32"/>
      <c r="BD56" s="33"/>
      <c r="BE56" s="23"/>
      <c r="BF56" s="23"/>
      <c r="BG56" s="31"/>
      <c r="BH56" s="31"/>
      <c r="BI56" s="32"/>
      <c r="BJ56" s="32"/>
      <c r="BK56" s="33"/>
      <c r="BL56" s="23"/>
      <c r="BM56" s="23"/>
      <c r="BN56" s="31"/>
      <c r="BO56" s="31"/>
      <c r="BP56" s="32"/>
      <c r="BQ56" s="32"/>
      <c r="BR56" s="33"/>
      <c r="BS56" s="23"/>
      <c r="BT56" s="23"/>
      <c r="BU56" s="31"/>
      <c r="BV56" s="31"/>
      <c r="BW56" s="32"/>
      <c r="BX56" s="32"/>
      <c r="BY56" s="33"/>
      <c r="BZ56" s="23"/>
      <c r="CA56" s="23"/>
      <c r="CB56" s="31"/>
      <c r="CC56" s="31"/>
      <c r="CD56" s="32"/>
      <c r="CE56" s="32"/>
      <c r="CF56" s="33"/>
      <c r="CG56" s="23"/>
      <c r="CH56" s="23"/>
      <c r="CI56" s="31"/>
      <c r="CJ56" s="31"/>
      <c r="CK56" s="32"/>
      <c r="CL56" s="32"/>
      <c r="CM56" s="33"/>
      <c r="CN56" s="23"/>
      <c r="CO56" s="23"/>
      <c r="CP56" s="31"/>
      <c r="CQ56" s="31"/>
      <c r="CR56" s="32"/>
      <c r="CS56" s="32"/>
      <c r="CT56" s="33"/>
      <c r="CU56" s="23"/>
      <c r="CV56" s="23"/>
      <c r="CW56" s="31"/>
      <c r="CX56" s="31"/>
      <c r="CY56" s="32"/>
      <c r="CZ56" s="32"/>
      <c r="DA56" s="33"/>
      <c r="DB56" s="23"/>
      <c r="DC56" s="23"/>
      <c r="DD56" s="31"/>
      <c r="DE56" s="31"/>
      <c r="DF56" s="32"/>
      <c r="DG56" s="32"/>
      <c r="DH56" s="33"/>
      <c r="DI56" s="23"/>
      <c r="DJ56" s="23"/>
      <c r="DK56" s="31"/>
      <c r="DL56" s="31"/>
      <c r="DM56" s="32"/>
      <c r="DN56" s="32"/>
      <c r="DO56" s="33"/>
      <c r="DP56" s="23"/>
      <c r="DQ56" s="31"/>
      <c r="DR56" s="31"/>
      <c r="DS56" s="32"/>
      <c r="DT56" s="32"/>
      <c r="DU56" s="33"/>
      <c r="DV56" s="23"/>
      <c r="DW56" s="31"/>
      <c r="DX56" s="31"/>
      <c r="DY56" s="32"/>
      <c r="DZ56" s="32"/>
      <c r="EA56" s="33"/>
      <c r="EB56" s="23"/>
      <c r="EC56" s="31"/>
      <c r="ED56" s="31"/>
      <c r="EE56" s="32"/>
      <c r="EF56" s="32"/>
      <c r="EG56" s="33"/>
      <c r="EH56" s="23"/>
      <c r="EI56" s="31"/>
      <c r="EJ56" s="31"/>
      <c r="EK56" s="32"/>
      <c r="EL56" s="32"/>
      <c r="EM56" s="33"/>
      <c r="EN56" s="23"/>
      <c r="EO56" s="31"/>
      <c r="EP56" s="31"/>
      <c r="EQ56" s="32"/>
      <c r="ER56" s="32"/>
      <c r="ES56" s="33"/>
      <c r="ET56" s="23"/>
      <c r="EU56" s="23"/>
      <c r="EV56" s="23"/>
      <c r="EW56" s="23"/>
      <c r="EX56" s="23"/>
      <c r="EY56" s="23"/>
      <c r="EZ56" s="23"/>
      <c r="FA56" s="3"/>
      <c r="FB56" s="3"/>
      <c r="FC56" s="13"/>
      <c r="FD56" s="13"/>
      <c r="FE56" s="8"/>
      <c r="FF56" s="23"/>
      <c r="FG56" s="3"/>
      <c r="FH56" s="3"/>
      <c r="FI56" s="13"/>
      <c r="FJ56" s="13"/>
      <c r="FK56" s="8"/>
      <c r="FL56" s="23"/>
      <c r="FR56" s="23"/>
      <c r="FS56" s="3"/>
      <c r="FT56" s="3"/>
      <c r="FU56" s="13"/>
      <c r="FV56" s="13"/>
      <c r="FW56" s="8"/>
      <c r="FX56" s="23"/>
      <c r="FY56" s="3"/>
      <c r="FZ56" s="3"/>
      <c r="GA56" s="13"/>
      <c r="GB56" s="13"/>
      <c r="GC56" s="8"/>
      <c r="GD56" s="23"/>
      <c r="GE56" s="3"/>
      <c r="GF56" s="3"/>
      <c r="GG56" s="13"/>
      <c r="GH56" s="13"/>
      <c r="GI56" s="8"/>
      <c r="GJ56" s="23"/>
      <c r="GK56" s="3"/>
      <c r="GL56" s="3"/>
      <c r="GM56" s="13"/>
      <c r="GN56" s="13"/>
      <c r="GO56" s="8"/>
      <c r="GP56" s="23"/>
      <c r="GQ56" s="3"/>
      <c r="GR56" s="3"/>
      <c r="GS56" s="13"/>
      <c r="GT56" s="13"/>
      <c r="GU56" s="8"/>
      <c r="GV56" s="23"/>
      <c r="GW56" s="3"/>
      <c r="GX56" s="3"/>
      <c r="GY56" s="13"/>
      <c r="GZ56" s="13"/>
      <c r="HA56" s="8"/>
      <c r="HB56" s="23"/>
      <c r="HC56" s="3"/>
      <c r="HD56" s="3" t="s">
        <v>10</v>
      </c>
      <c r="HE56" s="13">
        <v>26.05</v>
      </c>
      <c r="HF56" s="13">
        <v>33.15</v>
      </c>
      <c r="HG56" s="8">
        <f>((HE56*416)+(HF56*328))/744</f>
        <v>29.18010752688172</v>
      </c>
      <c r="HH56" s="23"/>
      <c r="HI56" s="3"/>
      <c r="HJ56" s="3" t="s">
        <v>10</v>
      </c>
      <c r="HK56" s="13">
        <v>26.6</v>
      </c>
      <c r="HL56" s="13">
        <v>33.700000000000003</v>
      </c>
      <c r="HM56" s="8">
        <f>((HK56*416)+(HL56*328))/744</f>
        <v>29.730107526881721</v>
      </c>
      <c r="HN56" s="23"/>
      <c r="HO56" s="3"/>
      <c r="HP56" s="3" t="s">
        <v>10</v>
      </c>
      <c r="HQ56" s="13">
        <v>28.8</v>
      </c>
      <c r="HR56" s="13">
        <v>33.5</v>
      </c>
      <c r="HS56" s="8">
        <f>((HQ56*416)+(HR56*328))/744</f>
        <v>30.872043010752691</v>
      </c>
      <c r="HT56" s="23"/>
      <c r="HU56" s="3"/>
      <c r="HV56" s="3" t="s">
        <v>10</v>
      </c>
      <c r="HW56" s="13">
        <v>28.75</v>
      </c>
      <c r="HX56" s="13">
        <v>33.549999999999997</v>
      </c>
      <c r="HY56" s="8">
        <f>((HW56*416)+(HX56*328))/744</f>
        <v>30.866129032258065</v>
      </c>
      <c r="HZ56" s="23"/>
      <c r="IA56" s="3"/>
      <c r="IB56" s="3" t="s">
        <v>10</v>
      </c>
      <c r="IC56" s="13">
        <v>29.05</v>
      </c>
      <c r="ID56" s="13">
        <v>34.4</v>
      </c>
      <c r="IE56" s="8">
        <f>((IC56*416)+(ID56*328))/744</f>
        <v>31.408602150537636</v>
      </c>
      <c r="IF56" s="23"/>
      <c r="IG56" s="3"/>
      <c r="IH56" s="3" t="s">
        <v>10</v>
      </c>
      <c r="II56" s="13">
        <v>30.25</v>
      </c>
      <c r="IJ56" s="13">
        <v>35.6</v>
      </c>
      <c r="IK56" s="8">
        <f>((II56*416)+(IJ56*328))/744</f>
        <v>32.608602150537635</v>
      </c>
      <c r="IL56" s="23"/>
      <c r="IM56" s="3"/>
      <c r="IN56" s="3" t="s">
        <v>10</v>
      </c>
      <c r="IO56" s="13">
        <v>30.05</v>
      </c>
      <c r="IP56" s="13">
        <v>35.450000000000003</v>
      </c>
      <c r="IQ56" s="8">
        <f>((IO56*416)+(IP56*328))/744</f>
        <v>32.430645161290322</v>
      </c>
      <c r="IR56" s="23"/>
      <c r="IS56" s="3"/>
      <c r="IT56" s="3" t="s">
        <v>10</v>
      </c>
      <c r="IU56" s="13">
        <v>29.9</v>
      </c>
      <c r="IV56" s="13">
        <v>35.1</v>
      </c>
      <c r="IW56" s="8">
        <f>((IU56*416)+(IV56*328))/744</f>
        <v>32.192473118279572</v>
      </c>
      <c r="IX56" s="23"/>
      <c r="IY56" s="3"/>
      <c r="IZ56" s="3" t="s">
        <v>10</v>
      </c>
      <c r="JA56" s="13">
        <v>29.3</v>
      </c>
      <c r="JB56" s="13">
        <v>35</v>
      </c>
      <c r="JC56" s="8">
        <f>((JA56*416)+(JB56*328))/744</f>
        <v>31.812903225806455</v>
      </c>
    </row>
    <row r="57" spans="1:1022 1026:2047 2051:3072 3076:5117 5121:6142 6146:7167 7171:8192 8196:10237 10241:11262 11266:12287 12291:13312 13316:15357 15361:16382" ht="16.5" thickTop="1" thickBot="1" x14ac:dyDescent="0.3">
      <c r="B57" s="37" t="s">
        <v>11</v>
      </c>
      <c r="C57" s="36">
        <f t="shared" si="42"/>
        <v>1.6499999999999986</v>
      </c>
      <c r="D57" s="36">
        <f t="shared" si="43"/>
        <v>2.0500000000000043</v>
      </c>
      <c r="E57" s="36">
        <f t="shared" si="44"/>
        <v>1.8277777777777828</v>
      </c>
      <c r="F57" s="23"/>
      <c r="G57" s="31"/>
      <c r="H57" s="31"/>
      <c r="I57" s="32"/>
      <c r="J57" s="32"/>
      <c r="K57" s="33"/>
      <c r="L57" s="23"/>
      <c r="M57" s="31"/>
      <c r="N57" s="31"/>
      <c r="O57" s="32"/>
      <c r="P57" s="32"/>
      <c r="Q57" s="33"/>
      <c r="R57" s="23"/>
      <c r="S57" s="31"/>
      <c r="T57" s="31"/>
      <c r="U57" s="32"/>
      <c r="V57" s="32"/>
      <c r="W57" s="33"/>
      <c r="X57" s="23"/>
      <c r="Y57" s="31"/>
      <c r="Z57" s="31"/>
      <c r="AA57" s="32"/>
      <c r="AB57" s="32"/>
      <c r="AC57" s="33"/>
      <c r="AD57" s="23"/>
      <c r="AE57" s="31"/>
      <c r="AF57" s="31"/>
      <c r="AG57" s="32"/>
      <c r="AH57" s="32"/>
      <c r="AI57" s="33"/>
      <c r="AJ57" s="23"/>
      <c r="AK57" s="23"/>
      <c r="AL57" s="31"/>
      <c r="AM57" s="31"/>
      <c r="AN57" s="32"/>
      <c r="AO57" s="32"/>
      <c r="AP57" s="33"/>
      <c r="AQ57" s="23"/>
      <c r="AR57" s="23"/>
      <c r="AS57" s="31"/>
      <c r="AT57" s="31"/>
      <c r="AU57" s="32"/>
      <c r="AV57" s="32"/>
      <c r="AW57" s="33"/>
      <c r="AX57" s="23"/>
      <c r="AY57" s="23"/>
      <c r="AZ57" s="31"/>
      <c r="BA57" s="31"/>
      <c r="BB57" s="32"/>
      <c r="BC57" s="32"/>
      <c r="BD57" s="33"/>
      <c r="BE57" s="23"/>
      <c r="BF57" s="23"/>
      <c r="BG57" s="31"/>
      <c r="BH57" s="31"/>
      <c r="BI57" s="32"/>
      <c r="BJ57" s="32"/>
      <c r="BK57" s="33"/>
      <c r="BL57" s="23"/>
      <c r="BM57" s="23"/>
      <c r="BN57" s="31"/>
      <c r="BO57" s="31"/>
      <c r="BP57" s="32"/>
      <c r="BQ57" s="32"/>
      <c r="BR57" s="33"/>
      <c r="BS57" s="23"/>
      <c r="BT57" s="23"/>
      <c r="BU57" s="31"/>
      <c r="BV57" s="31"/>
      <c r="BW57" s="32"/>
      <c r="BX57" s="32"/>
      <c r="BY57" s="33"/>
      <c r="BZ57" s="23"/>
      <c r="CA57" s="23"/>
      <c r="CB57" s="31"/>
      <c r="CC57" s="31"/>
      <c r="CD57" s="32"/>
      <c r="CE57" s="32"/>
      <c r="CF57" s="33"/>
      <c r="CG57" s="23"/>
      <c r="CH57" s="23"/>
      <c r="CI57" s="31"/>
      <c r="CJ57" s="31"/>
      <c r="CK57" s="32"/>
      <c r="CL57" s="32"/>
      <c r="CM57" s="33"/>
      <c r="CN57" s="23"/>
      <c r="CO57" s="23"/>
      <c r="CP57" s="31"/>
      <c r="CQ57" s="31"/>
      <c r="CR57" s="32"/>
      <c r="CS57" s="32"/>
      <c r="CT57" s="33"/>
      <c r="CU57" s="23"/>
      <c r="CV57" s="23"/>
      <c r="CW57" s="31"/>
      <c r="CX57" s="31"/>
      <c r="CY57" s="32"/>
      <c r="CZ57" s="32"/>
      <c r="DA57" s="33"/>
      <c r="DB57" s="23"/>
      <c r="DC57" s="23"/>
      <c r="DD57" s="31"/>
      <c r="DE57" s="31"/>
      <c r="DF57" s="32"/>
      <c r="DG57" s="32"/>
      <c r="DH57" s="33"/>
      <c r="DI57" s="23"/>
      <c r="DJ57" s="23"/>
      <c r="DK57" s="31"/>
      <c r="DL57" s="31"/>
      <c r="DM57" s="32"/>
      <c r="DN57" s="32"/>
      <c r="DO57" s="33"/>
      <c r="DP57" s="23"/>
      <c r="DQ57" s="31"/>
      <c r="DR57" s="31"/>
      <c r="DS57" s="32"/>
      <c r="DT57" s="32"/>
      <c r="DU57" s="33"/>
      <c r="DV57" s="23"/>
      <c r="DW57" s="31"/>
      <c r="DX57" s="31"/>
      <c r="DY57" s="32"/>
      <c r="DZ57" s="32"/>
      <c r="EA57" s="33"/>
      <c r="EB57" s="23"/>
      <c r="EC57" s="31"/>
      <c r="ED57" s="31"/>
      <c r="EE57" s="32"/>
      <c r="EF57" s="32"/>
      <c r="EG57" s="33"/>
      <c r="EH57" s="23"/>
      <c r="EI57" s="31"/>
      <c r="EJ57" s="31"/>
      <c r="EK57" s="32"/>
      <c r="EL57" s="32"/>
      <c r="EM57" s="33"/>
      <c r="EN57" s="23"/>
      <c r="EO57" s="31"/>
      <c r="EP57" s="31"/>
      <c r="EQ57" s="32"/>
      <c r="ER57" s="32"/>
      <c r="ES57" s="33"/>
      <c r="ET57" s="23"/>
      <c r="EU57" s="23"/>
      <c r="EV57" s="23"/>
      <c r="EW57" s="23"/>
      <c r="EX57" s="23"/>
      <c r="EY57" s="23"/>
      <c r="EZ57" s="23"/>
      <c r="FA57" s="3"/>
      <c r="FB57" s="3"/>
      <c r="FC57" s="13"/>
      <c r="FD57" s="13"/>
      <c r="FE57" s="8"/>
      <c r="FF57" s="23"/>
      <c r="FG57" s="3"/>
      <c r="FH57" s="3"/>
      <c r="FI57" s="13"/>
      <c r="FJ57" s="13"/>
      <c r="FK57" s="8"/>
      <c r="FL57" s="23"/>
      <c r="FR57" s="23"/>
      <c r="FS57" s="3"/>
      <c r="FT57" s="3"/>
      <c r="FU57" s="13"/>
      <c r="FV57" s="13"/>
      <c r="FW57" s="8"/>
      <c r="FX57" s="23"/>
      <c r="FY57" s="3"/>
      <c r="FZ57" s="3"/>
      <c r="GA57" s="13"/>
      <c r="GB57" s="13"/>
      <c r="GC57" s="8"/>
      <c r="GD57" s="23"/>
      <c r="GE57" s="3"/>
      <c r="GF57" s="3"/>
      <c r="GG57" s="13"/>
      <c r="GH57" s="13"/>
      <c r="GI57" s="8"/>
      <c r="GJ57" s="23"/>
      <c r="GK57" s="3"/>
      <c r="GL57" s="3"/>
      <c r="GM57" s="13"/>
      <c r="GN57" s="13"/>
      <c r="GO57" s="8"/>
      <c r="GP57" s="23"/>
      <c r="GQ57" s="3"/>
      <c r="GR57" s="3"/>
      <c r="GS57" s="13"/>
      <c r="GT57" s="13"/>
      <c r="GU57" s="8"/>
      <c r="GV57" s="23"/>
      <c r="GW57" s="3"/>
      <c r="GX57" s="3"/>
      <c r="GY57" s="13"/>
      <c r="GZ57" s="13"/>
      <c r="HA57" s="8"/>
      <c r="HB57" s="23"/>
      <c r="HC57" s="3"/>
      <c r="HD57" s="3" t="s">
        <v>11</v>
      </c>
      <c r="HE57" s="13">
        <v>43.15</v>
      </c>
      <c r="HF57" s="13">
        <v>37.450000000000003</v>
      </c>
      <c r="HG57" s="8">
        <f>((HE57*400)+(HF57*320))/720</f>
        <v>40.616666666666667</v>
      </c>
      <c r="HH57" s="23"/>
      <c r="HI57" s="3"/>
      <c r="HJ57" s="3" t="s">
        <v>11</v>
      </c>
      <c r="HK57" s="13">
        <v>43.9</v>
      </c>
      <c r="HL57" s="13">
        <v>38.200000000000003</v>
      </c>
      <c r="HM57" s="8">
        <f>((HK57*400)+(HL57*320))/720</f>
        <v>41.366666666666667</v>
      </c>
      <c r="HN57" s="23"/>
      <c r="HO57" s="3"/>
      <c r="HP57" s="3" t="s">
        <v>11</v>
      </c>
      <c r="HQ57" s="13">
        <v>47.85</v>
      </c>
      <c r="HR57" s="13">
        <v>37.950000000000003</v>
      </c>
      <c r="HS57" s="8">
        <f>((HQ57*400)+(HR57*320))/720</f>
        <v>43.45</v>
      </c>
      <c r="HT57" s="23"/>
      <c r="HU57" s="3"/>
      <c r="HV57" s="3" t="s">
        <v>11</v>
      </c>
      <c r="HW57" s="13">
        <v>47.75</v>
      </c>
      <c r="HX57" s="13">
        <v>37.9</v>
      </c>
      <c r="HY57" s="8">
        <f>((HW57*400)+(HX57*320))/720</f>
        <v>43.37222222222222</v>
      </c>
      <c r="HZ57" s="23"/>
      <c r="IA57" s="3"/>
      <c r="IB57" s="3" t="s">
        <v>11</v>
      </c>
      <c r="IC57" s="13">
        <v>48.2</v>
      </c>
      <c r="ID57" s="13">
        <v>39</v>
      </c>
      <c r="IE57" s="8">
        <f>((IC57*400)+(ID57*320))/720</f>
        <v>44.111111111111114</v>
      </c>
      <c r="IF57" s="23"/>
      <c r="IG57" s="3"/>
      <c r="IH57" s="3" t="s">
        <v>11</v>
      </c>
      <c r="II57" s="13">
        <v>49.6</v>
      </c>
      <c r="IJ57" s="13">
        <v>40.4</v>
      </c>
      <c r="IK57" s="8">
        <f>((II57*400)+(IJ57*320))/720</f>
        <v>45.511111111111113</v>
      </c>
      <c r="IL57" s="23"/>
      <c r="IM57" s="3"/>
      <c r="IN57" s="3" t="s">
        <v>11</v>
      </c>
      <c r="IO57" s="13">
        <v>49.4</v>
      </c>
      <c r="IP57" s="13">
        <v>40.25</v>
      </c>
      <c r="IQ57" s="8">
        <f>((IO57*400)+(IP57*320))/720</f>
        <v>45.333333333333336</v>
      </c>
      <c r="IR57" s="23"/>
      <c r="IS57" s="3"/>
      <c r="IT57" s="3" t="s">
        <v>11</v>
      </c>
      <c r="IU57" s="13">
        <v>49.4</v>
      </c>
      <c r="IV57" s="13">
        <v>39.950000000000003</v>
      </c>
      <c r="IW57" s="8">
        <f>((IU57*400)+(IV57*320))/720</f>
        <v>45.2</v>
      </c>
      <c r="IX57" s="23"/>
      <c r="IY57" s="3"/>
      <c r="IZ57" s="3" t="s">
        <v>11</v>
      </c>
      <c r="JA57" s="13">
        <v>48.8</v>
      </c>
      <c r="JB57" s="13">
        <v>39.799999999999997</v>
      </c>
      <c r="JC57" s="8">
        <f>((JA57*400)+(JB57*320))/720</f>
        <v>44.8</v>
      </c>
    </row>
    <row r="58" spans="1:1022 1026:2047 2051:3072 3076:5117 5121:6142 6146:7167 7171:8192 8196:10237 10241:11262 11266:12287 12291:13312 13316:15357 15361:16382" ht="16.5" thickTop="1" thickBot="1" x14ac:dyDescent="0.3">
      <c r="B58" s="37" t="s">
        <v>12</v>
      </c>
      <c r="C58" s="36">
        <f t="shared" si="42"/>
        <v>3.1499999999999773</v>
      </c>
      <c r="D58" s="36">
        <f t="shared" si="43"/>
        <v>3.8999999999999915</v>
      </c>
      <c r="E58" s="36">
        <f t="shared" si="44"/>
        <v>3.4806451612902976</v>
      </c>
      <c r="F58" s="23"/>
      <c r="G58" s="31"/>
      <c r="H58" s="31"/>
      <c r="I58" s="32"/>
      <c r="J58" s="32"/>
      <c r="K58" s="33"/>
      <c r="L58" s="23"/>
      <c r="M58" s="31"/>
      <c r="N58" s="31"/>
      <c r="O58" s="32"/>
      <c r="P58" s="32"/>
      <c r="Q58" s="33"/>
      <c r="R58" s="23"/>
      <c r="S58" s="31"/>
      <c r="T58" s="31"/>
      <c r="U58" s="32"/>
      <c r="V58" s="32"/>
      <c r="W58" s="33"/>
      <c r="X58" s="23"/>
      <c r="Y58" s="31"/>
      <c r="Z58" s="31"/>
      <c r="AA58" s="32"/>
      <c r="AB58" s="32"/>
      <c r="AC58" s="33"/>
      <c r="AD58" s="23"/>
      <c r="AE58" s="31"/>
      <c r="AF58" s="31"/>
      <c r="AG58" s="32"/>
      <c r="AH58" s="32"/>
      <c r="AI58" s="33"/>
      <c r="AJ58" s="23"/>
      <c r="AK58" s="23"/>
      <c r="AL58" s="31"/>
      <c r="AM58" s="31"/>
      <c r="AN58" s="32"/>
      <c r="AO58" s="32"/>
      <c r="AP58" s="33"/>
      <c r="AQ58" s="23"/>
      <c r="AR58" s="23"/>
      <c r="AS58" s="31"/>
      <c r="AT58" s="31"/>
      <c r="AU58" s="32"/>
      <c r="AV58" s="32"/>
      <c r="AW58" s="33"/>
      <c r="AX58" s="23"/>
      <c r="AY58" s="23"/>
      <c r="AZ58" s="31"/>
      <c r="BA58" s="31"/>
      <c r="BB58" s="32"/>
      <c r="BC58" s="32"/>
      <c r="BD58" s="33"/>
      <c r="BE58" s="23"/>
      <c r="BF58" s="23"/>
      <c r="BG58" s="31"/>
      <c r="BH58" s="31"/>
      <c r="BI58" s="32"/>
      <c r="BJ58" s="32"/>
      <c r="BK58" s="33"/>
      <c r="BL58" s="23"/>
      <c r="BM58" s="23"/>
      <c r="BN58" s="31"/>
      <c r="BO58" s="31"/>
      <c r="BP58" s="32"/>
      <c r="BQ58" s="32"/>
      <c r="BR58" s="33"/>
      <c r="BS58" s="23"/>
      <c r="BT58" s="23"/>
      <c r="BU58" s="31"/>
      <c r="BV58" s="31"/>
      <c r="BW58" s="32"/>
      <c r="BX58" s="32"/>
      <c r="BY58" s="33"/>
      <c r="BZ58" s="23"/>
      <c r="CA58" s="23"/>
      <c r="CB58" s="31"/>
      <c r="CC58" s="31"/>
      <c r="CD58" s="32"/>
      <c r="CE58" s="32"/>
      <c r="CF58" s="33"/>
      <c r="CG58" s="23"/>
      <c r="CH58" s="23"/>
      <c r="CI58" s="31"/>
      <c r="CJ58" s="31"/>
      <c r="CK58" s="32"/>
      <c r="CL58" s="32"/>
      <c r="CM58" s="33"/>
      <c r="CN58" s="23"/>
      <c r="CO58" s="23"/>
      <c r="CP58" s="31"/>
      <c r="CQ58" s="31"/>
      <c r="CR58" s="32"/>
      <c r="CS58" s="32"/>
      <c r="CT58" s="33"/>
      <c r="CU58" s="23"/>
      <c r="CV58" s="23"/>
      <c r="CW58" s="31"/>
      <c r="CX58" s="31"/>
      <c r="CY58" s="32"/>
      <c r="CZ58" s="32"/>
      <c r="DA58" s="33"/>
      <c r="DB58" s="23"/>
      <c r="DC58" s="23"/>
      <c r="DD58" s="31"/>
      <c r="DE58" s="31"/>
      <c r="DF58" s="32"/>
      <c r="DG58" s="32"/>
      <c r="DH58" s="33"/>
      <c r="DI58" s="23"/>
      <c r="DJ58" s="23"/>
      <c r="DK58" s="31"/>
      <c r="DL58" s="31"/>
      <c r="DM58" s="32"/>
      <c r="DN58" s="32"/>
      <c r="DO58" s="33"/>
      <c r="DP58" s="23"/>
      <c r="DQ58" s="31"/>
      <c r="DR58" s="31"/>
      <c r="DS58" s="32"/>
      <c r="DT58" s="32"/>
      <c r="DU58" s="33"/>
      <c r="DV58" s="23"/>
      <c r="DW58" s="31"/>
      <c r="DX58" s="31"/>
      <c r="DY58" s="32"/>
      <c r="DZ58" s="32"/>
      <c r="EA58" s="33"/>
      <c r="EB58" s="23"/>
      <c r="EC58" s="31"/>
      <c r="ED58" s="31"/>
      <c r="EE58" s="32"/>
      <c r="EF58" s="32"/>
      <c r="EG58" s="33"/>
      <c r="EH58" s="23"/>
      <c r="EI58" s="31"/>
      <c r="EJ58" s="31"/>
      <c r="EK58" s="32"/>
      <c r="EL58" s="32"/>
      <c r="EM58" s="33"/>
      <c r="EN58" s="23"/>
      <c r="EO58" s="31"/>
      <c r="EP58" s="31"/>
      <c r="EQ58" s="32"/>
      <c r="ER58" s="32"/>
      <c r="ES58" s="33"/>
      <c r="ET58" s="23"/>
      <c r="EU58" s="23"/>
      <c r="EV58" s="23"/>
      <c r="EW58" s="23"/>
      <c r="EX58" s="23"/>
      <c r="EY58" s="23"/>
      <c r="EZ58" s="23"/>
      <c r="FA58" s="3"/>
      <c r="FB58" s="3"/>
      <c r="FC58" s="13"/>
      <c r="FD58" s="13"/>
      <c r="FE58" s="8"/>
      <c r="FF58" s="23"/>
      <c r="FG58" s="3"/>
      <c r="FH58" s="3"/>
      <c r="FI58" s="13"/>
      <c r="FJ58" s="13"/>
      <c r="FK58" s="8"/>
      <c r="FL58" s="23"/>
      <c r="FR58" s="23"/>
      <c r="FS58" s="3"/>
      <c r="FT58" s="3"/>
      <c r="FU58" s="13"/>
      <c r="FV58" s="13"/>
      <c r="FW58" s="8"/>
      <c r="FX58" s="23"/>
      <c r="FY58" s="3"/>
      <c r="FZ58" s="3"/>
      <c r="GA58" s="13"/>
      <c r="GB58" s="13"/>
      <c r="GC58" s="8"/>
      <c r="GD58" s="23"/>
      <c r="GE58" s="3"/>
      <c r="GF58" s="3"/>
      <c r="GG58" s="13"/>
      <c r="GH58" s="13"/>
      <c r="GI58" s="8"/>
      <c r="GJ58" s="23"/>
      <c r="GK58" s="3"/>
      <c r="GL58" s="3"/>
      <c r="GM58" s="13"/>
      <c r="GN58" s="13"/>
      <c r="GO58" s="8"/>
      <c r="GP58" s="23"/>
      <c r="GQ58" s="3"/>
      <c r="GR58" s="3"/>
      <c r="GS58" s="13"/>
      <c r="GT58" s="13"/>
      <c r="GU58" s="8"/>
      <c r="GV58" s="23"/>
      <c r="GW58" s="3"/>
      <c r="GX58" s="3"/>
      <c r="GY58" s="13"/>
      <c r="GZ58" s="13"/>
      <c r="HA58" s="8"/>
      <c r="HB58" s="23"/>
      <c r="HC58" s="3"/>
      <c r="HD58" s="3" t="s">
        <v>12</v>
      </c>
      <c r="HE58" s="13">
        <v>129.80000000000001</v>
      </c>
      <c r="HF58" s="13">
        <v>78.900000000000006</v>
      </c>
      <c r="HG58" s="8">
        <f>((HE58*416)+(HF58*328))/744</f>
        <v>107.36021505376344</v>
      </c>
      <c r="HH58" s="23"/>
      <c r="HI58" s="3"/>
      <c r="HJ58" s="3" t="s">
        <v>12</v>
      </c>
      <c r="HK58" s="13">
        <v>131.1</v>
      </c>
      <c r="HL58" s="13">
        <v>80.2</v>
      </c>
      <c r="HM58" s="8">
        <f>((HK58*416)+(HL58*328))/744</f>
        <v>108.66021505376344</v>
      </c>
      <c r="HN58" s="23"/>
      <c r="HO58" s="3"/>
      <c r="HP58" s="3" t="s">
        <v>12</v>
      </c>
      <c r="HQ58" s="13">
        <v>143.44999999999999</v>
      </c>
      <c r="HR58" s="13">
        <v>79.7</v>
      </c>
      <c r="HS58" s="8">
        <f>((HQ58*416)+(HR58*328))/744</f>
        <v>115.34516129032258</v>
      </c>
      <c r="HT58" s="23"/>
      <c r="HU58" s="3"/>
      <c r="HV58" s="3" t="s">
        <v>12</v>
      </c>
      <c r="HW58" s="13">
        <v>143.30000000000001</v>
      </c>
      <c r="HX58" s="13">
        <v>79.7</v>
      </c>
      <c r="HY58" s="8">
        <f>((HW58*416)+(HX58*328))/744</f>
        <v>115.26129032258066</v>
      </c>
      <c r="HZ58" s="23"/>
      <c r="IA58" s="3"/>
      <c r="IB58" s="3" t="s">
        <v>12</v>
      </c>
      <c r="IC58" s="13">
        <v>144</v>
      </c>
      <c r="ID58" s="13">
        <v>81.75</v>
      </c>
      <c r="IE58" s="8">
        <f>((IC58*416)+(ID58*328))/744</f>
        <v>116.55645161290323</v>
      </c>
      <c r="IF58" s="23"/>
      <c r="IG58" s="3"/>
      <c r="IH58" s="3" t="s">
        <v>12</v>
      </c>
      <c r="II58" s="13">
        <v>146.80000000000001</v>
      </c>
      <c r="IJ58" s="13">
        <v>84.55</v>
      </c>
      <c r="IK58" s="8">
        <f>((II58*416)+(IJ58*328))/744</f>
        <v>119.35645161290323</v>
      </c>
      <c r="IL58" s="23"/>
      <c r="IM58" s="3"/>
      <c r="IN58" s="3" t="s">
        <v>12</v>
      </c>
      <c r="IO58" s="13">
        <v>146.35</v>
      </c>
      <c r="IP58" s="13">
        <v>84.2</v>
      </c>
      <c r="IQ58" s="8">
        <f>((IO58*416)+(IP58*328))/744</f>
        <v>118.9505376344086</v>
      </c>
      <c r="IR58" s="23"/>
      <c r="IS58" s="3"/>
      <c r="IT58" s="3" t="s">
        <v>12</v>
      </c>
      <c r="IU58" s="13">
        <v>146.44999999999999</v>
      </c>
      <c r="IV58" s="13">
        <v>83.6</v>
      </c>
      <c r="IW58" s="8">
        <f>((IU58*416)+(IV58*328))/744</f>
        <v>118.74193548387096</v>
      </c>
      <c r="IX58" s="23"/>
      <c r="IY58" s="3"/>
      <c r="IZ58" s="3" t="s">
        <v>12</v>
      </c>
      <c r="JA58" s="13">
        <v>145.25</v>
      </c>
      <c r="JB58" s="13">
        <v>83.35</v>
      </c>
      <c r="JC58" s="8">
        <f>((JA58*416)+(JB58*328))/744</f>
        <v>117.96075268817205</v>
      </c>
    </row>
    <row r="59" spans="1:1022 1026:2047 2051:3072 3076:5117 5121:6142 6146:7167 7171:8192 8196:10237 10241:11262 11266:12287 12291:13312 13316:15357 15361:16382" ht="16.5" thickTop="1" thickBot="1" x14ac:dyDescent="0.3">
      <c r="B59" s="37" t="s">
        <v>13</v>
      </c>
      <c r="C59" s="36">
        <f t="shared" si="42"/>
        <v>3.3999999999999773</v>
      </c>
      <c r="D59" s="36">
        <f t="shared" si="43"/>
        <v>4.0999999999999943</v>
      </c>
      <c r="E59" s="36">
        <f t="shared" si="44"/>
        <v>3.6935483870967829</v>
      </c>
      <c r="F59" s="23"/>
      <c r="G59" s="31"/>
      <c r="H59" s="31"/>
      <c r="I59" s="32"/>
      <c r="J59" s="32"/>
      <c r="K59" s="33"/>
      <c r="L59" s="23"/>
      <c r="M59" s="31"/>
      <c r="N59" s="31"/>
      <c r="O59" s="32"/>
      <c r="P59" s="32"/>
      <c r="Q59" s="33"/>
      <c r="R59" s="23"/>
      <c r="S59" s="31"/>
      <c r="T59" s="31"/>
      <c r="U59" s="32"/>
      <c r="V59" s="32"/>
      <c r="W59" s="33"/>
      <c r="X59" s="23"/>
      <c r="Y59" s="31"/>
      <c r="Z59" s="31"/>
      <c r="AA59" s="32"/>
      <c r="AB59" s="32"/>
      <c r="AC59" s="33"/>
      <c r="AD59" s="23"/>
      <c r="AE59" s="31"/>
      <c r="AF59" s="31"/>
      <c r="AG59" s="32"/>
      <c r="AH59" s="32"/>
      <c r="AI59" s="33"/>
      <c r="AJ59" s="23"/>
      <c r="AK59" s="23"/>
      <c r="AL59" s="31"/>
      <c r="AM59" s="31"/>
      <c r="AN59" s="32"/>
      <c r="AO59" s="32"/>
      <c r="AP59" s="33"/>
      <c r="AQ59" s="23"/>
      <c r="AR59" s="23"/>
      <c r="AS59" s="31"/>
      <c r="AT59" s="31"/>
      <c r="AU59" s="32"/>
      <c r="AV59" s="32"/>
      <c r="AW59" s="33"/>
      <c r="AX59" s="23"/>
      <c r="AY59" s="23"/>
      <c r="AZ59" s="31"/>
      <c r="BA59" s="31"/>
      <c r="BB59" s="32"/>
      <c r="BC59" s="32"/>
      <c r="BD59" s="33"/>
      <c r="BE59" s="23"/>
      <c r="BF59" s="23"/>
      <c r="BG59" s="31"/>
      <c r="BH59" s="31"/>
      <c r="BI59" s="32"/>
      <c r="BJ59" s="32"/>
      <c r="BK59" s="33"/>
      <c r="BL59" s="23"/>
      <c r="BM59" s="23"/>
      <c r="BN59" s="31"/>
      <c r="BO59" s="31"/>
      <c r="BP59" s="32"/>
      <c r="BQ59" s="32"/>
      <c r="BR59" s="33"/>
      <c r="BS59" s="23"/>
      <c r="BT59" s="23"/>
      <c r="BU59" s="31"/>
      <c r="BV59" s="31"/>
      <c r="BW59" s="32"/>
      <c r="BX59" s="32"/>
      <c r="BY59" s="33"/>
      <c r="BZ59" s="23"/>
      <c r="CA59" s="23"/>
      <c r="CB59" s="31"/>
      <c r="CC59" s="31"/>
      <c r="CD59" s="32"/>
      <c r="CE59" s="32"/>
      <c r="CF59" s="33"/>
      <c r="CG59" s="23"/>
      <c r="CH59" s="23"/>
      <c r="CI59" s="31"/>
      <c r="CJ59" s="31"/>
      <c r="CK59" s="32"/>
      <c r="CL59" s="32"/>
      <c r="CM59" s="33"/>
      <c r="CN59" s="23"/>
      <c r="CO59" s="23"/>
      <c r="CP59" s="31"/>
      <c r="CQ59" s="31"/>
      <c r="CR59" s="32"/>
      <c r="CS59" s="32"/>
      <c r="CT59" s="33"/>
      <c r="CU59" s="23"/>
      <c r="CV59" s="23"/>
      <c r="CW59" s="31"/>
      <c r="CX59" s="31"/>
      <c r="CY59" s="32"/>
      <c r="CZ59" s="32"/>
      <c r="DA59" s="33"/>
      <c r="DB59" s="23"/>
      <c r="DC59" s="23"/>
      <c r="DD59" s="31"/>
      <c r="DE59" s="31"/>
      <c r="DF59" s="32"/>
      <c r="DG59" s="32"/>
      <c r="DH59" s="33"/>
      <c r="DI59" s="23"/>
      <c r="DJ59" s="23"/>
      <c r="DK59" s="31"/>
      <c r="DL59" s="31"/>
      <c r="DM59" s="32"/>
      <c r="DN59" s="32"/>
      <c r="DO59" s="33"/>
      <c r="DP59" s="23"/>
      <c r="DQ59" s="31"/>
      <c r="DR59" s="31"/>
      <c r="DS59" s="32"/>
      <c r="DT59" s="32"/>
      <c r="DU59" s="33"/>
      <c r="DV59" s="23"/>
      <c r="DW59" s="31"/>
      <c r="DX59" s="31"/>
      <c r="DY59" s="32"/>
      <c r="DZ59" s="32"/>
      <c r="EA59" s="33"/>
      <c r="EB59" s="23"/>
      <c r="EC59" s="31"/>
      <c r="ED59" s="31"/>
      <c r="EE59" s="32"/>
      <c r="EF59" s="32"/>
      <c r="EG59" s="33"/>
      <c r="EH59" s="23"/>
      <c r="EI59" s="31"/>
      <c r="EJ59" s="31"/>
      <c r="EK59" s="32"/>
      <c r="EL59" s="32"/>
      <c r="EM59" s="33"/>
      <c r="EN59" s="23"/>
      <c r="EO59" s="31"/>
      <c r="EP59" s="31"/>
      <c r="EQ59" s="32"/>
      <c r="ER59" s="32"/>
      <c r="ES59" s="33"/>
      <c r="ET59" s="23"/>
      <c r="EU59" s="23"/>
      <c r="EV59" s="23"/>
      <c r="EW59" s="23"/>
      <c r="EX59" s="23"/>
      <c r="EY59" s="23"/>
      <c r="EZ59" s="23"/>
      <c r="FA59" s="3"/>
      <c r="FB59" s="3"/>
      <c r="FC59" s="13"/>
      <c r="FD59" s="13"/>
      <c r="FE59" s="8"/>
      <c r="FF59" s="23"/>
      <c r="FG59" s="3"/>
      <c r="FH59" s="3"/>
      <c r="FI59" s="13"/>
      <c r="FJ59" s="13"/>
      <c r="FK59" s="8"/>
      <c r="FL59" s="23"/>
      <c r="FR59" s="23"/>
      <c r="FS59" s="3"/>
      <c r="FT59" s="3"/>
      <c r="FU59" s="13"/>
      <c r="FV59" s="13"/>
      <c r="FW59" s="8"/>
      <c r="FX59" s="23"/>
      <c r="FY59" s="3"/>
      <c r="FZ59" s="3"/>
      <c r="GA59" s="13"/>
      <c r="GB59" s="13"/>
      <c r="GC59" s="8"/>
      <c r="GD59" s="23"/>
      <c r="GE59" s="3"/>
      <c r="GF59" s="3"/>
      <c r="GG59" s="13"/>
      <c r="GH59" s="13"/>
      <c r="GI59" s="8"/>
      <c r="GJ59" s="23"/>
      <c r="GK59" s="3"/>
      <c r="GL59" s="3"/>
      <c r="GM59" s="13"/>
      <c r="GN59" s="13"/>
      <c r="GO59" s="8"/>
      <c r="GP59" s="23"/>
      <c r="GQ59" s="3"/>
      <c r="GR59" s="3"/>
      <c r="GS59" s="13"/>
      <c r="GT59" s="13"/>
      <c r="GU59" s="8"/>
      <c r="GV59" s="23"/>
      <c r="GW59" s="3"/>
      <c r="GX59" s="3"/>
      <c r="GY59" s="13"/>
      <c r="GZ59" s="13"/>
      <c r="HA59" s="8"/>
      <c r="HB59" s="23"/>
      <c r="HC59" s="3"/>
      <c r="HD59" s="3" t="s">
        <v>13</v>
      </c>
      <c r="HE59" s="13">
        <v>128.35</v>
      </c>
      <c r="HF59" s="13">
        <v>82.3</v>
      </c>
      <c r="HG59" s="8">
        <f>((HE59*432)+(HF59*312))/744</f>
        <v>109.03870967741933</v>
      </c>
      <c r="HH59" s="23"/>
      <c r="HI59" s="3"/>
      <c r="HJ59" s="3" t="s">
        <v>13</v>
      </c>
      <c r="HK59" s="13">
        <v>129.80000000000001</v>
      </c>
      <c r="HL59" s="13">
        <v>83.75</v>
      </c>
      <c r="HM59" s="8">
        <f>((HK59*432)+(HL59*312))/744</f>
        <v>110.48870967741937</v>
      </c>
      <c r="HN59" s="23"/>
      <c r="HO59" s="3"/>
      <c r="HP59" s="3" t="s">
        <v>13</v>
      </c>
      <c r="HQ59" s="13">
        <v>142</v>
      </c>
      <c r="HR59" s="13">
        <v>83.25</v>
      </c>
      <c r="HS59" s="8">
        <f>((HQ59*432)+(HR59*312))/744</f>
        <v>117.36290322580645</v>
      </c>
      <c r="HT59" s="23"/>
      <c r="HU59" s="3"/>
      <c r="HV59" s="3" t="s">
        <v>13</v>
      </c>
      <c r="HW59" s="13">
        <v>141.80000000000001</v>
      </c>
      <c r="HX59" s="13">
        <v>83.2</v>
      </c>
      <c r="HY59" s="8">
        <f>((HW59*432)+(HX59*312))/744</f>
        <v>117.2258064516129</v>
      </c>
      <c r="HZ59" s="23"/>
      <c r="IA59" s="3"/>
      <c r="IB59" s="3" t="s">
        <v>13</v>
      </c>
      <c r="IC59" s="13">
        <v>142.65</v>
      </c>
      <c r="ID59" s="13">
        <v>85.4</v>
      </c>
      <c r="IE59" s="8">
        <f>((IC59*432)+(ID59*312))/744</f>
        <v>118.64193548387098</v>
      </c>
      <c r="IF59" s="23"/>
      <c r="IG59" s="3"/>
      <c r="IH59" s="3" t="s">
        <v>13</v>
      </c>
      <c r="II59" s="13">
        <v>145.6</v>
      </c>
      <c r="IJ59" s="13">
        <v>88.35</v>
      </c>
      <c r="IK59" s="8">
        <f>((II59*432)+(IJ59*312))/744</f>
        <v>121.59193548387096</v>
      </c>
      <c r="IL59" s="23"/>
      <c r="IM59" s="3"/>
      <c r="IN59" s="3" t="s">
        <v>13</v>
      </c>
      <c r="IO59" s="13">
        <v>145.1</v>
      </c>
      <c r="IP59" s="13">
        <v>87.95</v>
      </c>
      <c r="IQ59" s="8">
        <f>((IO59*432)+(IP59*312))/744</f>
        <v>121.13387096774194</v>
      </c>
      <c r="IR59" s="23"/>
      <c r="IS59" s="3"/>
      <c r="IT59" s="3" t="s">
        <v>13</v>
      </c>
      <c r="IU59" s="13">
        <v>145.19999999999999</v>
      </c>
      <c r="IV59" s="13">
        <v>87.3</v>
      </c>
      <c r="IW59" s="8">
        <f>((IU59*432)+(IV59*312))/744</f>
        <v>120.91935483870968</v>
      </c>
      <c r="IX59" s="23"/>
      <c r="IY59" s="3"/>
      <c r="IZ59" s="3" t="s">
        <v>13</v>
      </c>
      <c r="JA59" s="13">
        <v>143.94999999999999</v>
      </c>
      <c r="JB59" s="13">
        <v>87</v>
      </c>
      <c r="JC59" s="8">
        <f>((JA59*432)+(JB59*312))/744</f>
        <v>120.06774193548387</v>
      </c>
    </row>
    <row r="60" spans="1:1022 1026:2047 2051:3072 3076:5117 5121:6142 6146:7167 7171:8192 8196:10237 10241:11262 11266:12287 12291:13312 13316:15357 15361:16382" ht="16.5" thickTop="1" thickBot="1" x14ac:dyDescent="0.3">
      <c r="B60" s="37" t="s">
        <v>14</v>
      </c>
      <c r="C60" s="36">
        <f t="shared" si="42"/>
        <v>3</v>
      </c>
      <c r="D60" s="36">
        <f t="shared" si="43"/>
        <v>3.75</v>
      </c>
      <c r="E60" s="36">
        <f t="shared" si="44"/>
        <v>3.3499999999999943</v>
      </c>
      <c r="F60" s="23"/>
      <c r="G60" s="31"/>
      <c r="H60" s="31"/>
      <c r="I60" s="32"/>
      <c r="J60" s="32"/>
      <c r="K60" s="33"/>
      <c r="L60" s="23"/>
      <c r="M60" s="31"/>
      <c r="N60" s="31"/>
      <c r="O60" s="32"/>
      <c r="P60" s="32"/>
      <c r="Q60" s="33"/>
      <c r="R60" s="23"/>
      <c r="S60" s="31"/>
      <c r="T60" s="31"/>
      <c r="U60" s="32"/>
      <c r="V60" s="32"/>
      <c r="W60" s="33"/>
      <c r="X60" s="23"/>
      <c r="Y60" s="31"/>
      <c r="Z60" s="31"/>
      <c r="AA60" s="32"/>
      <c r="AB60" s="32"/>
      <c r="AC60" s="33"/>
      <c r="AD60" s="23"/>
      <c r="AE60" s="31"/>
      <c r="AF60" s="31"/>
      <c r="AG60" s="32"/>
      <c r="AH60" s="32"/>
      <c r="AI60" s="33"/>
      <c r="AJ60" s="23"/>
      <c r="AK60" s="23"/>
      <c r="AL60" s="31"/>
      <c r="AM60" s="31"/>
      <c r="AN60" s="32"/>
      <c r="AO60" s="32"/>
      <c r="AP60" s="33"/>
      <c r="AQ60" s="23"/>
      <c r="AR60" s="23"/>
      <c r="AS60" s="31"/>
      <c r="AT60" s="31"/>
      <c r="AU60" s="32"/>
      <c r="AV60" s="32"/>
      <c r="AW60" s="33"/>
      <c r="AX60" s="23"/>
      <c r="AY60" s="23"/>
      <c r="AZ60" s="31"/>
      <c r="BA60" s="31"/>
      <c r="BB60" s="32"/>
      <c r="BC60" s="32"/>
      <c r="BD60" s="33"/>
      <c r="BE60" s="23"/>
      <c r="BF60" s="23"/>
      <c r="BG60" s="31"/>
      <c r="BH60" s="31"/>
      <c r="BI60" s="32"/>
      <c r="BJ60" s="32"/>
      <c r="BK60" s="33"/>
      <c r="BL60" s="23"/>
      <c r="BM60" s="23"/>
      <c r="BN60" s="31"/>
      <c r="BO60" s="31"/>
      <c r="BP60" s="32"/>
      <c r="BQ60" s="32"/>
      <c r="BR60" s="33"/>
      <c r="BS60" s="23"/>
      <c r="BT60" s="23"/>
      <c r="BU60" s="31"/>
      <c r="BV60" s="31"/>
      <c r="BW60" s="32"/>
      <c r="BX60" s="32"/>
      <c r="BY60" s="33"/>
      <c r="BZ60" s="23"/>
      <c r="CA60" s="23"/>
      <c r="CB60" s="31"/>
      <c r="CC60" s="31"/>
      <c r="CD60" s="32"/>
      <c r="CE60" s="32"/>
      <c r="CF60" s="33"/>
      <c r="CG60" s="23"/>
      <c r="CH60" s="23"/>
      <c r="CI60" s="31"/>
      <c r="CJ60" s="31"/>
      <c r="CK60" s="32"/>
      <c r="CL60" s="32"/>
      <c r="CM60" s="33"/>
      <c r="CN60" s="23"/>
      <c r="CO60" s="23"/>
      <c r="CP60" s="31"/>
      <c r="CQ60" s="31"/>
      <c r="CR60" s="32"/>
      <c r="CS60" s="32"/>
      <c r="CT60" s="33"/>
      <c r="CU60" s="23"/>
      <c r="CV60" s="23"/>
      <c r="CW60" s="31"/>
      <c r="CX60" s="31"/>
      <c r="CY60" s="32"/>
      <c r="CZ60" s="32"/>
      <c r="DA60" s="33"/>
      <c r="DB60" s="23"/>
      <c r="DC60" s="23"/>
      <c r="DD60" s="31"/>
      <c r="DE60" s="31"/>
      <c r="DF60" s="32"/>
      <c r="DG60" s="32"/>
      <c r="DH60" s="33"/>
      <c r="DI60" s="23"/>
      <c r="DJ60" s="23"/>
      <c r="DK60" s="31"/>
      <c r="DL60" s="31"/>
      <c r="DM60" s="32"/>
      <c r="DN60" s="32"/>
      <c r="DO60" s="33"/>
      <c r="DP60" s="23"/>
      <c r="DQ60" s="31"/>
      <c r="DR60" s="31"/>
      <c r="DS60" s="32"/>
      <c r="DT60" s="32"/>
      <c r="DU60" s="33"/>
      <c r="DV60" s="23"/>
      <c r="DW60" s="31"/>
      <c r="DX60" s="31"/>
      <c r="DY60" s="32"/>
      <c r="DZ60" s="32"/>
      <c r="EA60" s="33"/>
      <c r="EB60" s="23"/>
      <c r="EC60" s="31"/>
      <c r="ED60" s="31"/>
      <c r="EE60" s="32"/>
      <c r="EF60" s="32"/>
      <c r="EG60" s="33"/>
      <c r="EH60" s="23"/>
      <c r="EI60" s="31"/>
      <c r="EJ60" s="31"/>
      <c r="EK60" s="32"/>
      <c r="EL60" s="32"/>
      <c r="EM60" s="33"/>
      <c r="EN60" s="23"/>
      <c r="EO60" s="31"/>
      <c r="EP60" s="31"/>
      <c r="EQ60" s="32"/>
      <c r="ER60" s="32"/>
      <c r="ES60" s="33"/>
      <c r="ET60" s="23"/>
      <c r="EU60" s="23"/>
      <c r="EV60" s="23"/>
      <c r="EW60" s="23"/>
      <c r="EX60" s="23"/>
      <c r="EY60" s="23"/>
      <c r="EZ60" s="23"/>
      <c r="FA60" s="3"/>
      <c r="FB60" s="3"/>
      <c r="FC60" s="13"/>
      <c r="FD60" s="13"/>
      <c r="FE60" s="8"/>
      <c r="FF60" s="23"/>
      <c r="FG60" s="3"/>
      <c r="FH60" s="3"/>
      <c r="FI60" s="13"/>
      <c r="FJ60" s="13"/>
      <c r="FK60" s="8"/>
      <c r="FL60" s="23"/>
      <c r="FR60" s="23"/>
      <c r="FS60" s="3"/>
      <c r="FT60" s="3"/>
      <c r="FU60" s="13"/>
      <c r="FV60" s="13"/>
      <c r="FW60" s="8"/>
      <c r="FX60" s="23"/>
      <c r="FY60" s="3"/>
      <c r="FZ60" s="3"/>
      <c r="GA60" s="13"/>
      <c r="GB60" s="13"/>
      <c r="GC60" s="8"/>
      <c r="GD60" s="23"/>
      <c r="GE60" s="3"/>
      <c r="GF60" s="3"/>
      <c r="GG60" s="13"/>
      <c r="GH60" s="13"/>
      <c r="GI60" s="8"/>
      <c r="GJ60" s="23"/>
      <c r="GK60" s="3"/>
      <c r="GL60" s="3"/>
      <c r="GM60" s="13"/>
      <c r="GN60" s="13"/>
      <c r="GO60" s="8"/>
      <c r="GP60" s="23"/>
      <c r="GQ60" s="3"/>
      <c r="GR60" s="3"/>
      <c r="GS60" s="13"/>
      <c r="GT60" s="13"/>
      <c r="GU60" s="8"/>
      <c r="GV60" s="23"/>
      <c r="GW60" s="3"/>
      <c r="GX60" s="3"/>
      <c r="GY60" s="13"/>
      <c r="GZ60" s="13"/>
      <c r="HA60" s="8"/>
      <c r="HB60" s="23"/>
      <c r="HC60" s="3"/>
      <c r="HD60" s="3" t="s">
        <v>14</v>
      </c>
      <c r="HE60" s="13">
        <v>99.1</v>
      </c>
      <c r="HF60" s="13">
        <v>76.45</v>
      </c>
      <c r="HG60" s="8">
        <f>((HE60*384)+(HF60*336))/720</f>
        <v>88.529999999999987</v>
      </c>
      <c r="HH60" s="23"/>
      <c r="HI60" s="3"/>
      <c r="HJ60" s="3" t="s">
        <v>14</v>
      </c>
      <c r="HK60" s="13">
        <v>100.45</v>
      </c>
      <c r="HL60" s="13">
        <v>77.8</v>
      </c>
      <c r="HM60" s="8">
        <f>((HK60*384)+(HL60*336))/720</f>
        <v>89.88000000000001</v>
      </c>
      <c r="HN60" s="23"/>
      <c r="HO60" s="3"/>
      <c r="HP60" s="3" t="s">
        <v>14</v>
      </c>
      <c r="HQ60" s="13">
        <v>109.65</v>
      </c>
      <c r="HR60" s="13">
        <v>77.3</v>
      </c>
      <c r="HS60" s="8">
        <f>((HQ60*384)+(HR60*336))/720</f>
        <v>94.553333333333342</v>
      </c>
      <c r="HT60" s="23"/>
      <c r="HU60" s="3"/>
      <c r="HV60" s="3" t="s">
        <v>14</v>
      </c>
      <c r="HW60" s="13">
        <v>109.5</v>
      </c>
      <c r="HX60" s="13">
        <v>77.3</v>
      </c>
      <c r="HY60" s="8">
        <f>((HW60*384)+(HX60*336))/720</f>
        <v>94.473333333333343</v>
      </c>
      <c r="HZ60" s="23"/>
      <c r="IA60" s="3"/>
      <c r="IB60" s="3" t="s">
        <v>14</v>
      </c>
      <c r="IC60" s="13">
        <v>110.2</v>
      </c>
      <c r="ID60" s="13">
        <v>79.3</v>
      </c>
      <c r="IE60" s="8">
        <f>((IC60*384)+(ID60*336))/720</f>
        <v>95.78</v>
      </c>
      <c r="IF60" s="23"/>
      <c r="IG60" s="3"/>
      <c r="IH60" s="3" t="s">
        <v>14</v>
      </c>
      <c r="II60" s="13">
        <v>113</v>
      </c>
      <c r="IJ60" s="13">
        <v>82.1</v>
      </c>
      <c r="IK60" s="8">
        <f>((II60*384)+(IJ60*336))/720</f>
        <v>98.580000000000013</v>
      </c>
      <c r="IL60" s="23"/>
      <c r="IM60" s="3"/>
      <c r="IN60" s="3" t="s">
        <v>14</v>
      </c>
      <c r="IO60" s="13">
        <v>112.5</v>
      </c>
      <c r="IP60" s="13">
        <v>81.7</v>
      </c>
      <c r="IQ60" s="8">
        <f>((IO60*384)+(IP60*336))/720</f>
        <v>98.126666666666665</v>
      </c>
      <c r="IR60" s="23"/>
      <c r="IS60" s="3"/>
      <c r="IT60" s="3" t="s">
        <v>14</v>
      </c>
      <c r="IU60" s="13">
        <v>112.5</v>
      </c>
      <c r="IV60" s="13">
        <v>81.05</v>
      </c>
      <c r="IW60" s="8">
        <f>((IU60*384)+(IV60*336))/720</f>
        <v>97.823333333333338</v>
      </c>
      <c r="IX60" s="23"/>
      <c r="IY60" s="3"/>
      <c r="IZ60" s="3" t="s">
        <v>14</v>
      </c>
      <c r="JA60" s="13">
        <v>111.35</v>
      </c>
      <c r="JB60" s="13">
        <v>80.8</v>
      </c>
      <c r="JC60" s="8">
        <f>((JA60*384)+(JB60*336))/720</f>
        <v>97.093333333333334</v>
      </c>
    </row>
    <row r="61" spans="1:1022 1026:2047 2051:3072 3076:5117 5121:6142 6146:7167 7171:8192 8196:10237 10241:11262 11266:12287 12291:13312 13316:15357 15361:16382" ht="16.5" thickTop="1" thickBot="1" x14ac:dyDescent="0.3">
      <c r="B61" s="37" t="s">
        <v>15</v>
      </c>
      <c r="C61" s="36">
        <f t="shared" si="42"/>
        <v>1.7999999999999972</v>
      </c>
      <c r="D61" s="36">
        <f t="shared" si="43"/>
        <v>2.25</v>
      </c>
      <c r="E61" s="36">
        <f t="shared" si="44"/>
        <v>1.9887096774193509</v>
      </c>
      <c r="F61" s="23"/>
      <c r="G61" s="31"/>
      <c r="H61" s="31"/>
      <c r="I61" s="32"/>
      <c r="J61" s="32"/>
      <c r="K61" s="33"/>
      <c r="L61" s="23"/>
      <c r="M61" s="31"/>
      <c r="N61" s="31"/>
      <c r="O61" s="32"/>
      <c r="P61" s="32"/>
      <c r="Q61" s="33"/>
      <c r="R61" s="23"/>
      <c r="S61" s="31"/>
      <c r="T61" s="31"/>
      <c r="U61" s="32"/>
      <c r="V61" s="32"/>
      <c r="W61" s="33"/>
      <c r="X61" s="23"/>
      <c r="Y61" s="31"/>
      <c r="Z61" s="31"/>
      <c r="AA61" s="32"/>
      <c r="AB61" s="32"/>
      <c r="AC61" s="33"/>
      <c r="AD61" s="23"/>
      <c r="AE61" s="31"/>
      <c r="AF61" s="31"/>
      <c r="AG61" s="32"/>
      <c r="AH61" s="32"/>
      <c r="AI61" s="33"/>
      <c r="AJ61" s="23"/>
      <c r="AK61" s="23"/>
      <c r="AL61" s="31"/>
      <c r="AM61" s="31"/>
      <c r="AN61" s="32"/>
      <c r="AO61" s="32"/>
      <c r="AP61" s="33"/>
      <c r="AQ61" s="23"/>
      <c r="AR61" s="23"/>
      <c r="AS61" s="31"/>
      <c r="AT61" s="31"/>
      <c r="AU61" s="32"/>
      <c r="AV61" s="32"/>
      <c r="AW61" s="33"/>
      <c r="AX61" s="23"/>
      <c r="AY61" s="23"/>
      <c r="AZ61" s="31"/>
      <c r="BA61" s="31"/>
      <c r="BB61" s="32"/>
      <c r="BC61" s="32"/>
      <c r="BD61" s="33"/>
      <c r="BE61" s="23"/>
      <c r="BF61" s="23"/>
      <c r="BG61" s="31"/>
      <c r="BH61" s="31"/>
      <c r="BI61" s="32"/>
      <c r="BJ61" s="32"/>
      <c r="BK61" s="33"/>
      <c r="BL61" s="23"/>
      <c r="BM61" s="23"/>
      <c r="BN61" s="31"/>
      <c r="BO61" s="31"/>
      <c r="BP61" s="32"/>
      <c r="BQ61" s="32"/>
      <c r="BR61" s="33"/>
      <c r="BS61" s="23"/>
      <c r="BT61" s="23"/>
      <c r="BU61" s="31"/>
      <c r="BV61" s="31"/>
      <c r="BW61" s="32"/>
      <c r="BX61" s="32"/>
      <c r="BY61" s="33"/>
      <c r="BZ61" s="23"/>
      <c r="CA61" s="23"/>
      <c r="CB61" s="31"/>
      <c r="CC61" s="31"/>
      <c r="CD61" s="32"/>
      <c r="CE61" s="32"/>
      <c r="CF61" s="33"/>
      <c r="CG61" s="23"/>
      <c r="CH61" s="23"/>
      <c r="CI61" s="31"/>
      <c r="CJ61" s="31"/>
      <c r="CK61" s="32"/>
      <c r="CL61" s="32"/>
      <c r="CM61" s="33"/>
      <c r="CN61" s="23"/>
      <c r="CO61" s="23"/>
      <c r="CP61" s="31"/>
      <c r="CQ61" s="31"/>
      <c r="CR61" s="32"/>
      <c r="CS61" s="32"/>
      <c r="CT61" s="33"/>
      <c r="CU61" s="23"/>
      <c r="CV61" s="23"/>
      <c r="CW61" s="31"/>
      <c r="CX61" s="31"/>
      <c r="CY61" s="32"/>
      <c r="CZ61" s="32"/>
      <c r="DA61" s="33"/>
      <c r="DB61" s="23"/>
      <c r="DC61" s="23"/>
      <c r="DD61" s="31"/>
      <c r="DE61" s="31"/>
      <c r="DF61" s="32"/>
      <c r="DG61" s="32"/>
      <c r="DH61" s="33"/>
      <c r="DI61" s="23"/>
      <c r="DJ61" s="23"/>
      <c r="DK61" s="31"/>
      <c r="DL61" s="31"/>
      <c r="DM61" s="32"/>
      <c r="DN61" s="32"/>
      <c r="DO61" s="33"/>
      <c r="DP61" s="23"/>
      <c r="DQ61" s="31"/>
      <c r="DR61" s="31"/>
      <c r="DS61" s="32"/>
      <c r="DT61" s="32"/>
      <c r="DU61" s="33"/>
      <c r="DV61" s="23"/>
      <c r="DW61" s="31"/>
      <c r="DX61" s="31"/>
      <c r="DY61" s="32"/>
      <c r="DZ61" s="32"/>
      <c r="EA61" s="33"/>
      <c r="EB61" s="23"/>
      <c r="EC61" s="31"/>
      <c r="ED61" s="31"/>
      <c r="EE61" s="32"/>
      <c r="EF61" s="32"/>
      <c r="EG61" s="33"/>
      <c r="EH61" s="23"/>
      <c r="EI61" s="31"/>
      <c r="EJ61" s="31"/>
      <c r="EK61" s="32"/>
      <c r="EL61" s="32"/>
      <c r="EM61" s="33"/>
      <c r="EN61" s="23"/>
      <c r="EO61" s="31"/>
      <c r="EP61" s="31"/>
      <c r="EQ61" s="32"/>
      <c r="ER61" s="32"/>
      <c r="ES61" s="33"/>
      <c r="ET61" s="23"/>
      <c r="EU61" s="23"/>
      <c r="EV61" s="23"/>
      <c r="EW61" s="23"/>
      <c r="EX61" s="23"/>
      <c r="EY61" s="23"/>
      <c r="EZ61" s="23"/>
      <c r="FA61" s="3"/>
      <c r="FB61" s="3"/>
      <c r="FC61" s="13"/>
      <c r="FD61" s="13"/>
      <c r="FE61" s="8"/>
      <c r="FF61" s="23"/>
      <c r="FG61" s="3"/>
      <c r="FH61" s="3"/>
      <c r="FI61" s="13"/>
      <c r="FJ61" s="13"/>
      <c r="FK61" s="8"/>
      <c r="FL61" s="23"/>
      <c r="FR61" s="23"/>
      <c r="FS61" s="3"/>
      <c r="FT61" s="3"/>
      <c r="FU61" s="13"/>
      <c r="FV61" s="13"/>
      <c r="FW61" s="8"/>
      <c r="FX61" s="23"/>
      <c r="FY61" s="3"/>
      <c r="FZ61" s="3"/>
      <c r="GA61" s="13"/>
      <c r="GB61" s="13"/>
      <c r="GC61" s="8"/>
      <c r="GD61" s="23"/>
      <c r="GE61" s="3"/>
      <c r="GF61" s="3"/>
      <c r="GG61" s="13"/>
      <c r="GH61" s="13"/>
      <c r="GI61" s="8"/>
      <c r="GJ61" s="23"/>
      <c r="GK61" s="3"/>
      <c r="GL61" s="3"/>
      <c r="GM61" s="13"/>
      <c r="GN61" s="13"/>
      <c r="GO61" s="8"/>
      <c r="GP61" s="23"/>
      <c r="GQ61" s="3"/>
      <c r="GR61" s="3"/>
      <c r="GS61" s="13"/>
      <c r="GT61" s="13"/>
      <c r="GU61" s="8"/>
      <c r="GV61" s="23"/>
      <c r="GW61" s="3"/>
      <c r="GX61" s="3"/>
      <c r="GY61" s="13"/>
      <c r="GZ61" s="13"/>
      <c r="HA61" s="8"/>
      <c r="HB61" s="23"/>
      <c r="HC61" s="3"/>
      <c r="HD61" s="3" t="s">
        <v>15</v>
      </c>
      <c r="HE61" s="13">
        <v>31.5</v>
      </c>
      <c r="HF61" s="13">
        <v>40.049999999999997</v>
      </c>
      <c r="HG61" s="8">
        <f>((HE61*432)+(HF61*312))/744</f>
        <v>35.085483870967742</v>
      </c>
      <c r="HH61" s="23"/>
      <c r="HI61" s="3"/>
      <c r="HJ61" s="3" t="s">
        <v>15</v>
      </c>
      <c r="HK61" s="13">
        <v>32.450000000000003</v>
      </c>
      <c r="HL61" s="13">
        <v>41</v>
      </c>
      <c r="HM61" s="8">
        <f>((HK61*432)+(HL61*312))/744</f>
        <v>36.035483870967745</v>
      </c>
      <c r="HN61" s="23"/>
      <c r="HO61" s="3"/>
      <c r="HP61" s="3" t="s">
        <v>15</v>
      </c>
      <c r="HQ61" s="13">
        <v>35.049999999999997</v>
      </c>
      <c r="HR61" s="13">
        <v>40.700000000000003</v>
      </c>
      <c r="HS61" s="8">
        <f>((HQ61*432)+(HR61*312))/744</f>
        <v>37.41935483870968</v>
      </c>
      <c r="HT61" s="23"/>
      <c r="HU61" s="3"/>
      <c r="HV61" s="3" t="s">
        <v>15</v>
      </c>
      <c r="HW61" s="13">
        <v>34.950000000000003</v>
      </c>
      <c r="HX61" s="13">
        <v>40.700000000000003</v>
      </c>
      <c r="HY61" s="8">
        <f>((HW61*432)+(HX61*312))/744</f>
        <v>37.361290322580651</v>
      </c>
      <c r="HZ61" s="23"/>
      <c r="IA61" s="3"/>
      <c r="IB61" s="3" t="s">
        <v>15</v>
      </c>
      <c r="IC61" s="13">
        <v>35.35</v>
      </c>
      <c r="ID61" s="13">
        <v>41.8</v>
      </c>
      <c r="IE61" s="8">
        <f>((IC61*432)+(ID61*312))/744</f>
        <v>38.054838709677419</v>
      </c>
      <c r="IF61" s="23"/>
      <c r="IG61" s="3"/>
      <c r="IH61" s="3" t="s">
        <v>15</v>
      </c>
      <c r="II61" s="13">
        <v>37.15</v>
      </c>
      <c r="IJ61" s="13">
        <v>43.6</v>
      </c>
      <c r="IK61" s="8">
        <f>((II61*432)+(IJ61*312))/744</f>
        <v>39.854838709677416</v>
      </c>
      <c r="IL61" s="23"/>
      <c r="IM61" s="3"/>
      <c r="IN61" s="3" t="s">
        <v>15</v>
      </c>
      <c r="IO61" s="13">
        <v>36.9</v>
      </c>
      <c r="IP61" s="13">
        <v>43.4</v>
      </c>
      <c r="IQ61" s="8">
        <f>((IO61*432)+(IP61*312))/744</f>
        <v>39.625806451612902</v>
      </c>
      <c r="IR61" s="23"/>
      <c r="IS61" s="3"/>
      <c r="IT61" s="3" t="s">
        <v>15</v>
      </c>
      <c r="IU61" s="13">
        <v>36.75</v>
      </c>
      <c r="IV61" s="13">
        <v>42.95</v>
      </c>
      <c r="IW61" s="8">
        <f>((IU61*432)+(IV61*312))/744</f>
        <v>39.35</v>
      </c>
      <c r="IX61" s="23"/>
      <c r="IY61" s="3"/>
      <c r="IZ61" s="3" t="s">
        <v>15</v>
      </c>
      <c r="JA61" s="13">
        <v>36.1</v>
      </c>
      <c r="JB61" s="13">
        <v>42.9</v>
      </c>
      <c r="JC61" s="8">
        <f>((JA61*432)+(JB61*312))/744</f>
        <v>38.951612903225808</v>
      </c>
    </row>
    <row r="62" spans="1:1022 1026:2047 2051:3072 3076:5117 5121:6142 6146:7167 7171:8192 8196:10237 10241:11262 11266:12287 12291:13312 13316:15357 15361:16382" ht="16.5" thickTop="1" thickBot="1" x14ac:dyDescent="0.3">
      <c r="B62" s="37" t="s">
        <v>16</v>
      </c>
      <c r="C62" s="36">
        <f t="shared" si="42"/>
        <v>1.8500000000000014</v>
      </c>
      <c r="D62" s="36">
        <f t="shared" si="43"/>
        <v>2.2999999999999972</v>
      </c>
      <c r="E62" s="36">
        <f t="shared" si="44"/>
        <v>2.0503467406380054</v>
      </c>
      <c r="F62" s="23"/>
      <c r="G62" s="31"/>
      <c r="H62" s="31"/>
      <c r="I62" s="32"/>
      <c r="J62" s="32"/>
      <c r="K62" s="33"/>
      <c r="L62" s="23"/>
      <c r="M62" s="31"/>
      <c r="N62" s="31"/>
      <c r="O62" s="32"/>
      <c r="P62" s="32"/>
      <c r="Q62" s="33"/>
      <c r="R62" s="23"/>
      <c r="S62" s="31"/>
      <c r="T62" s="31"/>
      <c r="U62" s="32"/>
      <c r="V62" s="32"/>
      <c r="W62" s="33"/>
      <c r="X62" s="23"/>
      <c r="Y62" s="31"/>
      <c r="Z62" s="31"/>
      <c r="AA62" s="32"/>
      <c r="AB62" s="32"/>
      <c r="AC62" s="33"/>
      <c r="AD62" s="23"/>
      <c r="AE62" s="31"/>
      <c r="AF62" s="31"/>
      <c r="AG62" s="32"/>
      <c r="AH62" s="32"/>
      <c r="AI62" s="33"/>
      <c r="AJ62" s="23"/>
      <c r="AK62" s="23"/>
      <c r="AL62" s="31"/>
      <c r="AM62" s="31"/>
      <c r="AN62" s="32"/>
      <c r="AO62" s="32"/>
      <c r="AP62" s="33"/>
      <c r="AQ62" s="23"/>
      <c r="AR62" s="23"/>
      <c r="AS62" s="31"/>
      <c r="AT62" s="31"/>
      <c r="AU62" s="32"/>
      <c r="AV62" s="32"/>
      <c r="AW62" s="33"/>
      <c r="AX62" s="23"/>
      <c r="AY62" s="23"/>
      <c r="AZ62" s="31"/>
      <c r="BA62" s="31"/>
      <c r="BB62" s="32"/>
      <c r="BC62" s="32"/>
      <c r="BD62" s="33"/>
      <c r="BE62" s="23"/>
      <c r="BF62" s="23"/>
      <c r="BG62" s="31"/>
      <c r="BH62" s="31"/>
      <c r="BI62" s="32"/>
      <c r="BJ62" s="32"/>
      <c r="BK62" s="33"/>
      <c r="BL62" s="23"/>
      <c r="BM62" s="23"/>
      <c r="BN62" s="31"/>
      <c r="BO62" s="31"/>
      <c r="BP62" s="32"/>
      <c r="BQ62" s="32"/>
      <c r="BR62" s="33"/>
      <c r="BS62" s="23"/>
      <c r="BT62" s="23"/>
      <c r="BU62" s="31"/>
      <c r="BV62" s="31"/>
      <c r="BW62" s="32"/>
      <c r="BX62" s="32"/>
      <c r="BY62" s="33"/>
      <c r="BZ62" s="23"/>
      <c r="CA62" s="23"/>
      <c r="CB62" s="31"/>
      <c r="CC62" s="31"/>
      <c r="CD62" s="32"/>
      <c r="CE62" s="32"/>
      <c r="CF62" s="33"/>
      <c r="CG62" s="23"/>
      <c r="CH62" s="23"/>
      <c r="CI62" s="31"/>
      <c r="CJ62" s="31"/>
      <c r="CK62" s="32"/>
      <c r="CL62" s="32"/>
      <c r="CM62" s="33"/>
      <c r="CN62" s="23"/>
      <c r="CO62" s="23"/>
      <c r="CP62" s="31"/>
      <c r="CQ62" s="31"/>
      <c r="CR62" s="32"/>
      <c r="CS62" s="32"/>
      <c r="CT62" s="33"/>
      <c r="CU62" s="23"/>
      <c r="CV62" s="23"/>
      <c r="CW62" s="31"/>
      <c r="CX62" s="31"/>
      <c r="CY62" s="32"/>
      <c r="CZ62" s="32"/>
      <c r="DA62" s="33"/>
      <c r="DB62" s="23"/>
      <c r="DC62" s="23"/>
      <c r="DD62" s="31"/>
      <c r="DE62" s="31"/>
      <c r="DF62" s="32"/>
      <c r="DG62" s="32"/>
      <c r="DH62" s="33"/>
      <c r="DI62" s="23"/>
      <c r="DJ62" s="23"/>
      <c r="DK62" s="31"/>
      <c r="DL62" s="31"/>
      <c r="DM62" s="32"/>
      <c r="DN62" s="32"/>
      <c r="DO62" s="33"/>
      <c r="DP62" s="23"/>
      <c r="DQ62" s="31"/>
      <c r="DR62" s="31"/>
      <c r="DS62" s="32"/>
      <c r="DT62" s="32"/>
      <c r="DU62" s="33"/>
      <c r="DV62" s="23"/>
      <c r="DW62" s="31"/>
      <c r="DX62" s="31"/>
      <c r="DY62" s="32"/>
      <c r="DZ62" s="32"/>
      <c r="EA62" s="33"/>
      <c r="EB62" s="23"/>
      <c r="EC62" s="31"/>
      <c r="ED62" s="31"/>
      <c r="EE62" s="32"/>
      <c r="EF62" s="32"/>
      <c r="EG62" s="33"/>
      <c r="EH62" s="23"/>
      <c r="EI62" s="31"/>
      <c r="EJ62" s="31"/>
      <c r="EK62" s="32"/>
      <c r="EL62" s="32"/>
      <c r="EM62" s="33"/>
      <c r="EN62" s="23"/>
      <c r="EO62" s="31"/>
      <c r="EP62" s="31"/>
      <c r="EQ62" s="32"/>
      <c r="ER62" s="32"/>
      <c r="ES62" s="33"/>
      <c r="ET62" s="23"/>
      <c r="EU62" s="23"/>
      <c r="EV62" s="23"/>
      <c r="EW62" s="23"/>
      <c r="EX62" s="23"/>
      <c r="EY62" s="23"/>
      <c r="EZ62" s="23"/>
      <c r="FA62" s="3"/>
      <c r="FB62" s="3"/>
      <c r="FC62" s="13"/>
      <c r="FD62" s="13"/>
      <c r="FE62" s="8"/>
      <c r="FF62" s="23"/>
      <c r="FG62" s="3"/>
      <c r="FH62" s="3"/>
      <c r="FI62" s="13"/>
      <c r="FJ62" s="13"/>
      <c r="FK62" s="8"/>
      <c r="FL62" s="23"/>
      <c r="FR62" s="23"/>
      <c r="FS62" s="3"/>
      <c r="FT62" s="3"/>
      <c r="FU62" s="13"/>
      <c r="FV62" s="13"/>
      <c r="FW62" s="8"/>
      <c r="FX62" s="23"/>
      <c r="FY62" s="3"/>
      <c r="FZ62" s="3"/>
      <c r="GA62" s="13"/>
      <c r="GB62" s="13"/>
      <c r="GC62" s="8"/>
      <c r="GD62" s="23"/>
      <c r="GE62" s="3"/>
      <c r="GF62" s="3"/>
      <c r="GG62" s="13"/>
      <c r="GH62" s="13"/>
      <c r="GI62" s="8"/>
      <c r="GJ62" s="23"/>
      <c r="GK62" s="3"/>
      <c r="GL62" s="3"/>
      <c r="GM62" s="13"/>
      <c r="GN62" s="13"/>
      <c r="GO62" s="8"/>
      <c r="GP62" s="23"/>
      <c r="GQ62" s="3"/>
      <c r="GR62" s="3"/>
      <c r="GS62" s="13"/>
      <c r="GT62" s="13"/>
      <c r="GU62" s="8"/>
      <c r="GV62" s="23"/>
      <c r="GW62" s="3"/>
      <c r="GX62" s="3"/>
      <c r="GY62" s="13"/>
      <c r="GZ62" s="13"/>
      <c r="HA62" s="8"/>
      <c r="HB62" s="23"/>
      <c r="HC62" s="3"/>
      <c r="HD62" s="3" t="s">
        <v>16</v>
      </c>
      <c r="HE62" s="13">
        <v>31.2</v>
      </c>
      <c r="HF62" s="13">
        <v>39.1</v>
      </c>
      <c r="HG62" s="8">
        <f>((HE62*400)+(HF62*321))/721</f>
        <v>34.717198335644937</v>
      </c>
      <c r="HH62" s="23"/>
      <c r="HI62" s="3"/>
      <c r="HJ62" s="3" t="s">
        <v>16</v>
      </c>
      <c r="HK62" s="13">
        <v>32.15</v>
      </c>
      <c r="HL62" s="13">
        <v>40.049999999999997</v>
      </c>
      <c r="HM62" s="8">
        <f>((HK62*400)+(HL62*321))/721</f>
        <v>35.667198335644933</v>
      </c>
      <c r="HN62" s="23"/>
      <c r="HO62" s="3"/>
      <c r="HP62" s="3" t="s">
        <v>16</v>
      </c>
      <c r="HQ62" s="13">
        <v>34.75</v>
      </c>
      <c r="HR62" s="13">
        <v>39.75</v>
      </c>
      <c r="HS62" s="8">
        <f>((HQ62*400)+(HR62*321))/721</f>
        <v>36.97607489597781</v>
      </c>
      <c r="HT62" s="23"/>
      <c r="HU62" s="3"/>
      <c r="HV62" s="3" t="s">
        <v>16</v>
      </c>
      <c r="HW62" s="13">
        <v>34.65</v>
      </c>
      <c r="HX62" s="13">
        <v>39.75</v>
      </c>
      <c r="HY62" s="8">
        <f>((HW62*400)+(HX62*321))/721</f>
        <v>36.920596393897362</v>
      </c>
      <c r="HZ62" s="23"/>
      <c r="IA62" s="3"/>
      <c r="IB62" s="3" t="s">
        <v>16</v>
      </c>
      <c r="IC62" s="13">
        <v>35.1</v>
      </c>
      <c r="ID62" s="13">
        <v>40.9</v>
      </c>
      <c r="IE62" s="8">
        <f>((IC62*400)+(ID62*321))/721</f>
        <v>37.682246879334258</v>
      </c>
      <c r="IF62" s="23"/>
      <c r="IG62" s="3"/>
      <c r="IH62" s="3" t="s">
        <v>16</v>
      </c>
      <c r="II62" s="13">
        <v>36.85</v>
      </c>
      <c r="IJ62" s="13">
        <v>42.65</v>
      </c>
      <c r="IK62" s="8">
        <f>((II62*400)+(IJ62*321))/721</f>
        <v>39.432246879334258</v>
      </c>
      <c r="IL62" s="23"/>
      <c r="IM62" s="3"/>
      <c r="IN62" s="3" t="s">
        <v>16</v>
      </c>
      <c r="IO62" s="13">
        <v>36.6</v>
      </c>
      <c r="IP62" s="13">
        <v>42.45</v>
      </c>
      <c r="IQ62" s="8">
        <f>((IO62*400)+(IP62*321))/721</f>
        <v>39.204507628294039</v>
      </c>
      <c r="IR62" s="23"/>
      <c r="IS62" s="3"/>
      <c r="IT62" s="3" t="s">
        <v>16</v>
      </c>
      <c r="IU62" s="13">
        <v>36.5</v>
      </c>
      <c r="IV62" s="13">
        <v>42.05</v>
      </c>
      <c r="IW62" s="8">
        <f>((IU62*400)+(IV62*321))/721</f>
        <v>38.970943134535368</v>
      </c>
      <c r="IX62" s="23"/>
      <c r="IY62" s="3"/>
      <c r="IZ62" s="3" t="s">
        <v>16</v>
      </c>
      <c r="JA62" s="13">
        <v>35.799999999999997</v>
      </c>
      <c r="JB62" s="13">
        <v>41.95</v>
      </c>
      <c r="JC62" s="8">
        <f>((JA62*400)+(JB62*321))/721</f>
        <v>38.538072122052704</v>
      </c>
    </row>
    <row r="63" spans="1:1022 1026:2047 2051:3072 3076:5117 5121:6142 6146:7167 7171:8192 8196:10237 10241:11262 11266:12287 12291:13312 13316:15357 15361:16382" ht="16.5" thickTop="1" thickBot="1" x14ac:dyDescent="0.3">
      <c r="A63" s="69"/>
      <c r="B63" s="38" t="s">
        <v>17</v>
      </c>
      <c r="C63" s="36">
        <f t="shared" si="42"/>
        <v>1.9500000000000028</v>
      </c>
      <c r="D63" s="36">
        <f t="shared" si="43"/>
        <v>2.4499999999999957</v>
      </c>
      <c r="E63" s="36">
        <f t="shared" si="44"/>
        <v>2.1811827956989163</v>
      </c>
      <c r="F63" s="23"/>
      <c r="G63" s="31"/>
      <c r="H63" s="31"/>
      <c r="I63" s="32"/>
      <c r="J63" s="32"/>
      <c r="K63" s="33"/>
      <c r="L63" s="23"/>
      <c r="M63" s="31"/>
      <c r="N63" s="31"/>
      <c r="O63" s="32"/>
      <c r="P63" s="32"/>
      <c r="Q63" s="33"/>
      <c r="R63" s="23"/>
      <c r="S63" s="31"/>
      <c r="T63" s="31"/>
      <c r="U63" s="32"/>
      <c r="V63" s="32"/>
      <c r="W63" s="33"/>
      <c r="X63" s="23"/>
      <c r="Y63" s="31"/>
      <c r="Z63" s="31"/>
      <c r="AA63" s="32"/>
      <c r="AB63" s="32"/>
      <c r="AC63" s="33"/>
      <c r="AD63" s="23"/>
      <c r="AE63" s="31"/>
      <c r="AF63" s="31"/>
      <c r="AG63" s="32"/>
      <c r="AH63" s="32"/>
      <c r="AI63" s="33"/>
      <c r="AJ63" s="23"/>
      <c r="AK63" s="23"/>
      <c r="AL63" s="31"/>
      <c r="AM63" s="31"/>
      <c r="AN63" s="32"/>
      <c r="AO63" s="32"/>
      <c r="AP63" s="33"/>
      <c r="AQ63" s="23"/>
      <c r="AR63" s="23"/>
      <c r="AS63" s="31"/>
      <c r="AT63" s="31"/>
      <c r="AU63" s="32"/>
      <c r="AV63" s="32"/>
      <c r="AW63" s="33"/>
      <c r="AX63" s="23"/>
      <c r="AY63" s="23"/>
      <c r="AZ63" s="31"/>
      <c r="BA63" s="31"/>
      <c r="BB63" s="32"/>
      <c r="BC63" s="32"/>
      <c r="BD63" s="33"/>
      <c r="BE63" s="23"/>
      <c r="BF63" s="23"/>
      <c r="BG63" s="31"/>
      <c r="BH63" s="31"/>
      <c r="BI63" s="32"/>
      <c r="BJ63" s="32"/>
      <c r="BK63" s="33"/>
      <c r="BL63" s="23"/>
      <c r="BM63" s="23"/>
      <c r="BN63" s="31"/>
      <c r="BO63" s="31"/>
      <c r="BP63" s="32"/>
      <c r="BQ63" s="32"/>
      <c r="BR63" s="33"/>
      <c r="BS63" s="23"/>
      <c r="BT63" s="23"/>
      <c r="BU63" s="31"/>
      <c r="BV63" s="31"/>
      <c r="BW63" s="32"/>
      <c r="BX63" s="32"/>
      <c r="BY63" s="33"/>
      <c r="BZ63" s="23"/>
      <c r="CA63" s="23"/>
      <c r="CB63" s="31"/>
      <c r="CC63" s="31"/>
      <c r="CD63" s="32"/>
      <c r="CE63" s="32"/>
      <c r="CF63" s="33"/>
      <c r="CG63" s="23"/>
      <c r="CH63" s="23"/>
      <c r="CI63" s="31"/>
      <c r="CJ63" s="31"/>
      <c r="CK63" s="32"/>
      <c r="CL63" s="32"/>
      <c r="CM63" s="33"/>
      <c r="CN63" s="23"/>
      <c r="CO63" s="23"/>
      <c r="CP63" s="31"/>
      <c r="CQ63" s="31"/>
      <c r="CR63" s="32"/>
      <c r="CS63" s="32"/>
      <c r="CT63" s="33"/>
      <c r="CU63" s="23"/>
      <c r="CV63" s="23"/>
      <c r="CW63" s="31"/>
      <c r="CX63" s="31"/>
      <c r="CY63" s="32"/>
      <c r="CZ63" s="32"/>
      <c r="DA63" s="33"/>
      <c r="DB63" s="23"/>
      <c r="DC63" s="23"/>
      <c r="DD63" s="31"/>
      <c r="DE63" s="31"/>
      <c r="DF63" s="32"/>
      <c r="DG63" s="32"/>
      <c r="DH63" s="33"/>
      <c r="DI63" s="23"/>
      <c r="DJ63" s="23"/>
      <c r="DK63" s="31"/>
      <c r="DL63" s="31"/>
      <c r="DM63" s="32"/>
      <c r="DN63" s="32"/>
      <c r="DO63" s="33"/>
      <c r="DP63" s="23"/>
      <c r="DQ63" s="31"/>
      <c r="DR63" s="31"/>
      <c r="DS63" s="32"/>
      <c r="DT63" s="32"/>
      <c r="DU63" s="33"/>
      <c r="DV63" s="23"/>
      <c r="DW63" s="31"/>
      <c r="DX63" s="31"/>
      <c r="DY63" s="32"/>
      <c r="DZ63" s="32"/>
      <c r="EA63" s="33"/>
      <c r="EB63" s="23"/>
      <c r="EC63" s="31"/>
      <c r="ED63" s="31"/>
      <c r="EE63" s="32"/>
      <c r="EF63" s="32"/>
      <c r="EG63" s="33"/>
      <c r="EH63" s="23"/>
      <c r="EI63" s="31"/>
      <c r="EJ63" s="31"/>
      <c r="EK63" s="32"/>
      <c r="EL63" s="32"/>
      <c r="EM63" s="33"/>
      <c r="EN63" s="23"/>
      <c r="EO63" s="31"/>
      <c r="EP63" s="31"/>
      <c r="EQ63" s="32"/>
      <c r="ER63" s="32"/>
      <c r="ES63" s="33"/>
      <c r="ET63" s="23"/>
      <c r="EU63" s="23"/>
      <c r="EV63" s="23"/>
      <c r="EW63" s="23"/>
      <c r="EX63" s="23"/>
      <c r="EY63" s="23"/>
      <c r="EZ63" s="23"/>
      <c r="FA63" s="31"/>
      <c r="FB63" s="31"/>
      <c r="FC63" s="32"/>
      <c r="FD63" s="32"/>
      <c r="FE63" s="33"/>
      <c r="FF63" s="23"/>
      <c r="FG63" s="31"/>
      <c r="FH63" s="31"/>
      <c r="FI63" s="32"/>
      <c r="FJ63" s="32"/>
      <c r="FK63" s="33"/>
      <c r="FL63" s="23"/>
      <c r="FR63" s="23"/>
      <c r="FS63" s="31"/>
      <c r="FT63" s="31"/>
      <c r="FU63" s="32"/>
      <c r="FV63" s="32"/>
      <c r="FW63" s="33"/>
      <c r="FX63" s="23"/>
      <c r="FY63" s="31"/>
      <c r="FZ63" s="31"/>
      <c r="GA63" s="32"/>
      <c r="GB63" s="32"/>
      <c r="GC63" s="33"/>
      <c r="GD63" s="23"/>
      <c r="GE63" s="31"/>
      <c r="GF63" s="31"/>
      <c r="GG63" s="32"/>
      <c r="GH63" s="32"/>
      <c r="GI63" s="33"/>
      <c r="GJ63" s="23"/>
      <c r="GK63" s="31"/>
      <c r="GL63" s="31"/>
      <c r="GM63" s="32"/>
      <c r="GN63" s="32"/>
      <c r="GO63" s="33"/>
      <c r="GP63" s="23"/>
      <c r="GQ63" s="31"/>
      <c r="GR63" s="31"/>
      <c r="GS63" s="32"/>
      <c r="GT63" s="32"/>
      <c r="GU63" s="33"/>
      <c r="GV63" s="23"/>
      <c r="GW63" s="31"/>
      <c r="GX63" s="31"/>
      <c r="GY63" s="32"/>
      <c r="GZ63" s="32"/>
      <c r="HA63" s="33"/>
      <c r="HB63" s="23"/>
      <c r="HC63" s="31"/>
      <c r="HD63" s="31" t="s">
        <v>17</v>
      </c>
      <c r="HE63" s="32">
        <v>36.200000000000003</v>
      </c>
      <c r="HF63" s="32">
        <v>44.4</v>
      </c>
      <c r="HG63" s="33">
        <f>((HE63*400)+(HF63*344))/744</f>
        <v>39.991397849462366</v>
      </c>
      <c r="HH63" s="23"/>
      <c r="HI63" s="31"/>
      <c r="HJ63" s="31" t="s">
        <v>17</v>
      </c>
      <c r="HK63" s="32">
        <v>37.1</v>
      </c>
      <c r="HL63" s="32">
        <v>45.3</v>
      </c>
      <c r="HM63" s="33">
        <f>((HK63*400)+(HL63*344))/744</f>
        <v>40.891397849462365</v>
      </c>
      <c r="HN63" s="23"/>
      <c r="HO63" s="31"/>
      <c r="HP63" s="31" t="s">
        <v>17</v>
      </c>
      <c r="HQ63" s="32">
        <v>40.15</v>
      </c>
      <c r="HR63" s="32">
        <v>45</v>
      </c>
      <c r="HS63" s="33">
        <f>((HQ63*400)+(HR63*344))/744</f>
        <v>42.392473118279568</v>
      </c>
      <c r="HT63" s="23"/>
      <c r="HU63" s="31"/>
      <c r="HV63" s="31" t="s">
        <v>17</v>
      </c>
      <c r="HW63" s="32">
        <v>40</v>
      </c>
      <c r="HX63" s="32">
        <v>44.95</v>
      </c>
      <c r="HY63" s="33">
        <f>((HW63*400)+(HX63*344))/744</f>
        <v>42.288709677419362</v>
      </c>
      <c r="HZ63" s="23"/>
      <c r="IA63" s="31"/>
      <c r="IB63" s="31" t="s">
        <v>17</v>
      </c>
      <c r="IC63" s="32">
        <v>40.5</v>
      </c>
      <c r="ID63" s="32">
        <v>46.2</v>
      </c>
      <c r="IE63" s="33">
        <f>((IC63*400)+(ID63*344))/744</f>
        <v>43.135483870967747</v>
      </c>
      <c r="IF63" s="23"/>
      <c r="IG63" s="31"/>
      <c r="IH63" s="31" t="s">
        <v>17</v>
      </c>
      <c r="II63" s="32">
        <v>42.4</v>
      </c>
      <c r="IJ63" s="32">
        <v>48.1</v>
      </c>
      <c r="IK63" s="33">
        <f>((II63*400)+(IJ63*344))/744</f>
        <v>45.035483870967745</v>
      </c>
      <c r="IL63" s="23"/>
      <c r="IM63" s="31"/>
      <c r="IN63" s="31" t="s">
        <v>17</v>
      </c>
      <c r="IO63" s="32">
        <v>42.05</v>
      </c>
      <c r="IP63" s="32">
        <v>47.85</v>
      </c>
      <c r="IQ63" s="33">
        <f>((IO63*400)+(IP63*344))/744</f>
        <v>44.731720430107529</v>
      </c>
      <c r="IR63" s="23"/>
      <c r="IS63" s="31"/>
      <c r="IT63" s="31" t="s">
        <v>17</v>
      </c>
      <c r="IU63" s="32">
        <v>41.95</v>
      </c>
      <c r="IV63" s="32">
        <v>47.4</v>
      </c>
      <c r="IW63" s="33">
        <f>((IU63*400)+(IV63*344))/744</f>
        <v>44.469892473118279</v>
      </c>
      <c r="IX63" s="23"/>
      <c r="IY63" s="31"/>
      <c r="IZ63" s="31" t="s">
        <v>17</v>
      </c>
      <c r="JA63" s="32">
        <v>41.2</v>
      </c>
      <c r="JB63" s="32">
        <v>47.3</v>
      </c>
      <c r="JC63" s="33">
        <f>((JA63*400)+(JB63*344))/744</f>
        <v>44.020430107526877</v>
      </c>
    </row>
    <row r="64" spans="1:1022 1026:2047 2051:3072 3076:5117 5121:6142 6146:7167 7171:8192 8196:10237 10241:11262 11266:12287 12291:13312 13316:15357 15361:16382" ht="15.75" thickTop="1" x14ac:dyDescent="0.25"/>
  </sheetData>
  <mergeCells count="1">
    <mergeCell ref="B2:E2"/>
  </mergeCells>
  <conditionalFormatting sqref="C4:E6 C15:E63">
    <cfRule type="cellIs" dxfId="149" priority="23" operator="lessThan">
      <formula>0</formula>
    </cfRule>
  </conditionalFormatting>
  <conditionalFormatting sqref="C7:E9">
    <cfRule type="cellIs" dxfId="148" priority="16" operator="lessThan">
      <formula>0</formula>
    </cfRule>
  </conditionalFormatting>
  <conditionalFormatting sqref="C10:E10">
    <cfRule type="cellIs" dxfId="147" priority="15" operator="lessThan">
      <formula>0</formula>
    </cfRule>
  </conditionalFormatting>
  <conditionalFormatting sqref="C11:E11">
    <cfRule type="cellIs" dxfId="146" priority="14" operator="lessThan">
      <formula>0</formula>
    </cfRule>
  </conditionalFormatting>
  <conditionalFormatting sqref="C12:E12">
    <cfRule type="cellIs" dxfId="145" priority="13" operator="lessThan">
      <formula>0</formula>
    </cfRule>
  </conditionalFormatting>
  <conditionalFormatting sqref="EW52:EY52 FM52:FN52 FQ52 HB52 LF52:LH52 LK52:LM52 LP52:LR52 LU52:LW52 LZ52:MB52 ME52:MG52 MJ52:ML52 MO52:MQ52 MT52:MV52 MY52:NA52 ND52:NF52 NI52:NK52 NN52:NP52 NS52:NU52 NX52:NZ52 OC52:OE52 OH52:OJ52 OM52:OO52 OR52:OT52 OW52:OY52 PB52:PD52 PG52:PI52 PL52:PN52 PQ52:PS52 PV52:PX52 QA52:QC52 QF52:QH52 QK52:QM52 QP52:QR52 QU52:QW52 QZ52:RB52 RE52:RG52 RJ52:RL52 RO52:RQ52 RT52:RV52 RY52:SA52 SD52:SF52 SI52:SK52 SN52:SP52 SS52:SU52 SX52:SZ52 TC52:TE52 TH52:TJ52 TM52:TO52 TR52:TT52 TW52:TY52 UB52:UD52 UG52:UI52 UL52:UN52 UQ52:US52 UV52:UX52 VA52:VC52 VF52:VH52 VK52:VM52 VP52:VR52 VU52:VW52 VZ52:WB52 WE52:WG52 WJ52:WL52 WO52:WQ52 WT52:WV52 WY52:XA52 XD52:XF52 XI52:XK52 XN52:XP52 XS52:XU52 XX52:XZ52 YC52:YE52 YH52:YJ52 YM52:YO52 YR52:YT52 YW52:YY52 ZB52:ZD52 ZG52:ZI52 ZL52:ZN52 ZQ52:ZS52 ZV52:ZX52 AAA52:AAC52 AAF52:AAH52 AAK52:AAM52 AAP52:AAR52 AAU52:AAW52 AAZ52:ABB52 ABE52:ABG52 ABJ52:ABL52 ABO52:ABQ52 ABT52:ABV52 ABY52:ACA52 ACD52:ACF52 ACI52:ACK52 ACN52:ACP52 ACS52:ACU52 ACX52:ACZ52 ADC52:ADE52 ADH52:ADJ52 ADM52:ADO52 ADR52:ADT52 ADW52:ADY52 AEB52:AED52 AEG52:AEI52 AEL52:AEN52 AEQ52:AES52 AEV52:AEX52 AFA52:AFC52 AFF52:AFH52 AFK52:AFM52 AFP52:AFR52 AFU52:AFW52 AFZ52:AGB52 AGE52:AGG52 AGJ52:AGL52 AGO52:AGQ52 AGT52:AGV52 AGY52:AHA52 AHD52:AHF52 AHI52:AHK52 AHN52:AHP52 AHS52:AHU52 AHX52:AHZ52 AIC52:AIE52 AIH52:AIJ52 AIM52:AIO52 AIR52:AIT52 AIW52:AIY52 AJB52:AJD52 AJG52:AJI52 AJL52:AJN52 AJQ52:AJS52 AJV52:AJX52 AKA52:AKC52 AKF52:AKH52 AKK52:AKM52 AKP52:AKR52 AKU52:AKW52 AKZ52:ALB52 ALE52:ALG52 ALJ52:ALL52 ALO52:ALQ52 ALT52:ALV52 ALY52:AMA52 AMD52:AMF52 AMI52:AMK52 AMN52:AMP52 AMS52:AMU52 AMX52:AMZ52 ANC52:ANE52 ANH52:ANJ52 ANM52:ANO52 ANR52:ANT52 ANW52:ANY52 AOB52:AOD52 AOG52:AOI52 AOL52:AON52 AOQ52:AOS52 AOV52:AOX52 APA52:APC52 APF52:APH52 APK52:APM52 APP52:APR52 APU52:APW52 APZ52:AQB52 AQE52:AQG52 AQJ52:AQL52 AQO52:AQQ52 AQT52:AQV52 AQY52:ARA52 ARD52:ARF52 ARI52:ARK52 ARN52:ARP52 ARS52:ARU52 ARX52:ARZ52 ASC52:ASE52 ASH52:ASJ52 ASM52:ASO52 ASR52:AST52 ASW52:ASY52 ATB52:ATD52 ATG52:ATI52 ATL52:ATN52 ATQ52:ATS52 ATV52:ATX52 AUA52:AUC52 AUF52:AUH52 AUK52:AUM52 AUP52:AUR52 AUU52:AUW52 AUZ52:AVB52 AVE52:AVG52 AVJ52:AVL52 AVO52:AVQ52 AVT52:AVV52 AVY52:AWA52 AWD52:AWF52 AWI52:AWK52 AWN52:AWP52 AWS52:AWU52 AWX52:AWZ52 AXC52:AXE52 AXH52:AXJ52 AXM52:AXO52 AXR52:AXT52 AXW52:AXY52 AYB52:AYD52 AYG52:AYI52 AYL52:AYN52 AYQ52:AYS52 AYV52:AYX52 AZA52:AZC52 AZF52:AZH52 AZK52:AZM52 AZP52:AZR52 AZU52:AZW52 AZZ52:BAB52 BAE52:BAG52 BAJ52:BAL52 BAO52:BAQ52 BAT52:BAV52 BAY52:BBA52 BBD52:BBF52 BBI52:BBK52 BBN52:BBP52 BBS52:BBU52 BBX52:BBZ52 BCC52:BCE52 BCH52:BCJ52 BCM52:BCO52 BCR52:BCT52 BCW52:BCY52 BDB52:BDD52 BDG52:BDI52 BDL52:BDN52 BDQ52:BDS52 BDV52:BDX52 BEA52:BEC52 BEF52:BEH52 BEK52:BEM52 BEP52:BER52 BEU52:BEW52 BEZ52:BFB52 BFE52:BFG52 BFJ52:BFL52 BFO52:BFQ52 BFT52:BFV52 BFY52:BGA52 BGD52:BGF52 BGI52:BGK52 BGN52:BGP52 BGS52:BGU52 BGX52:BGZ52 BHC52:BHE52 BHH52:BHJ52 BHM52:BHO52 BHR52:BHT52 BHW52:BHY52 BIB52:BID52 BIG52:BII52 BIL52:BIN52 BIQ52:BIS52 BIV52:BIX52 BJA52:BJC52 BJF52:BJH52 BJK52:BJM52 BJP52:BJR52 BJU52:BJW52 BJZ52:BKB52 BKE52:BKG52 BKJ52:BKL52 BKO52:BKQ52 BKT52:BKV52 BKY52:BLA52 BLD52:BLF52 BLI52:BLK52 BLN52:BLP52 BLS52:BLU52 BLX52:BLZ52 BMC52:BME52 BMH52:BMJ52 BMM52:BMO52 BMR52:BMT52 BMW52:BMY52 BNB52:BND52 BNG52:BNI52 BNL52:BNN52 BNQ52:BNS52 BNV52:BNX52 BOA52:BOC52 BOF52:BOH52 BOK52:BOM52 BOP52:BOR52 BOU52:BOW52 BOZ52:BPB52 BPE52:BPG52 BPJ52:BPL52 BPO52:BPQ52 BPT52:BPV52 BPY52:BQA52 BQD52:BQF52 BQI52:BQK52 BQN52:BQP52 BQS52:BQU52 BQX52:BQZ52 BRC52:BRE52 BRH52:BRJ52 BRM52:BRO52 BRR52:BRT52 BRW52:BRY52 BSB52:BSD52 BSG52:BSI52 BSL52:BSN52 BSQ52:BSS52 BSV52:BSX52 BTA52:BTC52 BTF52:BTH52 BTK52:BTM52 BTP52:BTR52 BTU52:BTW52 BTZ52:BUB52 BUE52:BUG52 BUJ52:BUL52 BUO52:BUQ52 BUT52:BUV52 BUY52:BVA52 BVD52:BVF52 BVI52:BVK52 BVN52:BVP52 BVS52:BVU52 BVX52:BVZ52 BWC52:BWE52 BWH52:BWJ52 BWM52:BWO52 BWR52:BWT52 BWW52:BWY52 BXB52:BXD52 BXG52:BXI52 BXL52:BXN52 BXQ52:BXS52 BXV52:BXX52 BYA52:BYC52 BYF52:BYH52 BYK52:BYM52 BYP52:BYR52 BYU52:BYW52 BYZ52:BZB52 BZE52:BZG52 BZJ52:BZL52 BZO52:BZQ52 BZT52:BZV52 BZY52:CAA52 CAD52:CAF52 CAI52:CAK52 CAN52:CAP52 CAS52:CAU52 CAX52:CAZ52 CBC52:CBE52 CBH52:CBJ52 CBM52:CBO52 CBR52:CBT52 CBW52:CBY52 CCB52:CCD52 CCG52:CCI52 CCL52:CCN52 CCQ52:CCS52 CCV52:CCX52 CDA52:CDC52 CDF52:CDH52 CDK52:CDM52 CDP52:CDR52 CDU52:CDW52 CDZ52:CEB52 CEE52:CEG52 CEJ52:CEL52 CEO52:CEQ52 CET52:CEV52 CEY52:CFA52 CFD52:CFF52 CFI52:CFK52 CFN52:CFP52 CFS52:CFU52 CFX52:CFZ52 CGC52:CGE52 CGH52:CGJ52 CGM52:CGO52 CGR52:CGT52 CGW52:CGY52 CHB52:CHD52 CHG52:CHI52 CHL52:CHN52 CHQ52:CHS52 CHV52:CHX52 CIA52:CIC52 CIF52:CIH52 CIK52:CIM52 CIP52:CIR52 CIU52:CIW52 CIZ52:CJB52 CJE52:CJG52 CJJ52:CJL52 CJO52:CJQ52 CJT52:CJV52 CJY52:CKA52 CKD52:CKF52 CKI52:CKK52 CKN52:CKP52 CKS52:CKU52 CKX52:CKZ52 CLC52:CLE52 CLH52:CLJ52 CLM52:CLO52 CLR52:CLT52 CLW52:CLY52 CMB52:CMD52 CMG52:CMI52 CML52:CMN52 CMQ52:CMS52 CMV52:CMX52 CNA52:CNC52 CNF52:CNH52 CNK52:CNM52 CNP52:CNR52 CNU52:CNW52 CNZ52:COB52 COE52:COG52 COJ52:COL52 COO52:COQ52 COT52:COV52 COY52:CPA52 CPD52:CPF52 CPI52:CPK52 CPN52:CPP52 CPS52:CPU52 CPX52:CPZ52 CQC52:CQE52 CQH52:CQJ52 CQM52:CQO52 CQR52:CQT52 CQW52:CQY52 CRB52:CRD52 CRG52:CRI52 CRL52:CRN52 CRQ52:CRS52 CRV52:CRX52 CSA52:CSC52 CSF52:CSH52 CSK52:CSM52 CSP52:CSR52 CSU52:CSW52 CSZ52:CTB52 CTE52:CTG52 CTJ52:CTL52 CTO52:CTQ52 CTT52:CTV52 CTY52:CUA52 CUD52:CUF52 CUI52:CUK52 CUN52:CUP52 CUS52:CUU52 CUX52:CUZ52 CVC52:CVE52 CVH52:CVJ52 CVM52:CVO52 CVR52:CVT52 CVW52:CVY52 CWB52:CWD52 CWG52:CWI52 CWL52:CWN52 CWQ52:CWS52 CWV52:CWX52 CXA52:CXC52 CXF52:CXH52 CXK52:CXM52 CXP52:CXR52 CXU52:CXW52 CXZ52:CYB52 CYE52:CYG52 CYJ52:CYL52 CYO52:CYQ52 CYT52:CYV52 CYY52:CZA52 CZD52:CZF52 CZI52:CZK52 CZN52:CZP52 CZS52:CZU52 CZX52:CZZ52 DAC52:DAE52 DAH52:DAJ52 DAM52:DAO52 DAR52:DAT52 DAW52:DAY52 DBB52:DBD52 DBG52:DBI52 DBL52:DBN52 DBQ52:DBS52 DBV52:DBX52 DCA52:DCC52 DCF52:DCH52 DCK52:DCM52 DCP52:DCR52 DCU52:DCW52 DCZ52:DDB52 DDE52:DDG52 DDJ52:DDL52 DDO52:DDQ52 DDT52:DDV52 DDY52:DEA52 DED52:DEF52 DEI52:DEK52 DEN52:DEP52 DES52:DEU52 DEX52:DEZ52 DFC52:DFE52 DFH52:DFJ52 DFM52:DFO52 DFR52:DFT52 DFW52:DFY52 DGB52:DGD52 DGG52:DGI52 DGL52:DGN52 DGQ52:DGS52 DGV52:DGX52 DHA52:DHC52 DHF52:DHH52 DHK52:DHM52 DHP52:DHR52 DHU52:DHW52 DHZ52:DIB52 DIE52:DIG52 DIJ52:DIL52 DIO52:DIQ52 DIT52:DIV52 DIY52:DJA52 DJD52:DJF52 DJI52:DJK52 DJN52:DJP52 DJS52:DJU52 DJX52:DJZ52 DKC52:DKE52 DKH52:DKJ52 DKM52:DKO52 DKR52:DKT52 DKW52:DKY52 DLB52:DLD52 DLG52:DLI52 DLL52:DLN52 DLQ52:DLS52 DLV52:DLX52 DMA52:DMC52 DMF52:DMH52 DMK52:DMM52 DMP52:DMR52 DMU52:DMW52 DMZ52:DNB52 DNE52:DNG52 DNJ52:DNL52 DNO52:DNQ52 DNT52:DNV52 DNY52:DOA52 DOD52:DOF52 DOI52:DOK52 DON52:DOP52 DOS52:DOU52 DOX52:DOZ52 DPC52:DPE52 DPH52:DPJ52 DPM52:DPO52 DPR52:DPT52 DPW52:DPY52 DQB52:DQD52 DQG52:DQI52 DQL52:DQN52 DQQ52:DQS52 DQV52:DQX52 DRA52:DRC52 DRF52:DRH52 DRK52:DRM52 DRP52:DRR52 DRU52:DRW52 DRZ52:DSB52 DSE52:DSG52 DSJ52:DSL52 DSO52:DSQ52 DST52:DSV52 DSY52:DTA52 DTD52:DTF52 DTI52:DTK52 DTN52:DTP52 DTS52:DTU52 DTX52:DTZ52 DUC52:DUE52 DUH52:DUJ52 DUM52:DUO52 DUR52:DUT52 DUW52:DUY52 DVB52:DVD52 DVG52:DVI52 DVL52:DVN52 DVQ52:DVS52 DVV52:DVX52 DWA52:DWC52 DWF52:DWH52 DWK52:DWM52 DWP52:DWR52 DWU52:DWW52 DWZ52:DXB52 DXE52:DXG52 DXJ52:DXL52 DXO52:DXQ52 DXT52:DXV52 DXY52:DYA52 DYD52:DYF52 DYI52:DYK52 DYN52:DYP52 DYS52:DYU52 DYX52:DYZ52 DZC52:DZE52 DZH52:DZJ52 DZM52:DZO52 DZR52:DZT52 DZW52:DZY52 EAB52:EAD52 EAG52:EAI52 EAL52:EAN52 EAQ52:EAS52 EAV52:EAX52 EBA52:EBC52 EBF52:EBH52 EBK52:EBM52 EBP52:EBR52 EBU52:EBW52 EBZ52:ECB52 ECE52:ECG52 ECJ52:ECL52 ECO52:ECQ52 ECT52:ECV52 ECY52:EDA52 EDD52:EDF52 EDI52:EDK52 EDN52:EDP52 EDS52:EDU52 EDX52:EDZ52 EEC52:EEE52 EEH52:EEJ52 EEM52:EEO52 EER52:EET52 EEW52:EEY52 EFB52:EFD52 EFG52:EFI52 EFL52:EFN52 EFQ52:EFS52 EFV52:EFX52 EGA52:EGC52 EGF52:EGH52 EGK52:EGM52 EGP52:EGR52 EGU52:EGW52 EGZ52:EHB52 EHE52:EHG52 EHJ52:EHL52 EHO52:EHQ52 EHT52:EHV52 EHY52:EIA52 EID52:EIF52 EII52:EIK52 EIN52:EIP52 EIS52:EIU52 EIX52:EIZ52 EJC52:EJE52 EJH52:EJJ52 EJM52:EJO52 EJR52:EJT52 EJW52:EJY52 EKB52:EKD52 EKG52:EKI52 EKL52:EKN52 EKQ52:EKS52 EKV52:EKX52 ELA52:ELC52 ELF52:ELH52 ELK52:ELM52 ELP52:ELR52 ELU52:ELW52 ELZ52:EMB52 EME52:EMG52 EMJ52:EML52 EMO52:EMQ52 EMT52:EMV52 EMY52:ENA52 END52:ENF52 ENI52:ENK52 ENN52:ENP52 ENS52:ENU52 ENX52:ENZ52 EOC52:EOE52 EOH52:EOJ52 EOM52:EOO52 EOR52:EOT52 EOW52:EOY52 EPB52:EPD52 EPG52:EPI52 EPL52:EPN52 EPQ52:EPS52 EPV52:EPX52 EQA52:EQC52 EQF52:EQH52 EQK52:EQM52 EQP52:EQR52 EQU52:EQW52 EQZ52:ERB52 ERE52:ERG52 ERJ52:ERL52 ERO52:ERQ52 ERT52:ERV52 ERY52:ESA52 ESD52:ESF52 ESI52:ESK52 ESN52:ESP52 ESS52:ESU52 ESX52:ESZ52 ETC52:ETE52 ETH52:ETJ52 ETM52:ETO52 ETR52:ETT52 ETW52:ETY52 EUB52:EUD52 EUG52:EUI52 EUL52:EUN52 EUQ52:EUS52 EUV52:EUX52 EVA52:EVC52 EVF52:EVH52 EVK52:EVM52 EVP52:EVR52 EVU52:EVW52 EVZ52:EWB52 EWE52:EWG52 EWJ52:EWL52 EWO52:EWQ52 EWT52:EWV52 EWY52:EXA52 EXD52:EXF52 EXI52:EXK52 EXN52:EXP52 EXS52:EXU52 EXX52:EXZ52 EYC52:EYE52 EYH52:EYJ52 EYM52:EYO52 EYR52:EYT52 EYW52:EYY52 EZB52:EZD52 EZG52:EZI52 EZL52:EZN52 EZQ52:EZS52 EZV52:EZX52 FAA52:FAC52 FAF52:FAH52 FAK52:FAM52 FAP52:FAR52 FAU52:FAW52 FAZ52:FBB52 FBE52:FBG52 FBJ52:FBL52 FBO52:FBQ52 FBT52:FBV52 FBY52:FCA52 FCD52:FCF52 FCI52:FCK52 FCN52:FCP52 FCS52:FCU52 FCX52:FCZ52 FDC52:FDE52 FDH52:FDJ52 FDM52:FDO52 FDR52:FDT52 FDW52:FDY52 FEB52:FED52 FEG52:FEI52 FEL52:FEN52 FEQ52:FES52 FEV52:FEX52 FFA52:FFC52 FFF52:FFH52 FFK52:FFM52 FFP52:FFR52 FFU52:FFW52 FFZ52:FGB52 FGE52:FGG52 FGJ52:FGL52 FGO52:FGQ52 FGT52:FGV52 FGY52:FHA52 FHD52:FHF52 FHI52:FHK52 FHN52:FHP52 FHS52:FHU52 FHX52:FHZ52 FIC52:FIE52 FIH52:FIJ52 FIM52:FIO52 FIR52:FIT52 FIW52:FIY52 FJB52:FJD52 FJG52:FJI52 FJL52:FJN52 FJQ52:FJS52 FJV52:FJX52 FKA52:FKC52 FKF52:FKH52 FKK52:FKM52 FKP52:FKR52 FKU52:FKW52 FKZ52:FLB52 FLE52:FLG52 FLJ52:FLL52 FLO52:FLQ52 FLT52:FLV52 FLY52:FMA52 FMD52:FMF52 FMI52:FMK52 FMN52:FMP52 FMS52:FMU52 FMX52:FMZ52 FNC52:FNE52 FNH52:FNJ52 FNM52:FNO52 FNR52:FNT52 FNW52:FNY52 FOB52:FOD52 FOG52:FOI52 FOL52:FON52 FOQ52:FOS52 FOV52:FOX52 FPA52:FPC52 FPF52:FPH52 FPK52:FPM52 FPP52:FPR52 FPU52:FPW52 FPZ52:FQB52 FQE52:FQG52 FQJ52:FQL52 FQO52:FQQ52 FQT52:FQV52 FQY52:FRA52 FRD52:FRF52 FRI52:FRK52 FRN52:FRP52 FRS52:FRU52 FRX52:FRZ52 FSC52:FSE52 FSH52:FSJ52 FSM52:FSO52 FSR52:FST52 FSW52:FSY52 FTB52:FTD52 FTG52:FTI52 FTL52:FTN52 FTQ52:FTS52 FTV52:FTX52 FUA52:FUC52 FUF52:FUH52 FUK52:FUM52 FUP52:FUR52 FUU52:FUW52 FUZ52:FVB52 FVE52:FVG52 FVJ52:FVL52 FVO52:FVQ52 FVT52:FVV52 FVY52:FWA52 FWD52:FWF52 FWI52:FWK52 FWN52:FWP52 FWS52:FWU52 FWX52:FWZ52 FXC52:FXE52 FXH52:FXJ52 FXM52:FXO52 FXR52:FXT52 FXW52:FXY52 FYB52:FYD52 FYG52:FYI52 FYL52:FYN52 FYQ52:FYS52 FYV52:FYX52 FZA52:FZC52 FZF52:FZH52 FZK52:FZM52 FZP52:FZR52 FZU52:FZW52 FZZ52:GAB52 GAE52:GAG52 GAJ52:GAL52 GAO52:GAQ52 GAT52:GAV52 GAY52:GBA52 GBD52:GBF52 GBI52:GBK52 GBN52:GBP52 GBS52:GBU52 GBX52:GBZ52 GCC52:GCE52 GCH52:GCJ52 GCM52:GCO52 GCR52:GCT52 GCW52:GCY52 GDB52:GDD52 GDG52:GDI52 GDL52:GDN52 GDQ52:GDS52 GDV52:GDX52 GEA52:GEC52 GEF52:GEH52 GEK52:GEM52 GEP52:GER52 GEU52:GEW52 GEZ52:GFB52 GFE52:GFG52 GFJ52:GFL52 GFO52:GFQ52 GFT52:GFV52 GFY52:GGA52 GGD52:GGF52 GGI52:GGK52 GGN52:GGP52 GGS52:GGU52 GGX52:GGZ52 GHC52:GHE52 GHH52:GHJ52 GHM52:GHO52 GHR52:GHT52 GHW52:GHY52 GIB52:GID52 GIG52:GII52 GIL52:GIN52 GIQ52:GIS52 GIV52:GIX52 GJA52:GJC52 GJF52:GJH52 GJK52:GJM52 GJP52:GJR52 GJU52:GJW52 GJZ52:GKB52 GKE52:GKG52 GKJ52:GKL52 GKO52:GKQ52 GKT52:GKV52 GKY52:GLA52 GLD52:GLF52 GLI52:GLK52 GLN52:GLP52 GLS52:GLU52 GLX52:GLZ52 GMC52:GME52 GMH52:GMJ52 GMM52:GMO52 GMR52:GMT52 GMW52:GMY52 GNB52:GND52 GNG52:GNI52 GNL52:GNN52 GNQ52:GNS52 GNV52:GNX52 GOA52:GOC52 GOF52:GOH52 GOK52:GOM52 GOP52:GOR52 GOU52:GOW52 GOZ52:GPB52 GPE52:GPG52 GPJ52:GPL52 GPO52:GPQ52 GPT52:GPV52 GPY52:GQA52 GQD52:GQF52 GQI52:GQK52 GQN52:GQP52 GQS52:GQU52 GQX52:GQZ52 GRC52:GRE52 GRH52:GRJ52 GRM52:GRO52 GRR52:GRT52 GRW52:GRY52 GSB52:GSD52 GSG52:GSI52 GSL52:GSN52 GSQ52:GSS52 GSV52:GSX52 GTA52:GTC52 GTF52:GTH52 GTK52:GTM52 GTP52:GTR52 GTU52:GTW52 GTZ52:GUB52 GUE52:GUG52 GUJ52:GUL52 GUO52:GUQ52 GUT52:GUV52 GUY52:GVA52 GVD52:GVF52 GVI52:GVK52 GVN52:GVP52 GVS52:GVU52 GVX52:GVZ52 GWC52:GWE52 GWH52:GWJ52 GWM52:GWO52 GWR52:GWT52 GWW52:GWY52 GXB52:GXD52 GXG52:GXI52 GXL52:GXN52 GXQ52:GXS52 GXV52:GXX52 GYA52:GYC52 GYF52:GYH52 GYK52:GYM52 GYP52:GYR52 GYU52:GYW52 GYZ52:GZB52 GZE52:GZG52 GZJ52:GZL52 GZO52:GZQ52 GZT52:GZV52 GZY52:HAA52 HAD52:HAF52 HAI52:HAK52 HAN52:HAP52 HAS52:HAU52 HAX52:HAZ52 HBC52:HBE52 HBH52:HBJ52 HBM52:HBO52 HBR52:HBT52 HBW52:HBY52 HCB52:HCD52 HCG52:HCI52 HCL52:HCN52 HCQ52:HCS52 HCV52:HCX52 HDA52:HDC52 HDF52:HDH52 HDK52:HDM52 HDP52:HDR52 HDU52:HDW52 HDZ52:HEB52 HEE52:HEG52 HEJ52:HEL52 HEO52:HEQ52 HET52:HEV52 HEY52:HFA52 HFD52:HFF52 HFI52:HFK52 HFN52:HFP52 HFS52:HFU52 HFX52:HFZ52 HGC52:HGE52 HGH52:HGJ52 HGM52:HGO52 HGR52:HGT52 HGW52:HGY52 HHB52:HHD52 HHG52:HHI52 HHL52:HHN52 HHQ52:HHS52 HHV52:HHX52 HIA52:HIC52 HIF52:HIH52 HIK52:HIM52 HIP52:HIR52 HIU52:HIW52 HIZ52:HJB52 HJE52:HJG52 HJJ52:HJL52 HJO52:HJQ52 HJT52:HJV52 HJY52:HKA52 HKD52:HKF52 HKI52:HKK52 HKN52:HKP52 HKS52:HKU52 HKX52:HKZ52 HLC52:HLE52 HLH52:HLJ52 HLM52:HLO52 HLR52:HLT52 HLW52:HLY52 HMB52:HMD52 HMG52:HMI52 HML52:HMN52 HMQ52:HMS52 HMV52:HMX52 HNA52:HNC52 HNF52:HNH52 HNK52:HNM52 HNP52:HNR52 HNU52:HNW52 HNZ52:HOB52 HOE52:HOG52 HOJ52:HOL52 HOO52:HOQ52 HOT52:HOV52 HOY52:HPA52 HPD52:HPF52 HPI52:HPK52 HPN52:HPP52 HPS52:HPU52 HPX52:HPZ52 HQC52:HQE52 HQH52:HQJ52 HQM52:HQO52 HQR52:HQT52 HQW52:HQY52 HRB52:HRD52 HRG52:HRI52 HRL52:HRN52 HRQ52:HRS52 HRV52:HRX52 HSA52:HSC52 HSF52:HSH52 HSK52:HSM52 HSP52:HSR52 HSU52:HSW52 HSZ52:HTB52 HTE52:HTG52 HTJ52:HTL52 HTO52:HTQ52 HTT52:HTV52 HTY52:HUA52 HUD52:HUF52 HUI52:HUK52 HUN52:HUP52 HUS52:HUU52 HUX52:HUZ52 HVC52:HVE52 HVH52:HVJ52 HVM52:HVO52 HVR52:HVT52 HVW52:HVY52 HWB52:HWD52 HWG52:HWI52 HWL52:HWN52 HWQ52:HWS52 HWV52:HWX52 HXA52:HXC52 HXF52:HXH52 HXK52:HXM52 HXP52:HXR52 HXU52:HXW52 HXZ52:HYB52 HYE52:HYG52 HYJ52:HYL52 HYO52:HYQ52 HYT52:HYV52 HYY52:HZA52 HZD52:HZF52 HZI52:HZK52 HZN52:HZP52 HZS52:HZU52 HZX52:HZZ52 IAC52:IAE52 IAH52:IAJ52 IAM52:IAO52 IAR52:IAT52 IAW52:IAY52 IBB52:IBD52 IBG52:IBI52 IBL52:IBN52 IBQ52:IBS52 IBV52:IBX52 ICA52:ICC52 ICF52:ICH52 ICK52:ICM52 ICP52:ICR52 ICU52:ICW52 ICZ52:IDB52 IDE52:IDG52 IDJ52:IDL52 IDO52:IDQ52 IDT52:IDV52 IDY52:IEA52 IED52:IEF52 IEI52:IEK52 IEN52:IEP52 IES52:IEU52 IEX52:IEZ52 IFC52:IFE52 IFH52:IFJ52 IFM52:IFO52 IFR52:IFT52 IFW52:IFY52 IGB52:IGD52 IGG52:IGI52 IGL52:IGN52 IGQ52:IGS52 IGV52:IGX52 IHA52:IHC52 IHF52:IHH52 IHK52:IHM52 IHP52:IHR52 IHU52:IHW52 IHZ52:IIB52 IIE52:IIG52 IIJ52:IIL52 IIO52:IIQ52 IIT52:IIV52 IIY52:IJA52 IJD52:IJF52 IJI52:IJK52 IJN52:IJP52 IJS52:IJU52 IJX52:IJZ52 IKC52:IKE52 IKH52:IKJ52 IKM52:IKO52 IKR52:IKT52 IKW52:IKY52 ILB52:ILD52 ILG52:ILI52 ILL52:ILN52 ILQ52:ILS52 ILV52:ILX52 IMA52:IMC52 IMF52:IMH52 IMK52:IMM52 IMP52:IMR52 IMU52:IMW52 IMZ52:INB52 INE52:ING52 INJ52:INL52 INO52:INQ52 INT52:INV52 INY52:IOA52 IOD52:IOF52 IOI52:IOK52 ION52:IOP52 IOS52:IOU52 IOX52:IOZ52 IPC52:IPE52 IPH52:IPJ52 IPM52:IPO52 IPR52:IPT52 IPW52:IPY52 IQB52:IQD52 IQG52:IQI52 IQL52:IQN52 IQQ52:IQS52 IQV52:IQX52 IRA52:IRC52 IRF52:IRH52 IRK52:IRM52 IRP52:IRR52 IRU52:IRW52 IRZ52:ISB52 ISE52:ISG52 ISJ52:ISL52 ISO52:ISQ52 IST52:ISV52 ISY52:ITA52 ITD52:ITF52 ITI52:ITK52 ITN52:ITP52 ITS52:ITU52 ITX52:ITZ52 IUC52:IUE52 IUH52:IUJ52 IUM52:IUO52 IUR52:IUT52 IUW52:IUY52 IVB52:IVD52 IVG52:IVI52 IVL52:IVN52 IVQ52:IVS52 IVV52:IVX52 IWA52:IWC52 IWF52:IWH52 IWK52:IWM52 IWP52:IWR52 IWU52:IWW52 IWZ52:IXB52 IXE52:IXG52 IXJ52:IXL52 IXO52:IXQ52 IXT52:IXV52 IXY52:IYA52 IYD52:IYF52 IYI52:IYK52 IYN52:IYP52 IYS52:IYU52 IYX52:IYZ52 IZC52:IZE52 IZH52:IZJ52 IZM52:IZO52 IZR52:IZT52 IZW52:IZY52 JAB52:JAD52 JAG52:JAI52 JAL52:JAN52 JAQ52:JAS52 JAV52:JAX52 JBA52:JBC52 JBF52:JBH52 JBK52:JBM52 JBP52:JBR52 JBU52:JBW52 JBZ52:JCB52 JCE52:JCG52 JCJ52:JCL52 JCO52:JCQ52 JCT52:JCV52 JCY52:JDA52 JDD52:JDF52 JDI52:JDK52 JDN52:JDP52 JDS52:JDU52 JDX52:JDZ52 JEC52:JEE52 JEH52:JEJ52 JEM52:JEO52 JER52:JET52 JEW52:JEY52 JFB52:JFD52 JFG52:JFI52 JFL52:JFN52 JFQ52:JFS52 JFV52:JFX52 JGA52:JGC52 JGF52:JGH52 JGK52:JGM52 JGP52:JGR52 JGU52:JGW52 JGZ52:JHB52 JHE52:JHG52 JHJ52:JHL52 JHO52:JHQ52 JHT52:JHV52 JHY52:JIA52 JID52:JIF52 JII52:JIK52 JIN52:JIP52 JIS52:JIU52 JIX52:JIZ52 JJC52:JJE52 JJH52:JJJ52 JJM52:JJO52 JJR52:JJT52 JJW52:JJY52 JKB52:JKD52 JKG52:JKI52 JKL52:JKN52 JKQ52:JKS52 JKV52:JKX52 JLA52:JLC52 JLF52:JLH52 JLK52:JLM52 JLP52:JLR52 JLU52:JLW52 JLZ52:JMB52 JME52:JMG52 JMJ52:JML52 JMO52:JMQ52 JMT52:JMV52 JMY52:JNA52 JND52:JNF52 JNI52:JNK52 JNN52:JNP52 JNS52:JNU52 JNX52:JNZ52 JOC52:JOE52 JOH52:JOJ52 JOM52:JOO52 JOR52:JOT52 JOW52:JOY52 JPB52:JPD52 JPG52:JPI52 JPL52:JPN52 JPQ52:JPS52 JPV52:JPX52 JQA52:JQC52 JQF52:JQH52 JQK52:JQM52 JQP52:JQR52 JQU52:JQW52 JQZ52:JRB52 JRE52:JRG52 JRJ52:JRL52 JRO52:JRQ52 JRT52:JRV52 JRY52:JSA52 JSD52:JSF52 JSI52:JSK52 JSN52:JSP52 JSS52:JSU52 JSX52:JSZ52 JTC52:JTE52 JTH52:JTJ52 JTM52:JTO52 JTR52:JTT52 JTW52:JTY52 JUB52:JUD52 JUG52:JUI52 JUL52:JUN52 JUQ52:JUS52 JUV52:JUX52 JVA52:JVC52 JVF52:JVH52 JVK52:JVM52 JVP52:JVR52 JVU52:JVW52 JVZ52:JWB52 JWE52:JWG52 JWJ52:JWL52 JWO52:JWQ52 JWT52:JWV52 JWY52:JXA52 JXD52:JXF52 JXI52:JXK52 JXN52:JXP52 JXS52:JXU52 JXX52:JXZ52 JYC52:JYE52 JYH52:JYJ52 JYM52:JYO52 JYR52:JYT52 JYW52:JYY52 JZB52:JZD52 JZG52:JZI52 JZL52:JZN52 JZQ52:JZS52 JZV52:JZX52 KAA52:KAC52 KAF52:KAH52 KAK52:KAM52 KAP52:KAR52 KAU52:KAW52 KAZ52:KBB52 KBE52:KBG52 KBJ52:KBL52 KBO52:KBQ52 KBT52:KBV52 KBY52:KCA52 KCD52:KCF52 KCI52:KCK52 KCN52:KCP52 KCS52:KCU52 KCX52:KCZ52 KDC52:KDE52 KDH52:KDJ52 KDM52:KDO52 KDR52:KDT52 KDW52:KDY52 KEB52:KED52 KEG52:KEI52 KEL52:KEN52 KEQ52:KES52 KEV52:KEX52 KFA52:KFC52 KFF52:KFH52 KFK52:KFM52 KFP52:KFR52 KFU52:KFW52 KFZ52:KGB52 KGE52:KGG52 KGJ52:KGL52 KGO52:KGQ52 KGT52:KGV52 KGY52:KHA52 KHD52:KHF52 KHI52:KHK52 KHN52:KHP52 KHS52:KHU52 KHX52:KHZ52 KIC52:KIE52 KIH52:KIJ52 KIM52:KIO52 KIR52:KIT52 KIW52:KIY52 KJB52:KJD52 KJG52:KJI52 KJL52:KJN52 KJQ52:KJS52 KJV52:KJX52 KKA52:KKC52 KKF52:KKH52 KKK52:KKM52 KKP52:KKR52 KKU52:KKW52 KKZ52:KLB52 KLE52:KLG52 KLJ52:KLL52 KLO52:KLQ52 KLT52:KLV52 KLY52:KMA52 KMD52:KMF52 KMI52:KMK52 KMN52:KMP52 KMS52:KMU52 KMX52:KMZ52 KNC52:KNE52 KNH52:KNJ52 KNM52:KNO52 KNR52:KNT52 KNW52:KNY52 KOB52:KOD52 KOG52:KOI52 KOL52:KON52 KOQ52:KOS52 KOV52:KOX52 KPA52:KPC52 KPF52:KPH52 KPK52:KPM52 KPP52:KPR52 KPU52:KPW52 KPZ52:KQB52 KQE52:KQG52 KQJ52:KQL52 KQO52:KQQ52 KQT52:KQV52 KQY52:KRA52 KRD52:KRF52 KRI52:KRK52 KRN52:KRP52 KRS52:KRU52 KRX52:KRZ52 KSC52:KSE52 KSH52:KSJ52 KSM52:KSO52 KSR52:KST52 KSW52:KSY52 KTB52:KTD52 KTG52:KTI52 KTL52:KTN52 KTQ52:KTS52 KTV52:KTX52 KUA52:KUC52 KUF52:KUH52 KUK52:KUM52 KUP52:KUR52 KUU52:KUW52 KUZ52:KVB52 KVE52:KVG52 KVJ52:KVL52 KVO52:KVQ52 KVT52:KVV52 KVY52:KWA52 KWD52:KWF52 KWI52:KWK52 KWN52:KWP52 KWS52:KWU52 KWX52:KWZ52 KXC52:KXE52 KXH52:KXJ52 KXM52:KXO52 KXR52:KXT52 KXW52:KXY52 KYB52:KYD52 KYG52:KYI52 KYL52:KYN52 KYQ52:KYS52 KYV52:KYX52 KZA52:KZC52 KZF52:KZH52 KZK52:KZM52 KZP52:KZR52 KZU52:KZW52 KZZ52:LAB52 LAE52:LAG52 LAJ52:LAL52 LAO52:LAQ52 LAT52:LAV52 LAY52:LBA52 LBD52:LBF52 LBI52:LBK52 LBN52:LBP52 LBS52:LBU52 LBX52:LBZ52 LCC52:LCE52 LCH52:LCJ52 LCM52:LCO52 LCR52:LCT52 LCW52:LCY52 LDB52:LDD52 LDG52:LDI52 LDL52:LDN52 LDQ52:LDS52 LDV52:LDX52 LEA52:LEC52 LEF52:LEH52 LEK52:LEM52 LEP52:LER52 LEU52:LEW52 LEZ52:LFB52 LFE52:LFG52 LFJ52:LFL52 LFO52:LFQ52 LFT52:LFV52 LFY52:LGA52 LGD52:LGF52 LGI52:LGK52 LGN52:LGP52 LGS52:LGU52 LGX52:LGZ52 LHC52:LHE52 LHH52:LHJ52 LHM52:LHO52 LHR52:LHT52 LHW52:LHY52 LIB52:LID52 LIG52:LII52 LIL52:LIN52 LIQ52:LIS52 LIV52:LIX52 LJA52:LJC52 LJF52:LJH52 LJK52:LJM52 LJP52:LJR52 LJU52:LJW52 LJZ52:LKB52 LKE52:LKG52 LKJ52:LKL52 LKO52:LKQ52 LKT52:LKV52 LKY52:LLA52 LLD52:LLF52 LLI52:LLK52 LLN52:LLP52 LLS52:LLU52 LLX52:LLZ52 LMC52:LME52 LMH52:LMJ52 LMM52:LMO52 LMR52:LMT52 LMW52:LMY52 LNB52:LND52 LNG52:LNI52 LNL52:LNN52 LNQ52:LNS52 LNV52:LNX52 LOA52:LOC52 LOF52:LOH52 LOK52:LOM52 LOP52:LOR52 LOU52:LOW52 LOZ52:LPB52 LPE52:LPG52 LPJ52:LPL52 LPO52:LPQ52 LPT52:LPV52 LPY52:LQA52 LQD52:LQF52 LQI52:LQK52 LQN52:LQP52 LQS52:LQU52 LQX52:LQZ52 LRC52:LRE52 LRH52:LRJ52 LRM52:LRO52 LRR52:LRT52 LRW52:LRY52 LSB52:LSD52 LSG52:LSI52 LSL52:LSN52 LSQ52:LSS52 LSV52:LSX52 LTA52:LTC52 LTF52:LTH52 LTK52:LTM52 LTP52:LTR52 LTU52:LTW52 LTZ52:LUB52 LUE52:LUG52 LUJ52:LUL52 LUO52:LUQ52 LUT52:LUV52 LUY52:LVA52 LVD52:LVF52 LVI52:LVK52 LVN52:LVP52 LVS52:LVU52 LVX52:LVZ52 LWC52:LWE52 LWH52:LWJ52 LWM52:LWO52 LWR52:LWT52 LWW52:LWY52 LXB52:LXD52 LXG52:LXI52 LXL52:LXN52 LXQ52:LXS52 LXV52:LXX52 LYA52:LYC52 LYF52:LYH52 LYK52:LYM52 LYP52:LYR52 LYU52:LYW52 LYZ52:LZB52 LZE52:LZG52 LZJ52:LZL52 LZO52:LZQ52 LZT52:LZV52 LZY52:MAA52 MAD52:MAF52 MAI52:MAK52 MAN52:MAP52 MAS52:MAU52 MAX52:MAZ52 MBC52:MBE52 MBH52:MBJ52 MBM52:MBO52 MBR52:MBT52 MBW52:MBY52 MCB52:MCD52 MCG52:MCI52 MCL52:MCN52 MCQ52:MCS52 MCV52:MCX52 MDA52:MDC52 MDF52:MDH52 MDK52:MDM52 MDP52:MDR52 MDU52:MDW52 MDZ52:MEB52 MEE52:MEG52 MEJ52:MEL52 MEO52:MEQ52 MET52:MEV52 MEY52:MFA52 MFD52:MFF52 MFI52:MFK52 MFN52:MFP52 MFS52:MFU52 MFX52:MFZ52 MGC52:MGE52 MGH52:MGJ52 MGM52:MGO52 MGR52:MGT52 MGW52:MGY52 MHB52:MHD52 MHG52:MHI52 MHL52:MHN52 MHQ52:MHS52 MHV52:MHX52 MIA52:MIC52 MIF52:MIH52 MIK52:MIM52 MIP52:MIR52 MIU52:MIW52 MIZ52:MJB52 MJE52:MJG52 MJJ52:MJL52 MJO52:MJQ52 MJT52:MJV52 MJY52:MKA52 MKD52:MKF52 MKI52:MKK52 MKN52:MKP52 MKS52:MKU52 MKX52:MKZ52 MLC52:MLE52 MLH52:MLJ52 MLM52:MLO52 MLR52:MLT52 MLW52:MLY52 MMB52:MMD52 MMG52:MMI52 MML52:MMN52 MMQ52:MMS52 MMV52:MMX52 MNA52:MNC52 MNF52:MNH52 MNK52:MNM52 MNP52:MNR52 MNU52:MNW52 MNZ52:MOB52 MOE52:MOG52 MOJ52:MOL52 MOO52:MOQ52 MOT52:MOV52 MOY52:MPA52 MPD52:MPF52 MPI52:MPK52 MPN52:MPP52 MPS52:MPU52 MPX52:MPZ52 MQC52:MQE52 MQH52:MQJ52 MQM52:MQO52 MQR52:MQT52 MQW52:MQY52 MRB52:MRD52 MRG52:MRI52 MRL52:MRN52 MRQ52:MRS52 MRV52:MRX52 MSA52:MSC52 MSF52:MSH52 MSK52:MSM52 MSP52:MSR52 MSU52:MSW52 MSZ52:MTB52 MTE52:MTG52 MTJ52:MTL52 MTO52:MTQ52 MTT52:MTV52 MTY52:MUA52 MUD52:MUF52 MUI52:MUK52 MUN52:MUP52 MUS52:MUU52 MUX52:MUZ52 MVC52:MVE52 MVH52:MVJ52 MVM52:MVO52 MVR52:MVT52 MVW52:MVY52 MWB52:MWD52 MWG52:MWI52 MWL52:MWN52 MWQ52:MWS52 MWV52:MWX52 MXA52:MXC52 MXF52:MXH52 MXK52:MXM52 MXP52:MXR52 MXU52:MXW52 MXZ52:MYB52 MYE52:MYG52 MYJ52:MYL52 MYO52:MYQ52 MYT52:MYV52 MYY52:MZA52 MZD52:MZF52 MZI52:MZK52 MZN52:MZP52 MZS52:MZU52 MZX52:MZZ52 NAC52:NAE52 NAH52:NAJ52 NAM52:NAO52 NAR52:NAT52 NAW52:NAY52 NBB52:NBD52 NBG52:NBI52 NBL52:NBN52 NBQ52:NBS52 NBV52:NBX52 NCA52:NCC52 NCF52:NCH52 NCK52:NCM52 NCP52:NCR52 NCU52:NCW52 NCZ52:NDB52 NDE52:NDG52 NDJ52:NDL52 NDO52:NDQ52 NDT52:NDV52 NDY52:NEA52 NED52:NEF52 NEI52:NEK52 NEN52:NEP52 NES52:NEU52 NEX52:NEZ52 NFC52:NFE52 NFH52:NFJ52 NFM52:NFO52 NFR52:NFT52 NFW52:NFY52 NGB52:NGD52 NGG52:NGI52 NGL52:NGN52 NGQ52:NGS52 NGV52:NGX52 NHA52:NHC52 NHF52:NHH52 NHK52:NHM52 NHP52:NHR52 NHU52:NHW52 NHZ52:NIB52 NIE52:NIG52 NIJ52:NIL52 NIO52:NIQ52 NIT52:NIV52 NIY52:NJA52 NJD52:NJF52 NJI52:NJK52 NJN52:NJP52 NJS52:NJU52 NJX52:NJZ52 NKC52:NKE52 NKH52:NKJ52 NKM52:NKO52 NKR52:NKT52 NKW52:NKY52 NLB52:NLD52 NLG52:NLI52 NLL52:NLN52 NLQ52:NLS52 NLV52:NLX52 NMA52:NMC52 NMF52:NMH52 NMK52:NMM52 NMP52:NMR52 NMU52:NMW52 NMZ52:NNB52 NNE52:NNG52 NNJ52:NNL52 NNO52:NNQ52 NNT52:NNV52 NNY52:NOA52 NOD52:NOF52 NOI52:NOK52 NON52:NOP52 NOS52:NOU52 NOX52:NOZ52 NPC52:NPE52 NPH52:NPJ52 NPM52:NPO52 NPR52:NPT52 NPW52:NPY52 NQB52:NQD52 NQG52:NQI52 NQL52:NQN52 NQQ52:NQS52 NQV52:NQX52 NRA52:NRC52 NRF52:NRH52 NRK52:NRM52 NRP52:NRR52 NRU52:NRW52 NRZ52:NSB52 NSE52:NSG52 NSJ52:NSL52 NSO52:NSQ52 NST52:NSV52 NSY52:NTA52 NTD52:NTF52 NTI52:NTK52 NTN52:NTP52 NTS52:NTU52 NTX52:NTZ52 NUC52:NUE52 NUH52:NUJ52 NUM52:NUO52 NUR52:NUT52 NUW52:NUY52 NVB52:NVD52 NVG52:NVI52 NVL52:NVN52 NVQ52:NVS52 NVV52:NVX52 NWA52:NWC52 NWF52:NWH52 NWK52:NWM52 NWP52:NWR52 NWU52:NWW52 NWZ52:NXB52 NXE52:NXG52 NXJ52:NXL52 NXO52:NXQ52 NXT52:NXV52 NXY52:NYA52 NYD52:NYF52 NYI52:NYK52 NYN52:NYP52 NYS52:NYU52 NYX52:NYZ52 NZC52:NZE52 NZH52:NZJ52 NZM52:NZO52 NZR52:NZT52 NZW52:NZY52 OAB52:OAD52 OAG52:OAI52 OAL52:OAN52 OAQ52:OAS52 OAV52:OAX52 OBA52:OBC52 OBF52:OBH52 OBK52:OBM52 OBP52:OBR52 OBU52:OBW52 OBZ52:OCB52 OCE52:OCG52 OCJ52:OCL52 OCO52:OCQ52 OCT52:OCV52 OCY52:ODA52 ODD52:ODF52 ODI52:ODK52 ODN52:ODP52 ODS52:ODU52 ODX52:ODZ52 OEC52:OEE52 OEH52:OEJ52 OEM52:OEO52 OER52:OET52 OEW52:OEY52 OFB52:OFD52 OFG52:OFI52 OFL52:OFN52 OFQ52:OFS52 OFV52:OFX52 OGA52:OGC52 OGF52:OGH52 OGK52:OGM52 OGP52:OGR52 OGU52:OGW52 OGZ52:OHB52 OHE52:OHG52 OHJ52:OHL52 OHO52:OHQ52 OHT52:OHV52 OHY52:OIA52 OID52:OIF52 OII52:OIK52 OIN52:OIP52 OIS52:OIU52 OIX52:OIZ52 OJC52:OJE52 OJH52:OJJ52 OJM52:OJO52 OJR52:OJT52 OJW52:OJY52 OKB52:OKD52 OKG52:OKI52 OKL52:OKN52 OKQ52:OKS52 OKV52:OKX52 OLA52:OLC52 OLF52:OLH52 OLK52:OLM52 OLP52:OLR52 OLU52:OLW52 OLZ52:OMB52 OME52:OMG52 OMJ52:OML52 OMO52:OMQ52 OMT52:OMV52 OMY52:ONA52 OND52:ONF52 ONI52:ONK52 ONN52:ONP52 ONS52:ONU52 ONX52:ONZ52 OOC52:OOE52 OOH52:OOJ52 OOM52:OOO52 OOR52:OOT52 OOW52:OOY52 OPB52:OPD52 OPG52:OPI52 OPL52:OPN52 OPQ52:OPS52 OPV52:OPX52 OQA52:OQC52 OQF52:OQH52 OQK52:OQM52 OQP52:OQR52 OQU52:OQW52 OQZ52:ORB52 ORE52:ORG52 ORJ52:ORL52 ORO52:ORQ52 ORT52:ORV52 ORY52:OSA52 OSD52:OSF52 OSI52:OSK52 OSN52:OSP52 OSS52:OSU52 OSX52:OSZ52 OTC52:OTE52 OTH52:OTJ52 OTM52:OTO52 OTR52:OTT52 OTW52:OTY52 OUB52:OUD52 OUG52:OUI52 OUL52:OUN52 OUQ52:OUS52 OUV52:OUX52 OVA52:OVC52 OVF52:OVH52 OVK52:OVM52 OVP52:OVR52 OVU52:OVW52 OVZ52:OWB52 OWE52:OWG52 OWJ52:OWL52 OWO52:OWQ52 OWT52:OWV52 OWY52:OXA52 OXD52:OXF52 OXI52:OXK52 OXN52:OXP52 OXS52:OXU52 OXX52:OXZ52 OYC52:OYE52 OYH52:OYJ52 OYM52:OYO52 OYR52:OYT52 OYW52:OYY52 OZB52:OZD52 OZG52:OZI52 OZL52:OZN52 OZQ52:OZS52 OZV52:OZX52 PAA52:PAC52 PAF52:PAH52 PAK52:PAM52 PAP52:PAR52 PAU52:PAW52 PAZ52:PBB52 PBE52:PBG52 PBJ52:PBL52 PBO52:PBQ52 PBT52:PBV52 PBY52:PCA52 PCD52:PCF52 PCI52:PCK52 PCN52:PCP52 PCS52:PCU52 PCX52:PCZ52 PDC52:PDE52 PDH52:PDJ52 PDM52:PDO52 PDR52:PDT52 PDW52:PDY52 PEB52:PED52 PEG52:PEI52 PEL52:PEN52 PEQ52:PES52 PEV52:PEX52 PFA52:PFC52 PFF52:PFH52 PFK52:PFM52 PFP52:PFR52 PFU52:PFW52 PFZ52:PGB52 PGE52:PGG52 PGJ52:PGL52 PGO52:PGQ52 PGT52:PGV52 PGY52:PHA52 PHD52:PHF52 PHI52:PHK52 PHN52:PHP52 PHS52:PHU52 PHX52:PHZ52 PIC52:PIE52 PIH52:PIJ52 PIM52:PIO52 PIR52:PIT52 PIW52:PIY52 PJB52:PJD52 PJG52:PJI52 PJL52:PJN52 PJQ52:PJS52 PJV52:PJX52 PKA52:PKC52 PKF52:PKH52 PKK52:PKM52 PKP52:PKR52 PKU52:PKW52 PKZ52:PLB52 PLE52:PLG52 PLJ52:PLL52 PLO52:PLQ52 PLT52:PLV52 PLY52:PMA52 PMD52:PMF52 PMI52:PMK52 PMN52:PMP52 PMS52:PMU52 PMX52:PMZ52 PNC52:PNE52 PNH52:PNJ52 PNM52:PNO52 PNR52:PNT52 PNW52:PNY52 POB52:POD52 POG52:POI52 POL52:PON52 POQ52:POS52 POV52:POX52 PPA52:PPC52 PPF52:PPH52 PPK52:PPM52 PPP52:PPR52 PPU52:PPW52 PPZ52:PQB52 PQE52:PQG52 PQJ52:PQL52 PQO52:PQQ52 PQT52:PQV52 PQY52:PRA52 PRD52:PRF52 PRI52:PRK52 PRN52:PRP52 PRS52:PRU52 PRX52:PRZ52 PSC52:PSE52 PSH52:PSJ52 PSM52:PSO52 PSR52:PST52 PSW52:PSY52 PTB52:PTD52 PTG52:PTI52 PTL52:PTN52 PTQ52:PTS52 PTV52:PTX52 PUA52:PUC52 PUF52:PUH52 PUK52:PUM52 PUP52:PUR52 PUU52:PUW52 PUZ52:PVB52 PVE52:PVG52 PVJ52:PVL52 PVO52:PVQ52 PVT52:PVV52 PVY52:PWA52 PWD52:PWF52 PWI52:PWK52 PWN52:PWP52 PWS52:PWU52 PWX52:PWZ52 PXC52:PXE52 PXH52:PXJ52 PXM52:PXO52 PXR52:PXT52 PXW52:PXY52 PYB52:PYD52 PYG52:PYI52 PYL52:PYN52 PYQ52:PYS52 PYV52:PYX52 PZA52:PZC52 PZF52:PZH52 PZK52:PZM52 PZP52:PZR52 PZU52:PZW52 PZZ52:QAB52 QAE52:QAG52 QAJ52:QAL52 QAO52:QAQ52 QAT52:QAV52 QAY52:QBA52 QBD52:QBF52 QBI52:QBK52 QBN52:QBP52 QBS52:QBU52 QBX52:QBZ52 QCC52:QCE52 QCH52:QCJ52 QCM52:QCO52 QCR52:QCT52 QCW52:QCY52 QDB52:QDD52 QDG52:QDI52 QDL52:QDN52 QDQ52:QDS52 QDV52:QDX52 QEA52:QEC52 QEF52:QEH52 QEK52:QEM52 QEP52:QER52 QEU52:QEW52 QEZ52:QFB52 QFE52:QFG52 QFJ52:QFL52 QFO52:QFQ52 QFT52:QFV52 QFY52:QGA52 QGD52:QGF52 QGI52:QGK52 QGN52:QGP52 QGS52:QGU52 QGX52:QGZ52 QHC52:QHE52 QHH52:QHJ52 QHM52:QHO52 QHR52:QHT52 QHW52:QHY52 QIB52:QID52 QIG52:QII52 QIL52:QIN52 QIQ52:QIS52 QIV52:QIX52 QJA52:QJC52 QJF52:QJH52 QJK52:QJM52 QJP52:QJR52 QJU52:QJW52 QJZ52:QKB52 QKE52:QKG52 QKJ52:QKL52 QKO52:QKQ52 QKT52:QKV52 QKY52:QLA52 QLD52:QLF52 QLI52:QLK52 QLN52:QLP52 QLS52:QLU52 QLX52:QLZ52 QMC52:QME52 QMH52:QMJ52 QMM52:QMO52 QMR52:QMT52 QMW52:QMY52 QNB52:QND52 QNG52:QNI52 QNL52:QNN52 QNQ52:QNS52 QNV52:QNX52 QOA52:QOC52 QOF52:QOH52 QOK52:QOM52 QOP52:QOR52 QOU52:QOW52 QOZ52:QPB52 QPE52:QPG52 QPJ52:QPL52 QPO52:QPQ52 QPT52:QPV52 QPY52:QQA52 QQD52:QQF52 QQI52:QQK52 QQN52:QQP52 QQS52:QQU52 QQX52:QQZ52 QRC52:QRE52 QRH52:QRJ52 QRM52:QRO52 QRR52:QRT52 QRW52:QRY52 QSB52:QSD52 QSG52:QSI52 QSL52:QSN52 QSQ52:QSS52 QSV52:QSX52 QTA52:QTC52 QTF52:QTH52 QTK52:QTM52 QTP52:QTR52 QTU52:QTW52 QTZ52:QUB52 QUE52:QUG52 QUJ52:QUL52 QUO52:QUQ52 QUT52:QUV52 QUY52:QVA52 QVD52:QVF52 QVI52:QVK52 QVN52:QVP52 QVS52:QVU52 QVX52:QVZ52 QWC52:QWE52 QWH52:QWJ52 QWM52:QWO52 QWR52:QWT52 QWW52:QWY52 QXB52:QXD52 QXG52:QXI52 QXL52:QXN52 QXQ52:QXS52 QXV52:QXX52 QYA52:QYC52 QYF52:QYH52 QYK52:QYM52 QYP52:QYR52 QYU52:QYW52 QYZ52:QZB52 QZE52:QZG52 QZJ52:QZL52 QZO52:QZQ52 QZT52:QZV52 QZY52:RAA52 RAD52:RAF52 RAI52:RAK52 RAN52:RAP52 RAS52:RAU52 RAX52:RAZ52 RBC52:RBE52 RBH52:RBJ52 RBM52:RBO52 RBR52:RBT52 RBW52:RBY52 RCB52:RCD52 RCG52:RCI52 RCL52:RCN52 RCQ52:RCS52 RCV52:RCX52 RDA52:RDC52 RDF52:RDH52 RDK52:RDM52 RDP52:RDR52 RDU52:RDW52 RDZ52:REB52 REE52:REG52 REJ52:REL52 REO52:REQ52 RET52:REV52 REY52:RFA52 RFD52:RFF52 RFI52:RFK52 RFN52:RFP52 RFS52:RFU52 RFX52:RFZ52 RGC52:RGE52 RGH52:RGJ52 RGM52:RGO52 RGR52:RGT52 RGW52:RGY52 RHB52:RHD52 RHG52:RHI52 RHL52:RHN52 RHQ52:RHS52 RHV52:RHX52 RIA52:RIC52 RIF52:RIH52 RIK52:RIM52 RIP52:RIR52 RIU52:RIW52 RIZ52:RJB52 RJE52:RJG52 RJJ52:RJL52 RJO52:RJQ52 RJT52:RJV52 RJY52:RKA52 RKD52:RKF52 RKI52:RKK52 RKN52:RKP52 RKS52:RKU52 RKX52:RKZ52 RLC52:RLE52 RLH52:RLJ52 RLM52:RLO52 RLR52:RLT52 RLW52:RLY52 RMB52:RMD52 RMG52:RMI52 RML52:RMN52 RMQ52:RMS52 RMV52:RMX52 RNA52:RNC52 RNF52:RNH52 RNK52:RNM52 RNP52:RNR52 RNU52:RNW52 RNZ52:ROB52 ROE52:ROG52 ROJ52:ROL52 ROO52:ROQ52 ROT52:ROV52 ROY52:RPA52 RPD52:RPF52 RPI52:RPK52 RPN52:RPP52 RPS52:RPU52 RPX52:RPZ52 RQC52:RQE52 RQH52:RQJ52 RQM52:RQO52 RQR52:RQT52 RQW52:RQY52 RRB52:RRD52 RRG52:RRI52 RRL52:RRN52 RRQ52:RRS52 RRV52:RRX52 RSA52:RSC52 RSF52:RSH52 RSK52:RSM52 RSP52:RSR52 RSU52:RSW52 RSZ52:RTB52 RTE52:RTG52 RTJ52:RTL52 RTO52:RTQ52 RTT52:RTV52 RTY52:RUA52 RUD52:RUF52 RUI52:RUK52 RUN52:RUP52 RUS52:RUU52 RUX52:RUZ52 RVC52:RVE52 RVH52:RVJ52 RVM52:RVO52 RVR52:RVT52 RVW52:RVY52 RWB52:RWD52 RWG52:RWI52 RWL52:RWN52 RWQ52:RWS52 RWV52:RWX52 RXA52:RXC52 RXF52:RXH52 RXK52:RXM52 RXP52:RXR52 RXU52:RXW52 RXZ52:RYB52 RYE52:RYG52 RYJ52:RYL52 RYO52:RYQ52 RYT52:RYV52 RYY52:RZA52 RZD52:RZF52 RZI52:RZK52 RZN52:RZP52 RZS52:RZU52 RZX52:RZZ52 SAC52:SAE52 SAH52:SAJ52 SAM52:SAO52 SAR52:SAT52 SAW52:SAY52 SBB52:SBD52 SBG52:SBI52 SBL52:SBN52 SBQ52:SBS52 SBV52:SBX52 SCA52:SCC52 SCF52:SCH52 SCK52:SCM52 SCP52:SCR52 SCU52:SCW52 SCZ52:SDB52 SDE52:SDG52 SDJ52:SDL52 SDO52:SDQ52 SDT52:SDV52 SDY52:SEA52 SED52:SEF52 SEI52:SEK52 SEN52:SEP52 SES52:SEU52 SEX52:SEZ52 SFC52:SFE52 SFH52:SFJ52 SFM52:SFO52 SFR52:SFT52 SFW52:SFY52 SGB52:SGD52 SGG52:SGI52 SGL52:SGN52 SGQ52:SGS52 SGV52:SGX52 SHA52:SHC52 SHF52:SHH52 SHK52:SHM52 SHP52:SHR52 SHU52:SHW52 SHZ52:SIB52 SIE52:SIG52 SIJ52:SIL52 SIO52:SIQ52 SIT52:SIV52 SIY52:SJA52 SJD52:SJF52 SJI52:SJK52 SJN52:SJP52 SJS52:SJU52 SJX52:SJZ52 SKC52:SKE52 SKH52:SKJ52 SKM52:SKO52 SKR52:SKT52 SKW52:SKY52 SLB52:SLD52 SLG52:SLI52 SLL52:SLN52 SLQ52:SLS52 SLV52:SLX52 SMA52:SMC52 SMF52:SMH52 SMK52:SMM52 SMP52:SMR52 SMU52:SMW52 SMZ52:SNB52 SNE52:SNG52 SNJ52:SNL52 SNO52:SNQ52 SNT52:SNV52 SNY52:SOA52 SOD52:SOF52 SOI52:SOK52 SON52:SOP52 SOS52:SOU52 SOX52:SOZ52 SPC52:SPE52 SPH52:SPJ52 SPM52:SPO52 SPR52:SPT52 SPW52:SPY52 SQB52:SQD52 SQG52:SQI52 SQL52:SQN52 SQQ52:SQS52 SQV52:SQX52 SRA52:SRC52 SRF52:SRH52 SRK52:SRM52 SRP52:SRR52 SRU52:SRW52 SRZ52:SSB52 SSE52:SSG52 SSJ52:SSL52 SSO52:SSQ52 SST52:SSV52 SSY52:STA52 STD52:STF52 STI52:STK52 STN52:STP52 STS52:STU52 STX52:STZ52 SUC52:SUE52 SUH52:SUJ52 SUM52:SUO52 SUR52:SUT52 SUW52:SUY52 SVB52:SVD52 SVG52:SVI52 SVL52:SVN52 SVQ52:SVS52 SVV52:SVX52 SWA52:SWC52 SWF52:SWH52 SWK52:SWM52 SWP52:SWR52 SWU52:SWW52 SWZ52:SXB52 SXE52:SXG52 SXJ52:SXL52 SXO52:SXQ52 SXT52:SXV52 SXY52:SYA52 SYD52:SYF52 SYI52:SYK52 SYN52:SYP52 SYS52:SYU52 SYX52:SYZ52 SZC52:SZE52 SZH52:SZJ52 SZM52:SZO52 SZR52:SZT52 SZW52:SZY52 TAB52:TAD52 TAG52:TAI52 TAL52:TAN52 TAQ52:TAS52 TAV52:TAX52 TBA52:TBC52 TBF52:TBH52 TBK52:TBM52 TBP52:TBR52 TBU52:TBW52 TBZ52:TCB52 TCE52:TCG52 TCJ52:TCL52 TCO52:TCQ52 TCT52:TCV52 TCY52:TDA52 TDD52:TDF52 TDI52:TDK52 TDN52:TDP52 TDS52:TDU52 TDX52:TDZ52 TEC52:TEE52 TEH52:TEJ52 TEM52:TEO52 TER52:TET52 TEW52:TEY52 TFB52:TFD52 TFG52:TFI52 TFL52:TFN52 TFQ52:TFS52 TFV52:TFX52 TGA52:TGC52 TGF52:TGH52 TGK52:TGM52 TGP52:TGR52 TGU52:TGW52 TGZ52:THB52 THE52:THG52 THJ52:THL52 THO52:THQ52 THT52:THV52 THY52:TIA52 TID52:TIF52 TII52:TIK52 TIN52:TIP52 TIS52:TIU52 TIX52:TIZ52 TJC52:TJE52 TJH52:TJJ52 TJM52:TJO52 TJR52:TJT52 TJW52:TJY52 TKB52:TKD52 TKG52:TKI52 TKL52:TKN52 TKQ52:TKS52 TKV52:TKX52 TLA52:TLC52 TLF52:TLH52 TLK52:TLM52 TLP52:TLR52 TLU52:TLW52 TLZ52:TMB52 TME52:TMG52 TMJ52:TML52 TMO52:TMQ52 TMT52:TMV52 TMY52:TNA52 TND52:TNF52 TNI52:TNK52 TNN52:TNP52 TNS52:TNU52 TNX52:TNZ52 TOC52:TOE52 TOH52:TOJ52 TOM52:TOO52 TOR52:TOT52 TOW52:TOY52 TPB52:TPD52 TPG52:TPI52 TPL52:TPN52 TPQ52:TPS52 TPV52:TPX52 TQA52:TQC52 TQF52:TQH52 TQK52:TQM52 TQP52:TQR52 TQU52:TQW52 TQZ52:TRB52 TRE52:TRG52 TRJ52:TRL52 TRO52:TRQ52 TRT52:TRV52 TRY52:TSA52 TSD52:TSF52 TSI52:TSK52 TSN52:TSP52 TSS52:TSU52 TSX52:TSZ52 TTC52:TTE52 TTH52:TTJ52 TTM52:TTO52 TTR52:TTT52 TTW52:TTY52 TUB52:TUD52 TUG52:TUI52 TUL52:TUN52 TUQ52:TUS52 TUV52:TUX52 TVA52:TVC52 TVF52:TVH52 TVK52:TVM52 TVP52:TVR52 TVU52:TVW52 TVZ52:TWB52 TWE52:TWG52 TWJ52:TWL52 TWO52:TWQ52 TWT52:TWV52 TWY52:TXA52 TXD52:TXF52 TXI52:TXK52 TXN52:TXP52 TXS52:TXU52 TXX52:TXZ52 TYC52:TYE52 TYH52:TYJ52 TYM52:TYO52 TYR52:TYT52 TYW52:TYY52 TZB52:TZD52 TZG52:TZI52 TZL52:TZN52 TZQ52:TZS52 TZV52:TZX52 UAA52:UAC52 UAF52:UAH52 UAK52:UAM52 UAP52:UAR52 UAU52:UAW52 UAZ52:UBB52 UBE52:UBG52 UBJ52:UBL52 UBO52:UBQ52 UBT52:UBV52 UBY52:UCA52 UCD52:UCF52 UCI52:UCK52 UCN52:UCP52 UCS52:UCU52 UCX52:UCZ52 UDC52:UDE52 UDH52:UDJ52 UDM52:UDO52 UDR52:UDT52 UDW52:UDY52 UEB52:UED52 UEG52:UEI52 UEL52:UEN52 UEQ52:UES52 UEV52:UEX52 UFA52:UFC52 UFF52:UFH52 UFK52:UFM52 UFP52:UFR52 UFU52:UFW52 UFZ52:UGB52 UGE52:UGG52 UGJ52:UGL52 UGO52:UGQ52 UGT52:UGV52 UGY52:UHA52 UHD52:UHF52 UHI52:UHK52 UHN52:UHP52 UHS52:UHU52 UHX52:UHZ52 UIC52:UIE52 UIH52:UIJ52 UIM52:UIO52 UIR52:UIT52 UIW52:UIY52 UJB52:UJD52 UJG52:UJI52 UJL52:UJN52 UJQ52:UJS52 UJV52:UJX52 UKA52:UKC52 UKF52:UKH52 UKK52:UKM52 UKP52:UKR52 UKU52:UKW52 UKZ52:ULB52 ULE52:ULG52 ULJ52:ULL52 ULO52:ULQ52 ULT52:ULV52 ULY52:UMA52 UMD52:UMF52 UMI52:UMK52 UMN52:UMP52 UMS52:UMU52 UMX52:UMZ52 UNC52:UNE52 UNH52:UNJ52 UNM52:UNO52 UNR52:UNT52 UNW52:UNY52 UOB52:UOD52 UOG52:UOI52 UOL52:UON52 UOQ52:UOS52 UOV52:UOX52 UPA52:UPC52 UPF52:UPH52 UPK52:UPM52 UPP52:UPR52 UPU52:UPW52 UPZ52:UQB52 UQE52:UQG52 UQJ52:UQL52 UQO52:UQQ52 UQT52:UQV52 UQY52:URA52 URD52:URF52 URI52:URK52 URN52:URP52 URS52:URU52 URX52:URZ52 USC52:USE52 USH52:USJ52 USM52:USO52 USR52:UST52 USW52:USY52 UTB52:UTD52 UTG52:UTI52 UTL52:UTN52 UTQ52:UTS52 UTV52:UTX52 UUA52:UUC52 UUF52:UUH52 UUK52:UUM52 UUP52:UUR52 UUU52:UUW52 UUZ52:UVB52 UVE52:UVG52 UVJ52:UVL52 UVO52:UVQ52 UVT52:UVV52 UVY52:UWA52 UWD52:UWF52 UWI52:UWK52 UWN52:UWP52 UWS52:UWU52 UWX52:UWZ52 UXC52:UXE52 UXH52:UXJ52 UXM52:UXO52 UXR52:UXT52 UXW52:UXY52 UYB52:UYD52 UYG52:UYI52 UYL52:UYN52 UYQ52:UYS52 UYV52:UYX52 UZA52:UZC52 UZF52:UZH52 UZK52:UZM52 UZP52:UZR52 UZU52:UZW52 UZZ52:VAB52 VAE52:VAG52 VAJ52:VAL52 VAO52:VAQ52 VAT52:VAV52 VAY52:VBA52 VBD52:VBF52 VBI52:VBK52 VBN52:VBP52 VBS52:VBU52 VBX52:VBZ52 VCC52:VCE52 VCH52:VCJ52 VCM52:VCO52 VCR52:VCT52 VCW52:VCY52 VDB52:VDD52 VDG52:VDI52 VDL52:VDN52 VDQ52:VDS52 VDV52:VDX52 VEA52:VEC52 VEF52:VEH52 VEK52:VEM52 VEP52:VER52 VEU52:VEW52 VEZ52:VFB52 VFE52:VFG52 VFJ52:VFL52 VFO52:VFQ52 VFT52:VFV52 VFY52:VGA52 VGD52:VGF52 VGI52:VGK52 VGN52:VGP52 VGS52:VGU52 VGX52:VGZ52 VHC52:VHE52 VHH52:VHJ52 VHM52:VHO52 VHR52:VHT52 VHW52:VHY52 VIB52:VID52 VIG52:VII52 VIL52:VIN52 VIQ52:VIS52 VIV52:VIX52 VJA52:VJC52 VJF52:VJH52 VJK52:VJM52 VJP52:VJR52 VJU52:VJW52 VJZ52:VKB52 VKE52:VKG52 VKJ52:VKL52 VKO52:VKQ52 VKT52:VKV52 VKY52:VLA52 VLD52:VLF52 VLI52:VLK52 VLN52:VLP52 VLS52:VLU52 VLX52:VLZ52 VMC52:VME52 VMH52:VMJ52 VMM52:VMO52 VMR52:VMT52 VMW52:VMY52 VNB52:VND52 VNG52:VNI52 VNL52:VNN52 VNQ52:VNS52 VNV52:VNX52 VOA52:VOC52 VOF52:VOH52 VOK52:VOM52 VOP52:VOR52 VOU52:VOW52 VOZ52:VPB52 VPE52:VPG52 VPJ52:VPL52 VPO52:VPQ52 VPT52:VPV52 VPY52:VQA52 VQD52:VQF52 VQI52:VQK52 VQN52:VQP52 VQS52:VQU52 VQX52:VQZ52 VRC52:VRE52 VRH52:VRJ52 VRM52:VRO52 VRR52:VRT52 VRW52:VRY52 VSB52:VSD52 VSG52:VSI52 VSL52:VSN52 VSQ52:VSS52 VSV52:VSX52 VTA52:VTC52 VTF52:VTH52 VTK52:VTM52 VTP52:VTR52 VTU52:VTW52 VTZ52:VUB52 VUE52:VUG52 VUJ52:VUL52 VUO52:VUQ52 VUT52:VUV52 VUY52:VVA52 VVD52:VVF52 VVI52:VVK52 VVN52:VVP52 VVS52:VVU52 VVX52:VVZ52 VWC52:VWE52 VWH52:VWJ52 VWM52:VWO52 VWR52:VWT52 VWW52:VWY52 VXB52:VXD52 VXG52:VXI52 VXL52:VXN52 VXQ52:VXS52 VXV52:VXX52 VYA52:VYC52 VYF52:VYH52 VYK52:VYM52 VYP52:VYR52 VYU52:VYW52 VYZ52:VZB52 VZE52:VZG52 VZJ52:VZL52 VZO52:VZQ52 VZT52:VZV52 VZY52:WAA52 WAD52:WAF52 WAI52:WAK52 WAN52:WAP52 WAS52:WAU52 WAX52:WAZ52 WBC52:WBE52 WBH52:WBJ52 WBM52:WBO52 WBR52:WBT52 WBW52:WBY52 WCB52:WCD52 WCG52:WCI52 WCL52:WCN52 WCQ52:WCS52 WCV52:WCX52 WDA52:WDC52 WDF52:WDH52 WDK52:WDM52 WDP52:WDR52 WDU52:WDW52 WDZ52:WEB52 WEE52:WEG52 WEJ52:WEL52 WEO52:WEQ52 WET52:WEV52 WEY52:WFA52 WFD52:WFF52 WFI52:WFK52 WFN52:WFP52 WFS52:WFU52 WFX52:WFZ52 WGC52:WGE52 WGH52:WGJ52 WGM52:WGO52 WGR52:WGT52 WGW52:WGY52 WHB52:WHD52 WHG52:WHI52 WHL52:WHN52 WHQ52:WHS52 WHV52:WHX52 WIA52:WIC52 WIF52:WIH52 WIK52:WIM52 WIP52:WIR52 WIU52:WIW52 WIZ52:WJB52 WJE52:WJG52 WJJ52:WJL52 WJO52:WJQ52 WJT52:WJV52 WJY52:WKA52 WKD52:WKF52 WKI52:WKK52 WKN52:WKP52 WKS52:WKU52 WKX52:WKZ52 WLC52:WLE52 WLH52:WLJ52 WLM52:WLO52 WLR52:WLT52 WLW52:WLY52 WMB52:WMD52 WMG52:WMI52 WML52:WMN52 WMQ52:WMS52 WMV52:WMX52 WNA52:WNC52 WNF52:WNH52 WNK52:WNM52 WNP52:WNR52 WNU52:WNW52 WNZ52:WOB52 WOE52:WOG52 WOJ52:WOL52 WOO52:WOQ52 WOT52:WOV52 WOY52:WPA52 WPD52:WPF52 WPI52:WPK52 WPN52:WPP52 WPS52:WPU52 WPX52:WPZ52 WQC52:WQE52 WQH52:WQJ52 WQM52:WQO52 WQR52:WQT52 WQW52:WQY52 WRB52:WRD52 WRG52:WRI52 WRL52:WRN52 WRQ52:WRS52 WRV52:WRX52 WSA52:WSC52 WSF52:WSH52 WSK52:WSM52 WSP52:WSR52 WSU52:WSW52 WSZ52:WTB52 WTE52:WTG52 WTJ52:WTL52 WTO52:WTQ52 WTT52:WTV52 WTY52:WUA52 WUD52:WUF52 WUI52:WUK52 WUN52:WUP52 WUS52:WUU52 WUX52:WUZ52 WVC52:WVE52 WVH52:WVJ52 WVM52:WVO52 WVR52:WVT52 WVW52:WVY52 WWB52:WWD52 WWG52:WWI52 WWL52:WWN52 WWQ52:WWS52 WWV52:WWX52 WXA52:WXC52 WXF52:WXH52 WXK52:WXM52 WXP52:WXR52 WXU52:WXW52 WXZ52:WYB52 WYE52:WYG52 WYJ52:WYL52 WYO52:WYQ52 WYT52:WYV52 WYY52:WZA52 WZD52:WZF52 WZI52:WZK52 WZN52:WZP52 WZS52:WZU52 WZX52:WZZ52 XAC52:XAE52 XAH52:XAJ52 XAM52:XAO52 XAR52:XAT52 XAW52:XAY52 XBB52:XBD52 XBG52:XBI52 XBL52:XBN52 XBQ52:XBS52 XBV52:XBX52 XCA52:XCC52 XCF52:XCH52 XCK52:XCM52 XCP52:XCR52 XCU52:XCW52 XCZ52:XDB52 XDE52:XDG52 XDJ52:XDL52 XDO52:XDQ52 XDT52:XDV52 XDY52:XEA52 XED52:XEF52 XEI52:XEK52 XEN52:XEP52 XES52:XEU52 XEX52:XEZ52 XFC52:XFD52">
    <cfRule type="cellIs" dxfId="144" priority="12" operator="lessThan">
      <formula>0</formula>
    </cfRule>
  </conditionalFormatting>
  <conditionalFormatting sqref="HH52">
    <cfRule type="cellIs" dxfId="143" priority="10" operator="lessThan">
      <formula>0</formula>
    </cfRule>
  </conditionalFormatting>
  <conditionalFormatting sqref="HN52">
    <cfRule type="cellIs" dxfId="142" priority="9" operator="lessThan">
      <formula>0</formula>
    </cfRule>
  </conditionalFormatting>
  <conditionalFormatting sqref="HT52">
    <cfRule type="cellIs" dxfId="141" priority="8" operator="lessThan">
      <formula>0</formula>
    </cfRule>
  </conditionalFormatting>
  <conditionalFormatting sqref="C13:E13">
    <cfRule type="cellIs" dxfId="140" priority="7" operator="lessThan">
      <formula>0</formula>
    </cfRule>
  </conditionalFormatting>
  <conditionalFormatting sqref="HZ52">
    <cfRule type="cellIs" dxfId="139" priority="6" operator="lessThan">
      <formula>0</formula>
    </cfRule>
  </conditionalFormatting>
  <conditionalFormatting sqref="IF52">
    <cfRule type="cellIs" dxfId="138" priority="5" operator="lessThan">
      <formula>0</formula>
    </cfRule>
  </conditionalFormatting>
  <conditionalFormatting sqref="IL52">
    <cfRule type="cellIs" dxfId="137" priority="4" operator="lessThan">
      <formula>0</formula>
    </cfRule>
  </conditionalFormatting>
  <conditionalFormatting sqref="IR52">
    <cfRule type="cellIs" dxfId="136" priority="3" operator="lessThan">
      <formula>0</formula>
    </cfRule>
  </conditionalFormatting>
  <conditionalFormatting sqref="C14:E14">
    <cfRule type="cellIs" dxfId="135" priority="2" operator="lessThan">
      <formula>0</formula>
    </cfRule>
  </conditionalFormatting>
  <conditionalFormatting sqref="IX52">
    <cfRule type="cellIs" dxfId="134" priority="1" operator="lessThan">
      <formula>0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>
      <selection activeCell="X28" sqref="X28"/>
    </sheetView>
  </sheetViews>
  <sheetFormatPr defaultRowHeight="15" x14ac:dyDescent="0.25"/>
  <cols>
    <col min="1" max="1" width="10.7109375" bestFit="1" customWidth="1"/>
    <col min="10" max="10" width="6.140625" customWidth="1"/>
  </cols>
  <sheetData>
    <row r="1" spans="1:14" x14ac:dyDescent="0.25">
      <c r="K1" t="s">
        <v>4</v>
      </c>
    </row>
    <row r="2" spans="1:14" ht="15.75" thickBot="1" x14ac:dyDescent="0.3">
      <c r="C2" s="2" t="s">
        <v>0</v>
      </c>
      <c r="D2" s="1" t="s">
        <v>1</v>
      </c>
      <c r="E2" s="1" t="s">
        <v>2</v>
      </c>
      <c r="F2" s="1" t="s">
        <v>3</v>
      </c>
      <c r="G2" s="1" t="s">
        <v>1</v>
      </c>
      <c r="H2" s="1" t="s">
        <v>2</v>
      </c>
      <c r="I2" s="1" t="s">
        <v>3</v>
      </c>
      <c r="J2" s="1"/>
      <c r="K2" s="1" t="s">
        <v>1</v>
      </c>
      <c r="L2" s="1" t="s">
        <v>2</v>
      </c>
      <c r="M2" s="1"/>
    </row>
    <row r="3" spans="1:14" x14ac:dyDescent="0.25">
      <c r="A3" s="17">
        <v>44425</v>
      </c>
      <c r="C3" s="6">
        <v>44583</v>
      </c>
      <c r="D3" s="9">
        <v>61.15</v>
      </c>
      <c r="E3" s="9">
        <v>58</v>
      </c>
      <c r="F3" s="10">
        <v>59.693548387096776</v>
      </c>
    </row>
    <row r="4" spans="1:14" x14ac:dyDescent="0.25">
      <c r="C4" s="4">
        <v>44614</v>
      </c>
      <c r="D4" s="7">
        <v>55.05</v>
      </c>
      <c r="E4" s="7">
        <v>50.6</v>
      </c>
      <c r="F4" s="8">
        <v>53.142857142857146</v>
      </c>
    </row>
    <row r="5" spans="1:14" x14ac:dyDescent="0.25">
      <c r="C5" s="4">
        <v>44642</v>
      </c>
      <c r="D5" s="7">
        <v>40.299999999999997</v>
      </c>
      <c r="E5" s="7">
        <v>38.200000000000003</v>
      </c>
      <c r="F5" s="8">
        <v>39.42099596231494</v>
      </c>
      <c r="G5" s="14">
        <f>AVERAGE(D3:D5)</f>
        <v>52.166666666666664</v>
      </c>
      <c r="H5" s="14">
        <f>AVERAGE(E3:E5)</f>
        <v>48.933333333333337</v>
      </c>
      <c r="I5" s="14">
        <f>AVERAGE(F3:F5)</f>
        <v>50.752467164089616</v>
      </c>
      <c r="J5" s="14"/>
    </row>
    <row r="6" spans="1:14" x14ac:dyDescent="0.25">
      <c r="C6" s="4">
        <v>44673</v>
      </c>
      <c r="D6" s="7">
        <v>40.65</v>
      </c>
      <c r="E6" s="7">
        <v>35.75</v>
      </c>
      <c r="F6" s="8">
        <v>38.581111111111106</v>
      </c>
    </row>
    <row r="7" spans="1:14" x14ac:dyDescent="0.25">
      <c r="C7" s="4">
        <v>44703</v>
      </c>
      <c r="D7" s="7">
        <v>40.700000000000003</v>
      </c>
      <c r="E7" s="7">
        <v>36.25</v>
      </c>
      <c r="F7" s="8">
        <v>38.642473118279568</v>
      </c>
    </row>
    <row r="8" spans="1:14" x14ac:dyDescent="0.25">
      <c r="C8" s="4">
        <v>44734</v>
      </c>
      <c r="D8" s="7">
        <v>89.8</v>
      </c>
      <c r="E8" s="7">
        <v>48.7</v>
      </c>
      <c r="F8" s="8">
        <v>72.446666666666658</v>
      </c>
      <c r="G8" s="14">
        <f>AVERAGE(D6:D8)</f>
        <v>57.04999999999999</v>
      </c>
      <c r="H8" s="14">
        <f>AVERAGE(E6:E8)</f>
        <v>40.233333333333334</v>
      </c>
      <c r="I8" s="14">
        <f>AVERAGE(F6:F8)</f>
        <v>49.890083632019106</v>
      </c>
      <c r="J8" s="14"/>
      <c r="N8" s="14"/>
    </row>
    <row r="9" spans="1:14" x14ac:dyDescent="0.25">
      <c r="C9" s="4">
        <v>44764</v>
      </c>
      <c r="D9" s="7">
        <v>207.05</v>
      </c>
      <c r="E9" s="7">
        <v>69.849999999999994</v>
      </c>
      <c r="F9" s="8">
        <v>143.61344086021504</v>
      </c>
    </row>
    <row r="10" spans="1:14" x14ac:dyDescent="0.25">
      <c r="C10" s="4">
        <v>44795</v>
      </c>
      <c r="D10" s="7">
        <v>198.65</v>
      </c>
      <c r="E10" s="7">
        <v>71.150000000000006</v>
      </c>
      <c r="F10" s="8">
        <v>145.18225806451613</v>
      </c>
    </row>
    <row r="11" spans="1:14" x14ac:dyDescent="0.25">
      <c r="C11" s="4">
        <v>44826</v>
      </c>
      <c r="D11" s="7">
        <v>124.35</v>
      </c>
      <c r="E11" s="7">
        <v>56.6</v>
      </c>
      <c r="F11" s="8">
        <v>94.238888888888894</v>
      </c>
      <c r="G11" s="14">
        <f>AVERAGE(D9:D11)</f>
        <v>176.68333333333337</v>
      </c>
      <c r="H11" s="14">
        <f>AVERAGE(E9:E11)</f>
        <v>65.86666666666666</v>
      </c>
      <c r="I11" s="14">
        <f>AVERAGE(F9:F11)</f>
        <v>127.67819593787334</v>
      </c>
      <c r="J11" s="14"/>
    </row>
    <row r="12" spans="1:14" x14ac:dyDescent="0.25">
      <c r="C12" s="4">
        <v>44856</v>
      </c>
      <c r="D12" s="7">
        <v>55.75</v>
      </c>
      <c r="E12" s="7">
        <v>45.6</v>
      </c>
      <c r="F12" s="8">
        <v>51.275268817204307</v>
      </c>
    </row>
    <row r="13" spans="1:14" x14ac:dyDescent="0.25">
      <c r="C13" s="4">
        <v>44887</v>
      </c>
      <c r="D13" s="7">
        <v>43.1</v>
      </c>
      <c r="E13" s="7">
        <v>40.299999999999997</v>
      </c>
      <c r="F13" s="8">
        <v>41.853398058252424</v>
      </c>
    </row>
    <row r="14" spans="1:14" ht="15.75" thickBot="1" x14ac:dyDescent="0.3">
      <c r="C14" s="5">
        <v>44917</v>
      </c>
      <c r="D14" s="11">
        <v>44.9</v>
      </c>
      <c r="E14" s="11">
        <v>41.6</v>
      </c>
      <c r="F14" s="12">
        <v>43.445161290322574</v>
      </c>
      <c r="G14" s="14">
        <f>AVERAGE(D12:D14)</f>
        <v>47.916666666666664</v>
      </c>
      <c r="H14" s="14">
        <f>AVERAGE(E12:E14)</f>
        <v>42.5</v>
      </c>
      <c r="I14" s="14">
        <f>AVERAGE(F12:F14)</f>
        <v>45.524609388593099</v>
      </c>
      <c r="J14" s="14"/>
    </row>
    <row r="15" spans="1:14" x14ac:dyDescent="0.25">
      <c r="C15" s="6">
        <v>44949</v>
      </c>
      <c r="D15" s="9">
        <v>44.55</v>
      </c>
      <c r="E15" s="9">
        <v>47.15</v>
      </c>
      <c r="F15" s="10">
        <v>45.752150537634407</v>
      </c>
    </row>
    <row r="16" spans="1:14" ht="15.75" thickBot="1" x14ac:dyDescent="0.3">
      <c r="C16" s="4">
        <v>44980</v>
      </c>
      <c r="D16" s="7">
        <v>42.3</v>
      </c>
      <c r="E16" s="7">
        <v>43.4</v>
      </c>
      <c r="F16" s="8">
        <v>42.771428571428565</v>
      </c>
    </row>
    <row r="17" spans="1:14" ht="15.75" thickBot="1" x14ac:dyDescent="0.3">
      <c r="A17" s="59" t="s">
        <v>22</v>
      </c>
      <c r="C17" s="4">
        <v>45008</v>
      </c>
      <c r="D17" s="7">
        <v>38.35</v>
      </c>
      <c r="E17" s="7">
        <v>40.4</v>
      </c>
      <c r="F17" s="8">
        <v>39.208075370121129</v>
      </c>
      <c r="G17" s="15">
        <f>AVERAGE(D15:D17)</f>
        <v>41.733333333333327</v>
      </c>
      <c r="H17" s="14">
        <f>AVERAGE(E15:E17)</f>
        <v>43.65</v>
      </c>
      <c r="I17" s="14">
        <f>AVERAGE(F15:F17)</f>
        <v>42.577218159728034</v>
      </c>
      <c r="J17" s="14"/>
      <c r="K17" s="60">
        <v>28.75</v>
      </c>
      <c r="M17" s="16">
        <f>G17-K17</f>
        <v>12.983333333333327</v>
      </c>
      <c r="N17" s="14"/>
    </row>
    <row r="18" spans="1:14" x14ac:dyDescent="0.25">
      <c r="C18" s="4">
        <v>45039</v>
      </c>
      <c r="D18" s="7">
        <v>27.95</v>
      </c>
      <c r="E18" s="7">
        <v>29.25</v>
      </c>
      <c r="F18" s="8">
        <v>28.527777777777779</v>
      </c>
    </row>
    <row r="19" spans="1:14" ht="15.75" thickBot="1" x14ac:dyDescent="0.3">
      <c r="C19" s="4">
        <v>45069</v>
      </c>
      <c r="D19" s="7">
        <v>29.8</v>
      </c>
      <c r="E19" s="7">
        <v>31.15</v>
      </c>
      <c r="F19" s="8">
        <v>30.424193548387095</v>
      </c>
    </row>
    <row r="20" spans="1:14" ht="15.75" thickBot="1" x14ac:dyDescent="0.3">
      <c r="A20" s="59" t="s">
        <v>23</v>
      </c>
      <c r="C20" s="4">
        <v>45100</v>
      </c>
      <c r="D20" s="7">
        <v>56.75</v>
      </c>
      <c r="E20" s="7">
        <v>44.35</v>
      </c>
      <c r="F20" s="8">
        <v>51.514444444444443</v>
      </c>
      <c r="G20" s="15">
        <f>AVERAGE(D18:D20)</f>
        <v>38.166666666666664</v>
      </c>
      <c r="H20" s="14">
        <f>AVERAGE(E18:E20)</f>
        <v>34.916666666666664</v>
      </c>
      <c r="I20" s="14">
        <f>AVERAGE(F18:F20)</f>
        <v>36.822138590203103</v>
      </c>
      <c r="J20" s="14"/>
      <c r="K20" s="60">
        <v>25.75</v>
      </c>
      <c r="M20" s="16">
        <f>G20-K20</f>
        <v>12.416666666666664</v>
      </c>
      <c r="N20" s="14"/>
    </row>
    <row r="21" spans="1:14" x14ac:dyDescent="0.25">
      <c r="C21" s="4">
        <v>45130</v>
      </c>
      <c r="D21" s="7">
        <v>153.6</v>
      </c>
      <c r="E21" s="7">
        <v>57.45</v>
      </c>
      <c r="F21" s="8">
        <v>109.14354838709677</v>
      </c>
    </row>
    <row r="22" spans="1:14" x14ac:dyDescent="0.25">
      <c r="C22" s="4">
        <v>45161</v>
      </c>
      <c r="D22" s="7">
        <v>153.35</v>
      </c>
      <c r="E22" s="7">
        <v>59.1</v>
      </c>
      <c r="F22" s="8">
        <v>113.82580645161289</v>
      </c>
    </row>
    <row r="23" spans="1:14" x14ac:dyDescent="0.25">
      <c r="C23" s="4">
        <v>45192</v>
      </c>
      <c r="D23" s="7">
        <v>123.6</v>
      </c>
      <c r="E23" s="7">
        <v>54.85</v>
      </c>
      <c r="F23" s="8">
        <v>93.044444444444451</v>
      </c>
      <c r="G23" s="14">
        <f>AVERAGE(D21:D23)</f>
        <v>143.51666666666665</v>
      </c>
      <c r="H23" s="14">
        <f>AVERAGE(E21:E23)</f>
        <v>57.133333333333333</v>
      </c>
      <c r="I23" s="14">
        <f>AVERAGE(F21:F23)</f>
        <v>105.3379330943847</v>
      </c>
      <c r="J23" s="14"/>
    </row>
    <row r="24" spans="1:14" x14ac:dyDescent="0.25">
      <c r="C24" s="4">
        <v>45222</v>
      </c>
      <c r="D24" s="7">
        <v>39.5</v>
      </c>
      <c r="E24" s="7">
        <v>41.25</v>
      </c>
      <c r="F24" s="8">
        <v>40.271505376344088</v>
      </c>
    </row>
    <row r="25" spans="1:14" x14ac:dyDescent="0.25">
      <c r="C25" s="4">
        <v>45253</v>
      </c>
      <c r="D25" s="7">
        <v>32.25</v>
      </c>
      <c r="E25" s="7">
        <v>36</v>
      </c>
      <c r="F25" s="8">
        <v>33.919556171983359</v>
      </c>
    </row>
    <row r="26" spans="1:14" ht="15.75" thickBot="1" x14ac:dyDescent="0.3">
      <c r="C26" s="5">
        <v>45283</v>
      </c>
      <c r="D26" s="11">
        <v>35.4</v>
      </c>
      <c r="E26" s="11">
        <v>39.549999999999997</v>
      </c>
      <c r="F26" s="12">
        <v>37.31881720430107</v>
      </c>
      <c r="G26" s="14">
        <f>AVERAGE(D24:D26)</f>
        <v>35.716666666666669</v>
      </c>
      <c r="H26" s="14">
        <f>AVERAGE(E24:E26)</f>
        <v>38.93333333333333</v>
      </c>
      <c r="I26" s="14">
        <f>AVERAGE(F24:F26)</f>
        <v>37.169959584209501</v>
      </c>
      <c r="J26" s="14"/>
    </row>
    <row r="27" spans="1:14" x14ac:dyDescent="0.25">
      <c r="C27" s="6">
        <v>45315</v>
      </c>
      <c r="D27" s="9">
        <v>37.15</v>
      </c>
      <c r="E27" s="9">
        <v>41.55</v>
      </c>
      <c r="F27" s="10">
        <v>39.089784946236556</v>
      </c>
    </row>
    <row r="28" spans="1:14" ht="15.75" thickBot="1" x14ac:dyDescent="0.3">
      <c r="C28" s="4">
        <v>45346</v>
      </c>
      <c r="D28" s="7">
        <v>36.950000000000003</v>
      </c>
      <c r="E28" s="7">
        <v>40.450000000000003</v>
      </c>
      <c r="F28" s="8">
        <v>38.438505747126442</v>
      </c>
    </row>
    <row r="29" spans="1:14" ht="15.75" thickBot="1" x14ac:dyDescent="0.3">
      <c r="A29" s="59" t="s">
        <v>22</v>
      </c>
      <c r="C29" s="4">
        <v>45375</v>
      </c>
      <c r="D29" s="7">
        <v>33</v>
      </c>
      <c r="E29" s="7">
        <v>36</v>
      </c>
      <c r="F29" s="8">
        <v>34.320323014804842</v>
      </c>
      <c r="G29" s="15">
        <f>AVERAGE(D27:D29)</f>
        <v>35.699999999999996</v>
      </c>
      <c r="H29" s="14">
        <f>AVERAGE(E27:E29)</f>
        <v>39.333333333333336</v>
      </c>
      <c r="I29" s="14">
        <f>AVERAGE(F27:F29)</f>
        <v>37.282871236055946</v>
      </c>
      <c r="J29" s="14"/>
      <c r="K29" s="60">
        <v>28</v>
      </c>
      <c r="M29" s="16">
        <f>G29-K29</f>
        <v>7.6999999999999957</v>
      </c>
      <c r="N29" s="14"/>
    </row>
    <row r="30" spans="1:14" x14ac:dyDescent="0.25">
      <c r="C30" s="4">
        <v>45406</v>
      </c>
      <c r="D30" s="7">
        <v>24.1</v>
      </c>
      <c r="E30" s="7">
        <v>23.9</v>
      </c>
      <c r="F30" s="8">
        <v>24.015555555555558</v>
      </c>
    </row>
    <row r="31" spans="1:14" x14ac:dyDescent="0.25">
      <c r="C31" s="4">
        <v>45436</v>
      </c>
      <c r="D31" s="7">
        <v>26.2</v>
      </c>
      <c r="E31" s="7">
        <v>31.35</v>
      </c>
      <c r="F31" s="8">
        <v>28.47043010752688</v>
      </c>
    </row>
    <row r="32" spans="1:14" x14ac:dyDescent="0.25">
      <c r="C32" s="4">
        <v>45467</v>
      </c>
      <c r="D32" s="7">
        <v>39.6</v>
      </c>
      <c r="E32" s="7">
        <v>33.85</v>
      </c>
      <c r="F32" s="8">
        <v>37.044444444444444</v>
      </c>
      <c r="G32" s="14">
        <f>AVERAGE(D30:D32)</f>
        <v>29.966666666666669</v>
      </c>
      <c r="H32" s="14">
        <f>AVERAGE(E30:E32)</f>
        <v>29.7</v>
      </c>
      <c r="I32" s="14">
        <f>AVERAGE(F30:F32)</f>
        <v>29.843476702508962</v>
      </c>
      <c r="J32" s="14"/>
    </row>
    <row r="33" spans="3:10" x14ac:dyDescent="0.25">
      <c r="C33" s="4">
        <v>45497</v>
      </c>
      <c r="D33" s="7">
        <v>129.1</v>
      </c>
      <c r="E33" s="7">
        <v>68.2</v>
      </c>
      <c r="F33" s="8">
        <v>102.2516129032258</v>
      </c>
    </row>
    <row r="34" spans="3:10" x14ac:dyDescent="0.25">
      <c r="C34" s="4">
        <v>45528</v>
      </c>
      <c r="D34" s="7">
        <v>127.75</v>
      </c>
      <c r="E34" s="7">
        <v>70.849999999999994</v>
      </c>
      <c r="F34" s="8">
        <v>103.88870967741936</v>
      </c>
    </row>
    <row r="35" spans="3:10" x14ac:dyDescent="0.25">
      <c r="C35" s="4">
        <v>45559</v>
      </c>
      <c r="D35" s="7">
        <v>99.25</v>
      </c>
      <c r="E35" s="7">
        <v>65.2</v>
      </c>
      <c r="F35" s="8">
        <v>83.36</v>
      </c>
      <c r="G35" s="14">
        <f>AVERAGE(D33:D35)</f>
        <v>118.7</v>
      </c>
      <c r="H35" s="14">
        <f>AVERAGE(E33:E35)</f>
        <v>68.083333333333329</v>
      </c>
      <c r="I35" s="14">
        <f>AVERAGE(F33:F35)</f>
        <v>96.50010752688172</v>
      </c>
      <c r="J35" s="14"/>
    </row>
    <row r="36" spans="3:10" x14ac:dyDescent="0.25">
      <c r="C36" s="4">
        <v>45589</v>
      </c>
      <c r="D36" s="7">
        <v>32.9</v>
      </c>
      <c r="E36" s="7">
        <v>37.65</v>
      </c>
      <c r="F36" s="8">
        <v>34.891935483870967</v>
      </c>
    </row>
    <row r="37" spans="3:10" x14ac:dyDescent="0.25">
      <c r="C37" s="4">
        <v>45620</v>
      </c>
      <c r="D37" s="7">
        <v>32.25</v>
      </c>
      <c r="E37" s="7">
        <v>36.950000000000003</v>
      </c>
      <c r="F37" s="8">
        <v>34.342510402219141</v>
      </c>
    </row>
    <row r="38" spans="3:10" ht="15.75" thickBot="1" x14ac:dyDescent="0.3">
      <c r="C38" s="5">
        <v>45650</v>
      </c>
      <c r="D38" s="11">
        <v>36.700000000000003</v>
      </c>
      <c r="E38" s="11">
        <v>40.049999999999997</v>
      </c>
      <c r="F38" s="12">
        <v>38.248924731182797</v>
      </c>
      <c r="G38" s="14">
        <f>AVERAGE(D36:D38)</f>
        <v>33.950000000000003</v>
      </c>
      <c r="H38" s="14">
        <f>AVERAGE(E36:E38)</f>
        <v>38.216666666666661</v>
      </c>
      <c r="I38" s="14">
        <f>AVERAGE(F36:F38)</f>
        <v>35.82779020575763</v>
      </c>
      <c r="J38" s="1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Forward Daily Power History</vt:lpstr>
      <vt:lpstr>Nat Gas Forward SoCal</vt:lpstr>
      <vt:lpstr>2021-2025 Forwards</vt:lpstr>
      <vt:lpstr>PSCO 23-24 deals</vt:lpstr>
      <vt:lpstr>'Forward Daily Power History'!Print_Area</vt:lpstr>
    </vt:vector>
  </TitlesOfParts>
  <Company>Central Arizona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Bryce Dininger</cp:lastModifiedBy>
  <cp:lastPrinted>2022-03-02T16:41:43Z</cp:lastPrinted>
  <dcterms:created xsi:type="dcterms:W3CDTF">2018-08-06T17:58:23Z</dcterms:created>
  <dcterms:modified xsi:type="dcterms:W3CDTF">2023-02-15T23:08:50Z</dcterms:modified>
</cp:coreProperties>
</file>