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theme/themeOverride2.xml" ContentType="application/vnd.openxmlformats-officedocument.themeOverrid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7440" windowHeight="2940" tabRatio="410" activeTab="8"/>
  </bookViews>
  <sheets>
    <sheet name="Blad1" sheetId="1" r:id="rId1"/>
    <sheet name="Blad2" sheetId="2" r:id="rId2"/>
    <sheet name="Blad2_2" sheetId="4" r:id="rId3"/>
    <sheet name="Blad2_3" sheetId="3" r:id="rId4"/>
    <sheet name="Blad2_3_2" sheetId="7" r:id="rId5"/>
    <sheet name="Blad2_4" sheetId="5" r:id="rId6"/>
    <sheet name="Blad2_4_2" sheetId="6" r:id="rId7"/>
    <sheet name="Blad1_2_" sheetId="8" r:id="rId8"/>
    <sheet name="Blad2_2_" sheetId="9" r:id="rId9"/>
  </sheets>
  <calcPr calcId="145621"/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D12" i="9"/>
  <c r="E12" i="9"/>
  <c r="F12" i="9"/>
  <c r="G12" i="9"/>
  <c r="H12" i="9"/>
  <c r="I12" i="9"/>
  <c r="J12" i="9"/>
  <c r="K12" i="9"/>
  <c r="C12" i="9"/>
  <c r="C6" i="9"/>
  <c r="D6" i="9"/>
  <c r="E6" i="9"/>
  <c r="F6" i="9"/>
  <c r="C7" i="9"/>
  <c r="D7" i="9"/>
  <c r="E7" i="9"/>
  <c r="F7" i="9"/>
  <c r="D5" i="9"/>
  <c r="E5" i="9"/>
  <c r="F5" i="9"/>
  <c r="C5" i="9"/>
  <c r="C3" i="9"/>
  <c r="D3" i="9"/>
  <c r="E3" i="9"/>
  <c r="F3" i="9"/>
  <c r="C4" i="9"/>
  <c r="D4" i="9"/>
  <c r="E4" i="9"/>
  <c r="F4" i="9"/>
  <c r="D2" i="9"/>
  <c r="E2" i="9"/>
  <c r="F2" i="9"/>
  <c r="C2" i="9"/>
  <c r="C8" i="8"/>
  <c r="D8" i="8"/>
  <c r="E8" i="8"/>
  <c r="F8" i="8"/>
  <c r="G8" i="8"/>
  <c r="H8" i="8"/>
  <c r="I8" i="8"/>
  <c r="J8" i="8"/>
  <c r="K8" i="8"/>
  <c r="L8" i="8"/>
  <c r="C9" i="8"/>
  <c r="D9" i="8"/>
  <c r="E9" i="8"/>
  <c r="F9" i="8"/>
  <c r="G9" i="8"/>
  <c r="H9" i="8"/>
  <c r="I9" i="8"/>
  <c r="J9" i="8"/>
  <c r="K9" i="8"/>
  <c r="L9" i="8"/>
  <c r="C10" i="8"/>
  <c r="D10" i="8"/>
  <c r="E10" i="8"/>
  <c r="F10" i="8"/>
  <c r="G10" i="8"/>
  <c r="H10" i="8"/>
  <c r="I10" i="8"/>
  <c r="J10" i="8"/>
  <c r="K10" i="8"/>
  <c r="L10" i="8"/>
  <c r="B9" i="8"/>
  <c r="B10" i="8"/>
  <c r="B8" i="8"/>
  <c r="B3" i="8"/>
  <c r="C3" i="8"/>
  <c r="D3" i="8"/>
  <c r="E3" i="8"/>
  <c r="F3" i="8"/>
  <c r="B4" i="8"/>
  <c r="C4" i="8"/>
  <c r="D4" i="8"/>
  <c r="E4" i="8"/>
  <c r="F4" i="8"/>
  <c r="C2" i="8"/>
  <c r="D2" i="8"/>
  <c r="E2" i="8"/>
  <c r="F2" i="8"/>
  <c r="B2" i="8"/>
  <c r="B2" i="7" l="1"/>
  <c r="C2" i="7"/>
  <c r="D2" i="7"/>
  <c r="E2" i="7"/>
  <c r="B3" i="7"/>
  <c r="C3" i="7"/>
  <c r="D3" i="7"/>
  <c r="E3" i="7"/>
  <c r="B4" i="7"/>
  <c r="C4" i="7"/>
  <c r="D4" i="7"/>
  <c r="E4" i="7"/>
  <c r="B5" i="7"/>
  <c r="F5" i="7" s="1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F10" i="7"/>
  <c r="F9" i="7"/>
  <c r="F8" i="7"/>
  <c r="F7" i="7"/>
  <c r="F6" i="7"/>
  <c r="F4" i="7"/>
  <c r="F3" i="7"/>
  <c r="F2" i="7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12" i="6"/>
  <c r="C8" i="6"/>
  <c r="D8" i="6"/>
  <c r="E8" i="6"/>
  <c r="C9" i="6"/>
  <c r="D9" i="6"/>
  <c r="E9" i="6"/>
  <c r="C10" i="6"/>
  <c r="D10" i="6"/>
  <c r="E10" i="6"/>
  <c r="F10" i="6"/>
  <c r="C5" i="6"/>
  <c r="D5" i="6"/>
  <c r="E5" i="6"/>
  <c r="C3" i="6"/>
  <c r="D3" i="6"/>
  <c r="E3" i="6"/>
  <c r="F3" i="6"/>
  <c r="C7" i="6"/>
  <c r="D7" i="6"/>
  <c r="E7" i="6"/>
  <c r="C4" i="6"/>
  <c r="D4" i="6"/>
  <c r="E4" i="6"/>
  <c r="C6" i="6"/>
  <c r="D6" i="6"/>
  <c r="E6" i="6"/>
  <c r="C2" i="6"/>
  <c r="D2" i="6"/>
  <c r="E2" i="6"/>
  <c r="F9" i="6"/>
  <c r="F8" i="6"/>
  <c r="F7" i="6"/>
  <c r="F6" i="6"/>
  <c r="F5" i="6"/>
  <c r="F4" i="6"/>
  <c r="F2" i="6"/>
  <c r="B37" i="5"/>
  <c r="B38" i="5"/>
  <c r="B39" i="5"/>
  <c r="B40" i="5"/>
  <c r="B41" i="5"/>
  <c r="B42" i="5"/>
  <c r="B12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3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3" i="3"/>
  <c r="F4" i="3"/>
  <c r="F5" i="3"/>
  <c r="F6" i="3"/>
  <c r="F7" i="3"/>
  <c r="F8" i="3"/>
  <c r="F9" i="3"/>
  <c r="F10" i="3"/>
  <c r="F2" i="3"/>
  <c r="E3" i="3" l="1"/>
  <c r="D3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C3" i="3"/>
  <c r="E2" i="3"/>
  <c r="D2" i="3"/>
  <c r="C2" i="3"/>
  <c r="F2" i="2" l="1"/>
  <c r="F3" i="2"/>
  <c r="F4" i="2"/>
  <c r="F5" i="2"/>
  <c r="F6" i="2"/>
  <c r="F7" i="2"/>
  <c r="F3" i="1" l="1"/>
  <c r="F4" i="1"/>
  <c r="F2" i="1"/>
</calcChain>
</file>

<file path=xl/sharedStrings.xml><?xml version="1.0" encoding="utf-8"?>
<sst xmlns="http://schemas.openxmlformats.org/spreadsheetml/2006/main" count="179" uniqueCount="23">
  <si>
    <t>ACH</t>
  </si>
  <si>
    <t>Operating table</t>
  </si>
  <si>
    <t>Instrument tables</t>
  </si>
  <si>
    <t>Periphery</t>
  </si>
  <si>
    <t>Analytical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</si>
  <si>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</si>
  <si>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</si>
  <si>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</si>
  <si>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</si>
  <si>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</si>
  <si>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</si>
  <si>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</si>
  <si>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</si>
  <si>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</si>
  <si>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TMA</t>
  </si>
  <si>
    <t>TAF</t>
  </si>
  <si>
    <t>LAF</t>
  </si>
  <si>
    <t>Instrument table 1</t>
  </si>
  <si>
    <t>Instrument table 2</t>
  </si>
  <si>
    <t>Instrument table ave</t>
  </si>
  <si>
    <r>
      <t>[m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/s]</t>
    </r>
  </si>
  <si>
    <t>Mixing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</si>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</sst>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1" fontId="0" fillId="0" borderId="0" xfId="0" applyNumberFormat="1"/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  <xf numFmtId="0" fontId="1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Blad1!$A$2:$A$4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Blad1!$C$2:$C$4</c:f>
              <c:numCache>
                <c:formatCode>General</c:formatCode>
                <c:ptCount val="3"/>
                <c:pt idx="0">
                  <c:v>656</c:v>
                </c:pt>
                <c:pt idx="1">
                  <c:v>39.5</c:v>
                </c:pt>
                <c:pt idx="2">
                  <c:v>14.1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Blad1!$A$2:$A$4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Blad1!$D$2:$D$4</c:f>
              <c:numCache>
                <c:formatCode>General</c:formatCode>
                <c:ptCount val="3"/>
                <c:pt idx="0">
                  <c:v>648</c:v>
                </c:pt>
                <c:pt idx="1">
                  <c:v>576</c:v>
                </c:pt>
                <c:pt idx="2">
                  <c:v>638</c:v>
                </c:pt>
              </c:numCache>
            </c:numRef>
          </c:val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Blad1!$A$2:$A$4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Blad1!$E$2:$E$4</c:f>
              <c:numCache>
                <c:formatCode>General</c:formatCode>
                <c:ptCount val="3"/>
                <c:pt idx="0">
                  <c:v>972</c:v>
                </c:pt>
                <c:pt idx="1">
                  <c:v>768</c:v>
                </c:pt>
                <c:pt idx="2">
                  <c:v>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69472"/>
        <c:axId val="201371008"/>
      </c:barChart>
      <c:catAx>
        <c:axId val="2013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71008"/>
        <c:crosses val="autoZero"/>
        <c:auto val="1"/>
        <c:lblAlgn val="ctr"/>
        <c:lblOffset val="100"/>
        <c:noMultiLvlLbl val="0"/>
      </c:catAx>
      <c:valAx>
        <c:axId val="201371008"/>
        <c:scaling>
          <c:logBase val="10"/>
          <c:orientation val="minMax"/>
          <c:max val="2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 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1369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Blad2_2!$A$15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Blad2_2!$F$15:$F$17</c:f>
              <c:numCache>
                <c:formatCode>General</c:formatCode>
                <c:ptCount val="3"/>
                <c:pt idx="0">
                  <c:v>7.1</c:v>
                </c:pt>
                <c:pt idx="1">
                  <c:v>22.6</c:v>
                </c:pt>
                <c:pt idx="2">
                  <c:v>48.5</c:v>
                </c:pt>
              </c:numCache>
            </c:numRef>
          </c:val>
        </c:ser>
        <c:ser>
          <c:idx val="1"/>
          <c:order val="1"/>
          <c:tx>
            <c:strRef>
              <c:f>Blad2_2!$A$12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Blad2_2!$F$12:$F$14</c:f>
              <c:numCache>
                <c:formatCode>General</c:formatCode>
                <c:ptCount val="3"/>
                <c:pt idx="0">
                  <c:v>0.4</c:v>
                </c:pt>
                <c:pt idx="1">
                  <c:v>11.4</c:v>
                </c:pt>
                <c:pt idx="2">
                  <c:v>62.4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Blad1!$F$8:$F$10</c:f>
              <c:numCache>
                <c:formatCode>General</c:formatCode>
                <c:ptCount val="3"/>
                <c:pt idx="0">
                  <c:v>26.3</c:v>
                </c:pt>
                <c:pt idx="1">
                  <c:v>14.2</c:v>
                </c:pt>
                <c:pt idx="2">
                  <c:v>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35776"/>
        <c:axId val="207041664"/>
      </c:barChart>
      <c:catAx>
        <c:axId val="2070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1664"/>
        <c:crossesAt val="1.0000000000000002E-2"/>
        <c:auto val="1"/>
        <c:lblAlgn val="ctr"/>
        <c:lblOffset val="100"/>
        <c:noMultiLvlLbl val="0"/>
      </c:catAx>
      <c:valAx>
        <c:axId val="207041664"/>
        <c:scaling>
          <c:logBase val="10"/>
          <c:orientation val="minMax"/>
          <c:min val="0.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7035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Blad2_2!$D$5:$D$7</c:f>
              <c:numCache>
                <c:formatCode>General</c:formatCode>
                <c:ptCount val="3"/>
                <c:pt idx="0">
                  <c:v>288</c:v>
                </c:pt>
                <c:pt idx="1">
                  <c:v>827</c:v>
                </c:pt>
                <c:pt idx="2">
                  <c:v>1584</c:v>
                </c:pt>
              </c:numCache>
            </c:numRef>
          </c:val>
        </c:ser>
        <c:ser>
          <c:idx val="1"/>
          <c:order val="1"/>
          <c:tx>
            <c:strRef>
              <c:f>Blad2_2!$A$2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Blad2_2!$D$2:$D$4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556</c:v>
                </c:pt>
                <c:pt idx="2">
                  <c:v>1164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Blad1!$D$2:$D$4</c:f>
              <c:numCache>
                <c:formatCode>General</c:formatCode>
                <c:ptCount val="3"/>
                <c:pt idx="0">
                  <c:v>648</c:v>
                </c:pt>
                <c:pt idx="1">
                  <c:v>576</c:v>
                </c:pt>
                <c:pt idx="2">
                  <c:v>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1872"/>
        <c:axId val="207073664"/>
      </c:barChart>
      <c:catAx>
        <c:axId val="2070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3664"/>
        <c:crossesAt val="1.0000000000000002E-2"/>
        <c:auto val="1"/>
        <c:lblAlgn val="ctr"/>
        <c:lblOffset val="100"/>
        <c:noMultiLvlLbl val="0"/>
      </c:catAx>
      <c:valAx>
        <c:axId val="207073664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7071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Blad2_2!$A$15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Blad2_2!$G$15:$G$17</c:f>
              <c:numCache>
                <c:formatCode>General</c:formatCode>
                <c:ptCount val="3"/>
                <c:pt idx="0">
                  <c:v>34.6</c:v>
                </c:pt>
                <c:pt idx="1">
                  <c:v>40.9</c:v>
                </c:pt>
                <c:pt idx="2">
                  <c:v>43.8</c:v>
                </c:pt>
              </c:numCache>
            </c:numRef>
          </c:val>
        </c:ser>
        <c:ser>
          <c:idx val="1"/>
          <c:order val="1"/>
          <c:tx>
            <c:strRef>
              <c:f>Blad2_2!$A$12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Blad2_2!$G$12:$G$14</c:f>
              <c:numCache>
                <c:formatCode>General</c:formatCode>
                <c:ptCount val="3"/>
                <c:pt idx="0">
                  <c:v>22.5</c:v>
                </c:pt>
                <c:pt idx="1">
                  <c:v>19.2</c:v>
                </c:pt>
                <c:pt idx="2">
                  <c:v>43.9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Blad1!$G$8:$G$10</c:f>
              <c:numCache>
                <c:formatCode>General</c:formatCode>
                <c:ptCount val="3"/>
                <c:pt idx="0">
                  <c:v>36.299999999999997</c:v>
                </c:pt>
                <c:pt idx="1">
                  <c:v>24.9</c:v>
                </c:pt>
                <c:pt idx="2">
                  <c:v>35.200000000000003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9408"/>
        <c:axId val="207170944"/>
      </c:barChart>
      <c:catAx>
        <c:axId val="2071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0944"/>
        <c:crossesAt val="1.0000000000000002E-2"/>
        <c:auto val="1"/>
        <c:lblAlgn val="ctr"/>
        <c:lblOffset val="100"/>
        <c:noMultiLvlLbl val="0"/>
      </c:catAx>
      <c:valAx>
        <c:axId val="207170944"/>
        <c:scaling>
          <c:logBase val="10"/>
          <c:orientation val="minMax"/>
          <c:min val="0.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7169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Blad2_2!$E$5:$E$7</c:f>
              <c:numCache>
                <c:formatCode>General</c:formatCode>
                <c:ptCount val="3"/>
                <c:pt idx="0">
                  <c:v>1312</c:v>
                </c:pt>
                <c:pt idx="1">
                  <c:v>675</c:v>
                </c:pt>
                <c:pt idx="2">
                  <c:v>2246</c:v>
                </c:pt>
              </c:numCache>
            </c:numRef>
          </c:val>
        </c:ser>
        <c:ser>
          <c:idx val="1"/>
          <c:order val="1"/>
          <c:tx>
            <c:strRef>
              <c:f>Blad2_2!$A$2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Blad2_2!$E$2:$E$4</c:f>
              <c:numCache>
                <c:formatCode>General</c:formatCode>
                <c:ptCount val="3"/>
                <c:pt idx="0">
                  <c:v>335</c:v>
                </c:pt>
                <c:pt idx="1">
                  <c:v>692</c:v>
                </c:pt>
                <c:pt idx="2">
                  <c:v>1428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Blad1!$E$2:$E$4</c:f>
              <c:numCache>
                <c:formatCode>General</c:formatCode>
                <c:ptCount val="3"/>
                <c:pt idx="0">
                  <c:v>972</c:v>
                </c:pt>
                <c:pt idx="1">
                  <c:v>768</c:v>
                </c:pt>
                <c:pt idx="2">
                  <c:v>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5504"/>
        <c:axId val="207207040"/>
      </c:barChart>
      <c:catAx>
        <c:axId val="2072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07040"/>
        <c:crossesAt val="1.0000000000000002E-2"/>
        <c:auto val="1"/>
        <c:lblAlgn val="ctr"/>
        <c:lblOffset val="100"/>
        <c:noMultiLvlLbl val="0"/>
      </c:catAx>
      <c:valAx>
        <c:axId val="207207040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7205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Blad2_3!$B$2</c:f>
              <c:strCache>
                <c:ptCount val="1"/>
                <c:pt idx="0">
                  <c:v>26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Blad2_3!$C$2:$E$2</c:f>
              <c:numCache>
                <c:formatCode>General</c:formatCode>
                <c:ptCount val="3"/>
                <c:pt idx="0">
                  <c:v>30.9</c:v>
                </c:pt>
                <c:pt idx="1">
                  <c:v>26.3</c:v>
                </c:pt>
                <c:pt idx="2">
                  <c:v>36.299999999999997</c:v>
                </c:pt>
              </c:numCache>
            </c:numRef>
          </c:val>
        </c:ser>
        <c:ser>
          <c:idx val="1"/>
          <c:order val="1"/>
          <c:tx>
            <c:strRef>
              <c:f>Blad2_3!$B$3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Blad2_3!$C$3:$E$3</c:f>
              <c:numCache>
                <c:formatCode>General</c:formatCode>
                <c:ptCount val="3"/>
                <c:pt idx="0">
                  <c:v>25.3</c:v>
                </c:pt>
                <c:pt idx="1">
                  <c:v>7.1</c:v>
                </c:pt>
                <c:pt idx="2">
                  <c:v>34.6</c:v>
                </c:pt>
              </c:numCache>
            </c:numRef>
          </c:val>
        </c:ser>
        <c:ser>
          <c:idx val="2"/>
          <c:order val="2"/>
          <c:tx>
            <c:strRef>
              <c:f>Blad2_3!$B$4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Blad2_3!$C$4:$E$4</c:f>
              <c:numCache>
                <c:formatCode>General</c:formatCode>
                <c:ptCount val="3"/>
                <c:pt idx="0">
                  <c:v>3.6</c:v>
                </c:pt>
                <c:pt idx="1">
                  <c:v>0.4</c:v>
                </c:pt>
                <c:pt idx="2">
                  <c:v>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6992"/>
        <c:axId val="201398528"/>
      </c:barChart>
      <c:catAx>
        <c:axId val="2013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98528"/>
        <c:crossesAt val="1.0000000000000002E-2"/>
        <c:auto val="1"/>
        <c:lblAlgn val="ctr"/>
        <c:lblOffset val="100"/>
        <c:noMultiLvlLbl val="0"/>
      </c:catAx>
      <c:valAx>
        <c:axId val="201398528"/>
        <c:scaling>
          <c:logBase val="10"/>
          <c:orientation val="minMax"/>
          <c:max val="50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3969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Blad2_3!$B$5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Blad2_3!$C$5:$E$5</c:f>
              <c:numCache>
                <c:formatCode>General</c:formatCode>
                <c:ptCount val="3"/>
                <c:pt idx="0">
                  <c:v>0.5</c:v>
                </c:pt>
                <c:pt idx="1">
                  <c:v>22.6</c:v>
                </c:pt>
                <c:pt idx="2">
                  <c:v>40.9</c:v>
                </c:pt>
              </c:numCache>
            </c:numRef>
          </c:val>
        </c:ser>
        <c:ser>
          <c:idx val="1"/>
          <c:order val="1"/>
          <c:tx>
            <c:strRef>
              <c:f>Blad2_3!$B$6</c:f>
              <c:strCache>
                <c:ptCount val="1"/>
                <c:pt idx="0">
                  <c:v>47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Blad2_3!$C$6:$E$6</c:f>
              <c:numCache>
                <c:formatCode>General</c:formatCode>
                <c:ptCount val="3"/>
                <c:pt idx="0">
                  <c:v>9.7000000000000003E-2</c:v>
                </c:pt>
                <c:pt idx="1">
                  <c:v>14.2</c:v>
                </c:pt>
                <c:pt idx="2">
                  <c:v>24.9</c:v>
                </c:pt>
              </c:numCache>
            </c:numRef>
          </c:val>
        </c:ser>
        <c:ser>
          <c:idx val="2"/>
          <c:order val="2"/>
          <c:tx>
            <c:strRef>
              <c:f>Blad2_3!$B$7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Blad2_3!$C$7:$E$7</c:f>
              <c:numCache>
                <c:formatCode>General</c:formatCode>
                <c:ptCount val="3"/>
                <c:pt idx="0">
                  <c:v>0.2</c:v>
                </c:pt>
                <c:pt idx="1">
                  <c:v>11.4</c:v>
                </c:pt>
                <c:pt idx="2">
                  <c:v>19.2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20800"/>
        <c:axId val="201422336"/>
      </c:barChart>
      <c:catAx>
        <c:axId val="2014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22336"/>
        <c:crossesAt val="1.0000000000000002E-2"/>
        <c:auto val="1"/>
        <c:lblAlgn val="ctr"/>
        <c:lblOffset val="100"/>
        <c:noMultiLvlLbl val="0"/>
      </c:catAx>
      <c:valAx>
        <c:axId val="201422336"/>
        <c:scaling>
          <c:logBase val="10"/>
          <c:orientation val="minMax"/>
          <c:max val="50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420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Blad2_3!$B$8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Blad2_3!$C$8:$E$8</c:f>
              <c:numCache>
                <c:formatCode>General</c:formatCode>
                <c:ptCount val="3"/>
                <c:pt idx="0">
                  <c:v>35.799999999999997</c:v>
                </c:pt>
                <c:pt idx="1">
                  <c:v>48.5</c:v>
                </c:pt>
                <c:pt idx="2">
                  <c:v>43.8</c:v>
                </c:pt>
              </c:numCache>
            </c:numRef>
          </c:val>
        </c:ser>
        <c:ser>
          <c:idx val="1"/>
          <c:order val="1"/>
          <c:tx>
            <c:strRef>
              <c:f>Blad2_3!$B$9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Blad2_3!$C$9:$E$9</c:f>
              <c:numCache>
                <c:formatCode>General</c:formatCode>
                <c:ptCount val="3"/>
                <c:pt idx="0">
                  <c:v>30</c:v>
                </c:pt>
                <c:pt idx="1">
                  <c:v>62.4</c:v>
                </c:pt>
                <c:pt idx="2">
                  <c:v>43.9</c:v>
                </c:pt>
              </c:numCache>
            </c:numRef>
          </c:val>
        </c:ser>
        <c:ser>
          <c:idx val="2"/>
          <c:order val="2"/>
          <c:tx>
            <c:strRef>
              <c:f>Blad2_3!$B$10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Blad2_3!$C$1:$E$1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Blad2_3!$C$10:$E$10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2.76</c:v>
                </c:pt>
                <c:pt idx="2">
                  <c:v>35.200000000000003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8064"/>
        <c:axId val="201449856"/>
      </c:barChart>
      <c:catAx>
        <c:axId val="2014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49856"/>
        <c:crossesAt val="1.0000000000000002E-2"/>
        <c:auto val="1"/>
        <c:lblAlgn val="ctr"/>
        <c:lblOffset val="100"/>
        <c:noMultiLvlLbl val="0"/>
      </c:catAx>
      <c:valAx>
        <c:axId val="201449856"/>
        <c:scaling>
          <c:logBase val="10"/>
          <c:orientation val="minMax"/>
          <c:max val="50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448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Blad2_3_2!$B$2</c:f>
              <c:strCache>
                <c:ptCount val="1"/>
                <c:pt idx="0">
                  <c:v>26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Blad2_3_2!$C$2:$E$2</c:f>
              <c:numCache>
                <c:formatCode>General</c:formatCode>
                <c:ptCount val="3"/>
                <c:pt idx="0">
                  <c:v>656</c:v>
                </c:pt>
                <c:pt idx="1">
                  <c:v>648</c:v>
                </c:pt>
                <c:pt idx="2">
                  <c:v>972</c:v>
                </c:pt>
              </c:numCache>
            </c:numRef>
          </c:val>
        </c:ser>
        <c:ser>
          <c:idx val="1"/>
          <c:order val="1"/>
          <c:tx>
            <c:strRef>
              <c:f>Blad2_3_2!$B$3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Blad2_3_2!$C$3:$E$3</c:f>
              <c:numCache>
                <c:formatCode>General</c:formatCode>
                <c:ptCount val="3"/>
                <c:pt idx="0">
                  <c:v>849</c:v>
                </c:pt>
                <c:pt idx="1">
                  <c:v>288</c:v>
                </c:pt>
                <c:pt idx="2">
                  <c:v>1312</c:v>
                </c:pt>
              </c:numCache>
            </c:numRef>
          </c:val>
        </c:ser>
        <c:ser>
          <c:idx val="2"/>
          <c:order val="2"/>
          <c:tx>
            <c:strRef>
              <c:f>Blad2_3_2!$B$4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Blad2_3_2!$C$4:$E$4</c:f>
              <c:numCache>
                <c:formatCode>General</c:formatCode>
                <c:ptCount val="3"/>
                <c:pt idx="0">
                  <c:v>34</c:v>
                </c:pt>
                <c:pt idx="1">
                  <c:v>4.4000000000000004</c:v>
                </c:pt>
                <c:pt idx="2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0176"/>
        <c:axId val="201571712"/>
      </c:barChart>
      <c:catAx>
        <c:axId val="2015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71712"/>
        <c:crossesAt val="1.0000000000000002E-2"/>
        <c:auto val="1"/>
        <c:lblAlgn val="ctr"/>
        <c:lblOffset val="100"/>
        <c:noMultiLvlLbl val="0"/>
      </c:catAx>
      <c:valAx>
        <c:axId val="201571712"/>
        <c:scaling>
          <c:logBase val="10"/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570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Blad2_3_2!$B$5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Blad2_3_2!$C$5:$E$5</c:f>
              <c:numCache>
                <c:formatCode>General</c:formatCode>
                <c:ptCount val="3"/>
                <c:pt idx="0">
                  <c:v>114</c:v>
                </c:pt>
                <c:pt idx="1">
                  <c:v>827</c:v>
                </c:pt>
                <c:pt idx="2">
                  <c:v>675</c:v>
                </c:pt>
              </c:numCache>
            </c:numRef>
          </c:val>
        </c:ser>
        <c:ser>
          <c:idx val="1"/>
          <c:order val="1"/>
          <c:tx>
            <c:strRef>
              <c:f>Blad2_3_2!$B$6</c:f>
              <c:strCache>
                <c:ptCount val="1"/>
                <c:pt idx="0">
                  <c:v>47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Blad2_3_2!$C$6:$E$6</c:f>
              <c:numCache>
                <c:formatCode>General</c:formatCode>
                <c:ptCount val="3"/>
                <c:pt idx="0">
                  <c:v>39.5</c:v>
                </c:pt>
                <c:pt idx="1">
                  <c:v>576</c:v>
                </c:pt>
                <c:pt idx="2">
                  <c:v>768</c:v>
                </c:pt>
              </c:numCache>
            </c:numRef>
          </c:val>
        </c:ser>
        <c:ser>
          <c:idx val="2"/>
          <c:order val="2"/>
          <c:tx>
            <c:strRef>
              <c:f>Blad2_3_2!$B$7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Blad2_3_2!$C$7:$E$7</c:f>
              <c:numCache>
                <c:formatCode>General</c:formatCode>
                <c:ptCount val="3"/>
                <c:pt idx="0">
                  <c:v>38</c:v>
                </c:pt>
                <c:pt idx="1">
                  <c:v>556</c:v>
                </c:pt>
                <c:pt idx="2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14080"/>
        <c:axId val="201615616"/>
      </c:barChart>
      <c:catAx>
        <c:axId val="2016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15616"/>
        <c:crossesAt val="1.0000000000000002E-2"/>
        <c:auto val="1"/>
        <c:lblAlgn val="ctr"/>
        <c:lblOffset val="100"/>
        <c:noMultiLvlLbl val="0"/>
      </c:catAx>
      <c:valAx>
        <c:axId val="201615616"/>
        <c:scaling>
          <c:logBase val="10"/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614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Blad2_3_2!$B$8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Blad2_3_2!$C$8:$E$8</c:f>
              <c:numCache>
                <c:formatCode>General</c:formatCode>
                <c:ptCount val="3"/>
                <c:pt idx="0">
                  <c:v>980</c:v>
                </c:pt>
                <c:pt idx="1">
                  <c:v>1584</c:v>
                </c:pt>
                <c:pt idx="2">
                  <c:v>2246</c:v>
                </c:pt>
              </c:numCache>
            </c:numRef>
          </c:val>
        </c:ser>
        <c:ser>
          <c:idx val="1"/>
          <c:order val="1"/>
          <c:tx>
            <c:strRef>
              <c:f>Blad2_3_2!$B$9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Blad2_3_2!$C$9:$E$9</c:f>
              <c:numCache>
                <c:formatCode>General</c:formatCode>
                <c:ptCount val="3"/>
                <c:pt idx="0">
                  <c:v>337</c:v>
                </c:pt>
                <c:pt idx="1">
                  <c:v>1164</c:v>
                </c:pt>
                <c:pt idx="2">
                  <c:v>1428</c:v>
                </c:pt>
              </c:numCache>
            </c:numRef>
          </c:val>
        </c:ser>
        <c:ser>
          <c:idx val="2"/>
          <c:order val="2"/>
          <c:tx>
            <c:strRef>
              <c:f>Blad2_3_2!$B$10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Blad2_3_2!$C$1:$E$1</c:f>
              <c:strCache>
                <c:ptCount val="3"/>
                <c:pt idx="0">
                  <c:v>Operating table</c:v>
                </c:pt>
                <c:pt idx="1">
                  <c:v>Instrument table 1</c:v>
                </c:pt>
                <c:pt idx="2">
                  <c:v>Instrument table 2</c:v>
                </c:pt>
              </c:strCache>
            </c:strRef>
          </c:cat>
          <c:val>
            <c:numRef>
              <c:f>Blad2_3_2!$C$10:$E$10</c:f>
              <c:numCache>
                <c:formatCode>General</c:formatCode>
                <c:ptCount val="3"/>
                <c:pt idx="0">
                  <c:v>14.1</c:v>
                </c:pt>
                <c:pt idx="1">
                  <c:v>638</c:v>
                </c:pt>
                <c:pt idx="2">
                  <c:v>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37248"/>
        <c:axId val="201639040"/>
      </c:barChart>
      <c:catAx>
        <c:axId val="201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39040"/>
        <c:crossesAt val="1.0000000000000002E-2"/>
        <c:auto val="1"/>
        <c:lblAlgn val="ctr"/>
        <c:lblOffset val="100"/>
        <c:noMultiLvlLbl val="0"/>
      </c:catAx>
      <c:valAx>
        <c:axId val="201639040"/>
        <c:scaling>
          <c:logBase val="10"/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01637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Blad1!$C$6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Blad1!$C$8:$C$10</c:f>
              <c:numCache>
                <c:formatCode>General</c:formatCode>
                <c:ptCount val="3"/>
                <c:pt idx="0">
                  <c:v>30.9</c:v>
                </c:pt>
                <c:pt idx="1">
                  <c:v>9.7000000000000003E-2</c:v>
                </c:pt>
                <c:pt idx="2">
                  <c:v>4.8000000000000001E-2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Blad1!$F$8:$F$10</c:f>
              <c:numCache>
                <c:formatCode>General</c:formatCode>
                <c:ptCount val="3"/>
                <c:pt idx="0">
                  <c:v>26.3</c:v>
                </c:pt>
                <c:pt idx="1">
                  <c:v>14.2</c:v>
                </c:pt>
                <c:pt idx="2">
                  <c:v>2.76</c:v>
                </c:pt>
              </c:numCache>
            </c:numRef>
          </c:val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Blad1!$G$8:$G$10</c:f>
              <c:numCache>
                <c:formatCode>General</c:formatCode>
                <c:ptCount val="3"/>
                <c:pt idx="0">
                  <c:v>36.299999999999997</c:v>
                </c:pt>
                <c:pt idx="1">
                  <c:v>24.9</c:v>
                </c:pt>
                <c:pt idx="2">
                  <c:v>35.200000000000003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9296"/>
        <c:axId val="206600832"/>
      </c:barChart>
      <c:catAx>
        <c:axId val="2065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00832"/>
        <c:crossesAt val="1.0000000000000002E-2"/>
        <c:auto val="1"/>
        <c:lblAlgn val="ctr"/>
        <c:lblOffset val="100"/>
        <c:noMultiLvlLbl val="0"/>
      </c:catAx>
      <c:valAx>
        <c:axId val="206600832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206599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Blad2_4!$C$2:$C$4</c:f>
              <c:numCache>
                <c:formatCode>General</c:formatCode>
                <c:ptCount val="3"/>
                <c:pt idx="0">
                  <c:v>30.9</c:v>
                </c:pt>
                <c:pt idx="1">
                  <c:v>25.3</c:v>
                </c:pt>
                <c:pt idx="2">
                  <c:v>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Blad2_4!$C$5:$C$7</c:f>
              <c:numCache>
                <c:formatCode>General</c:formatCode>
                <c:ptCount val="3"/>
                <c:pt idx="0">
                  <c:v>0.5</c:v>
                </c:pt>
                <c:pt idx="1">
                  <c:v>9.7000000000000003E-2</c:v>
                </c:pt>
                <c:pt idx="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Blad2_4!$C$8:$C$10</c:f>
              <c:numCache>
                <c:formatCode>General</c:formatCode>
                <c:ptCount val="3"/>
                <c:pt idx="0">
                  <c:v>35.799999999999997</c:v>
                </c:pt>
                <c:pt idx="1">
                  <c:v>30</c:v>
                </c:pt>
                <c:pt idx="2">
                  <c:v>4.8000000000000001E-2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8192"/>
        <c:axId val="207369728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Blad2_4!$B$12:$B$42</c:f>
              <c:numCache>
                <c:formatCode>0.0</c:formatCode>
                <c:ptCount val="31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66.666666666666671</c:v>
                </c:pt>
                <c:pt idx="4">
                  <c:v>50</c:v>
                </c:pt>
                <c:pt idx="5">
                  <c:v>40</c:v>
                </c:pt>
                <c:pt idx="6">
                  <c:v>33.333333333333336</c:v>
                </c:pt>
                <c:pt idx="7">
                  <c:v>28.571428571428573</c:v>
                </c:pt>
                <c:pt idx="8">
                  <c:v>25</c:v>
                </c:pt>
                <c:pt idx="9">
                  <c:v>22.222222222222221</c:v>
                </c:pt>
                <c:pt idx="10">
                  <c:v>20</c:v>
                </c:pt>
                <c:pt idx="11">
                  <c:v>18.18181818181818</c:v>
                </c:pt>
                <c:pt idx="12">
                  <c:v>16.666666666666668</c:v>
                </c:pt>
                <c:pt idx="13">
                  <c:v>15.384615384615383</c:v>
                </c:pt>
                <c:pt idx="14">
                  <c:v>14.285714285714286</c:v>
                </c:pt>
                <c:pt idx="15">
                  <c:v>13.333333333333334</c:v>
                </c:pt>
                <c:pt idx="16">
                  <c:v>12.5</c:v>
                </c:pt>
                <c:pt idx="17">
                  <c:v>11.764705882352942</c:v>
                </c:pt>
                <c:pt idx="18">
                  <c:v>11.111111111111111</c:v>
                </c:pt>
                <c:pt idx="19">
                  <c:v>10.526315789473685</c:v>
                </c:pt>
                <c:pt idx="20">
                  <c:v>10</c:v>
                </c:pt>
                <c:pt idx="21">
                  <c:v>9.5238095238095237</c:v>
                </c:pt>
                <c:pt idx="22">
                  <c:v>9.0909090909090899</c:v>
                </c:pt>
                <c:pt idx="23">
                  <c:v>8.6956521739130448</c:v>
                </c:pt>
                <c:pt idx="24">
                  <c:v>8.3333333333333339</c:v>
                </c:pt>
                <c:pt idx="25">
                  <c:v>8</c:v>
                </c:pt>
                <c:pt idx="26">
                  <c:v>6.666666666666667</c:v>
                </c:pt>
                <c:pt idx="27">
                  <c:v>5.7142857142857144</c:v>
                </c:pt>
                <c:pt idx="28">
                  <c:v>5</c:v>
                </c:pt>
                <c:pt idx="29">
                  <c:v>4.4444444444444446</c:v>
                </c:pt>
                <c:pt idx="3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8192"/>
        <c:axId val="207369728"/>
      </c:scatterChart>
      <c:valAx>
        <c:axId val="207368192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7369728"/>
        <c:crossesAt val="1.0000000000000002E-2"/>
        <c:crossBetween val="midCat"/>
      </c:valAx>
      <c:valAx>
        <c:axId val="207369728"/>
        <c:scaling>
          <c:logBase val="10"/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7368192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Blad2_4!$D$2:$D$4</c:f>
              <c:numCache>
                <c:formatCode>General</c:formatCode>
                <c:ptCount val="3"/>
                <c:pt idx="0">
                  <c:v>26.3</c:v>
                </c:pt>
                <c:pt idx="1">
                  <c:v>7.1</c:v>
                </c:pt>
                <c:pt idx="2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Blad2_4!$D$5:$D$7</c:f>
              <c:numCache>
                <c:formatCode>General</c:formatCode>
                <c:ptCount val="3"/>
                <c:pt idx="0">
                  <c:v>22.6</c:v>
                </c:pt>
                <c:pt idx="1">
                  <c:v>14.2</c:v>
                </c:pt>
                <c:pt idx="2">
                  <c:v>11.4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Blad2_4!$D$8:$D$10</c:f>
              <c:numCache>
                <c:formatCode>General</c:formatCode>
                <c:ptCount val="3"/>
                <c:pt idx="0">
                  <c:v>48.5</c:v>
                </c:pt>
                <c:pt idx="1">
                  <c:v>62.4</c:v>
                </c:pt>
                <c:pt idx="2">
                  <c:v>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3248"/>
        <c:axId val="207414784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Blad2_4!$B$12:$B$42</c:f>
              <c:numCache>
                <c:formatCode>0.0</c:formatCode>
                <c:ptCount val="31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66.666666666666671</c:v>
                </c:pt>
                <c:pt idx="4">
                  <c:v>50</c:v>
                </c:pt>
                <c:pt idx="5">
                  <c:v>40</c:v>
                </c:pt>
                <c:pt idx="6">
                  <c:v>33.333333333333336</c:v>
                </c:pt>
                <c:pt idx="7">
                  <c:v>28.571428571428573</c:v>
                </c:pt>
                <c:pt idx="8">
                  <c:v>25</c:v>
                </c:pt>
                <c:pt idx="9">
                  <c:v>22.222222222222221</c:v>
                </c:pt>
                <c:pt idx="10">
                  <c:v>20</c:v>
                </c:pt>
                <c:pt idx="11">
                  <c:v>18.18181818181818</c:v>
                </c:pt>
                <c:pt idx="12">
                  <c:v>16.666666666666668</c:v>
                </c:pt>
                <c:pt idx="13">
                  <c:v>15.384615384615383</c:v>
                </c:pt>
                <c:pt idx="14">
                  <c:v>14.285714285714286</c:v>
                </c:pt>
                <c:pt idx="15">
                  <c:v>13.333333333333334</c:v>
                </c:pt>
                <c:pt idx="16">
                  <c:v>12.5</c:v>
                </c:pt>
                <c:pt idx="17">
                  <c:v>11.764705882352942</c:v>
                </c:pt>
                <c:pt idx="18">
                  <c:v>11.111111111111111</c:v>
                </c:pt>
                <c:pt idx="19">
                  <c:v>10.526315789473685</c:v>
                </c:pt>
                <c:pt idx="20">
                  <c:v>10</c:v>
                </c:pt>
                <c:pt idx="21">
                  <c:v>9.5238095238095237</c:v>
                </c:pt>
                <c:pt idx="22">
                  <c:v>9.0909090909090899</c:v>
                </c:pt>
                <c:pt idx="23">
                  <c:v>8.6956521739130448</c:v>
                </c:pt>
                <c:pt idx="24">
                  <c:v>8.3333333333333339</c:v>
                </c:pt>
                <c:pt idx="25">
                  <c:v>8</c:v>
                </c:pt>
                <c:pt idx="26">
                  <c:v>6.666666666666667</c:v>
                </c:pt>
                <c:pt idx="27">
                  <c:v>5.7142857142857144</c:v>
                </c:pt>
                <c:pt idx="28">
                  <c:v>5</c:v>
                </c:pt>
                <c:pt idx="29">
                  <c:v>4.4444444444444446</c:v>
                </c:pt>
                <c:pt idx="3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3248"/>
        <c:axId val="207414784"/>
      </c:scatterChart>
      <c:valAx>
        <c:axId val="207413248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7414784"/>
        <c:crossesAt val="1.0000000000000002E-2"/>
        <c:crossBetween val="midCat"/>
      </c:valAx>
      <c:valAx>
        <c:axId val="207414784"/>
        <c:scaling>
          <c:logBase val="10"/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7413248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Blad2_4!$E$2:$E$4</c:f>
              <c:numCache>
                <c:formatCode>General</c:formatCode>
                <c:ptCount val="3"/>
                <c:pt idx="0">
                  <c:v>36.299999999999997</c:v>
                </c:pt>
                <c:pt idx="1">
                  <c:v>34.6</c:v>
                </c:pt>
                <c:pt idx="2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Blad2_4!$E$5:$E$7</c:f>
              <c:numCache>
                <c:formatCode>General</c:formatCode>
                <c:ptCount val="3"/>
                <c:pt idx="0">
                  <c:v>40.9</c:v>
                </c:pt>
                <c:pt idx="1">
                  <c:v>24.9</c:v>
                </c:pt>
                <c:pt idx="2">
                  <c:v>19.2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Blad2_4!$E$8:$E$10</c:f>
              <c:numCache>
                <c:formatCode>General</c:formatCode>
                <c:ptCount val="3"/>
                <c:pt idx="0">
                  <c:v>43.8</c:v>
                </c:pt>
                <c:pt idx="1">
                  <c:v>43.9</c:v>
                </c:pt>
                <c:pt idx="2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4896"/>
        <c:axId val="207430784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Blad2_4!$B$12:$B$42</c:f>
              <c:numCache>
                <c:formatCode>0.0</c:formatCode>
                <c:ptCount val="31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66.666666666666671</c:v>
                </c:pt>
                <c:pt idx="4">
                  <c:v>50</c:v>
                </c:pt>
                <c:pt idx="5">
                  <c:v>40</c:v>
                </c:pt>
                <c:pt idx="6">
                  <c:v>33.333333333333336</c:v>
                </c:pt>
                <c:pt idx="7">
                  <c:v>28.571428571428573</c:v>
                </c:pt>
                <c:pt idx="8">
                  <c:v>25</c:v>
                </c:pt>
                <c:pt idx="9">
                  <c:v>22.222222222222221</c:v>
                </c:pt>
                <c:pt idx="10">
                  <c:v>20</c:v>
                </c:pt>
                <c:pt idx="11">
                  <c:v>18.18181818181818</c:v>
                </c:pt>
                <c:pt idx="12">
                  <c:v>16.666666666666668</c:v>
                </c:pt>
                <c:pt idx="13">
                  <c:v>15.384615384615383</c:v>
                </c:pt>
                <c:pt idx="14">
                  <c:v>14.285714285714286</c:v>
                </c:pt>
                <c:pt idx="15">
                  <c:v>13.333333333333334</c:v>
                </c:pt>
                <c:pt idx="16">
                  <c:v>12.5</c:v>
                </c:pt>
                <c:pt idx="17">
                  <c:v>11.764705882352942</c:v>
                </c:pt>
                <c:pt idx="18">
                  <c:v>11.111111111111111</c:v>
                </c:pt>
                <c:pt idx="19">
                  <c:v>10.526315789473685</c:v>
                </c:pt>
                <c:pt idx="20">
                  <c:v>10</c:v>
                </c:pt>
                <c:pt idx="21">
                  <c:v>9.5238095238095237</c:v>
                </c:pt>
                <c:pt idx="22">
                  <c:v>9.0909090909090899</c:v>
                </c:pt>
                <c:pt idx="23">
                  <c:v>8.6956521739130448</c:v>
                </c:pt>
                <c:pt idx="24">
                  <c:v>8.3333333333333339</c:v>
                </c:pt>
                <c:pt idx="25">
                  <c:v>8</c:v>
                </c:pt>
                <c:pt idx="26">
                  <c:v>6.666666666666667</c:v>
                </c:pt>
                <c:pt idx="27">
                  <c:v>5.7142857142857144</c:v>
                </c:pt>
                <c:pt idx="28">
                  <c:v>5</c:v>
                </c:pt>
                <c:pt idx="29">
                  <c:v>4.4444444444444446</c:v>
                </c:pt>
                <c:pt idx="3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4896"/>
        <c:axId val="207430784"/>
      </c:scatterChart>
      <c:valAx>
        <c:axId val="207424896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7430784"/>
        <c:crossesAt val="1.0000000000000002E-2"/>
        <c:crossBetween val="midCat"/>
      </c:valAx>
      <c:valAx>
        <c:axId val="207430784"/>
        <c:scaling>
          <c:logBase val="10"/>
          <c:orientation val="minMax"/>
          <c:max val="100"/>
          <c:min val="10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7424896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Blad1!$C$6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(Blad2_4!$A$8,Blad2_4!$A$5,Blad2_4!$A$2)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TMA</c:v>
                </c:pt>
              </c:strCache>
            </c:strRef>
          </c:cat>
          <c:val>
            <c:numRef>
              <c:f>(Blad2_4!$C$10,Blad2_4!$C$6,Blad2_4!$C$2)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9.7000000000000003E-2</c:v>
                </c:pt>
                <c:pt idx="2">
                  <c:v>30.9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(Blad2_4!$A$8,Blad2_4!$A$5,Blad2_4!$A$2)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TMA</c:v>
                </c:pt>
              </c:strCache>
            </c:strRef>
          </c:cat>
          <c:val>
            <c:numRef>
              <c:f>(Blad2_4!$D$10,Blad2_4!$D$6,Blad2_4!$D$2)</c:f>
              <c:numCache>
                <c:formatCode>General</c:formatCode>
                <c:ptCount val="3"/>
                <c:pt idx="0">
                  <c:v>2.76</c:v>
                </c:pt>
                <c:pt idx="1">
                  <c:v>14.2</c:v>
                </c:pt>
                <c:pt idx="2">
                  <c:v>26.3</c:v>
                </c:pt>
              </c:numCache>
            </c:numRef>
          </c:val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(Blad2_4!$A$8,Blad2_4!$A$5,Blad2_4!$A$2)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TMA</c:v>
                </c:pt>
              </c:strCache>
            </c:strRef>
          </c:cat>
          <c:val>
            <c:numRef>
              <c:f>(Blad2_4!$E$10,Blad2_4!$E$6,Blad2_4!$E$2)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24.9</c:v>
                </c:pt>
                <c:pt idx="2">
                  <c:v>36.299999999999997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0608"/>
        <c:axId val="207462400"/>
      </c:barChart>
      <c:catAx>
        <c:axId val="2074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2400"/>
        <c:crossesAt val="1.0000000000000002E-2"/>
        <c:auto val="1"/>
        <c:lblAlgn val="ctr"/>
        <c:lblOffset val="100"/>
        <c:noMultiLvlLbl val="0"/>
      </c:catAx>
      <c:valAx>
        <c:axId val="207462400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207460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Blad2_4_2!$A$2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Blad2_4_2!$C$2:$C$4</c:f>
              <c:numCache>
                <c:formatCode>General</c:formatCode>
                <c:ptCount val="3"/>
                <c:pt idx="0">
                  <c:v>656</c:v>
                </c:pt>
                <c:pt idx="1">
                  <c:v>849</c:v>
                </c:pt>
                <c:pt idx="2">
                  <c:v>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Blad2_4_2!$A$5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Blad2_4_2!$C$5:$C$7</c:f>
              <c:numCache>
                <c:formatCode>General</c:formatCode>
                <c:ptCount val="3"/>
                <c:pt idx="0">
                  <c:v>114</c:v>
                </c:pt>
                <c:pt idx="1">
                  <c:v>39.5</c:v>
                </c:pt>
                <c:pt idx="2">
                  <c:v>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Blad2_4_2!$A$8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Blad2_4_2!$F$8:$F$10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Blad2_4_2!$C$8:$C$10</c:f>
              <c:numCache>
                <c:formatCode>General</c:formatCode>
                <c:ptCount val="3"/>
                <c:pt idx="0">
                  <c:v>980</c:v>
                </c:pt>
                <c:pt idx="1">
                  <c:v>337</c:v>
                </c:pt>
                <c:pt idx="2">
                  <c:v>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264"/>
        <c:axId val="208397056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Blad2_4_2!$A$12:$A$42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Blad2_4_2!$B$12:$B$42</c:f>
              <c:numCache>
                <c:formatCode>0.0</c:formatCode>
                <c:ptCount val="31"/>
                <c:pt idx="0">
                  <c:v>4320</c:v>
                </c:pt>
                <c:pt idx="1">
                  <c:v>2160</c:v>
                </c:pt>
                <c:pt idx="2">
                  <c:v>1080</c:v>
                </c:pt>
                <c:pt idx="3">
                  <c:v>720.00000000000011</c:v>
                </c:pt>
                <c:pt idx="4">
                  <c:v>540</c:v>
                </c:pt>
                <c:pt idx="5">
                  <c:v>432</c:v>
                </c:pt>
                <c:pt idx="6">
                  <c:v>360.00000000000006</c:v>
                </c:pt>
                <c:pt idx="7">
                  <c:v>308.57142857142861</c:v>
                </c:pt>
                <c:pt idx="8">
                  <c:v>270</c:v>
                </c:pt>
                <c:pt idx="9">
                  <c:v>240</c:v>
                </c:pt>
                <c:pt idx="10">
                  <c:v>216</c:v>
                </c:pt>
                <c:pt idx="11">
                  <c:v>196.36363636363635</c:v>
                </c:pt>
                <c:pt idx="12">
                  <c:v>180.00000000000003</c:v>
                </c:pt>
                <c:pt idx="13">
                  <c:v>166.15384615384616</c:v>
                </c:pt>
                <c:pt idx="14">
                  <c:v>154.28571428571431</c:v>
                </c:pt>
                <c:pt idx="15">
                  <c:v>144</c:v>
                </c:pt>
                <c:pt idx="16">
                  <c:v>135</c:v>
                </c:pt>
                <c:pt idx="17">
                  <c:v>127.05882352941178</c:v>
                </c:pt>
                <c:pt idx="18">
                  <c:v>120</c:v>
                </c:pt>
                <c:pt idx="19">
                  <c:v>113.68421052631581</c:v>
                </c:pt>
                <c:pt idx="20">
                  <c:v>108</c:v>
                </c:pt>
                <c:pt idx="21">
                  <c:v>102.85714285714285</c:v>
                </c:pt>
                <c:pt idx="22">
                  <c:v>98.181818181818173</c:v>
                </c:pt>
                <c:pt idx="23">
                  <c:v>93.913043478260875</c:v>
                </c:pt>
                <c:pt idx="24">
                  <c:v>90.000000000000014</c:v>
                </c:pt>
                <c:pt idx="25">
                  <c:v>86.4</c:v>
                </c:pt>
                <c:pt idx="26">
                  <c:v>72</c:v>
                </c:pt>
                <c:pt idx="27">
                  <c:v>61.714285714285715</c:v>
                </c:pt>
                <c:pt idx="28">
                  <c:v>54</c:v>
                </c:pt>
                <c:pt idx="29">
                  <c:v>48</c:v>
                </c:pt>
                <c:pt idx="30">
                  <c:v>43.2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264"/>
        <c:axId val="208397056"/>
      </c:scatterChart>
      <c:valAx>
        <c:axId val="208395264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8397056"/>
        <c:crossesAt val="1.0000000000000002E-2"/>
        <c:crossBetween val="midCat"/>
      </c:valAx>
      <c:valAx>
        <c:axId val="208397056"/>
        <c:scaling>
          <c:logBase val="10"/>
          <c:orientation val="minMax"/>
          <c:min val="10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8395264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Blad2_4_2!$A$2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Blad2_4_2!$D$2:$D$4</c:f>
              <c:numCache>
                <c:formatCode>General</c:formatCode>
                <c:ptCount val="3"/>
                <c:pt idx="0">
                  <c:v>648</c:v>
                </c:pt>
                <c:pt idx="1">
                  <c:v>288</c:v>
                </c:pt>
                <c:pt idx="2">
                  <c:v>4.4000000000000004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Blad2_4_2!$A$5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Blad2_4_2!$D$5:$D$7</c:f>
              <c:numCache>
                <c:formatCode>General</c:formatCode>
                <c:ptCount val="3"/>
                <c:pt idx="0">
                  <c:v>827</c:v>
                </c:pt>
                <c:pt idx="1">
                  <c:v>576</c:v>
                </c:pt>
                <c:pt idx="2">
                  <c:v>556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Blad2_4_2!$A$8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Blad2_4_2!$F$8:$F$10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Blad2_4_2!$D$8:$D$10</c:f>
              <c:numCache>
                <c:formatCode>General</c:formatCode>
                <c:ptCount val="3"/>
                <c:pt idx="0">
                  <c:v>1584</c:v>
                </c:pt>
                <c:pt idx="1">
                  <c:v>1164</c:v>
                </c:pt>
                <c:pt idx="2">
                  <c:v>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4960"/>
        <c:axId val="207786752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Blad2_4_2!$A$12:$A$42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Blad2_4_2!$B$12:$B$42</c:f>
              <c:numCache>
                <c:formatCode>0.0</c:formatCode>
                <c:ptCount val="31"/>
                <c:pt idx="0">
                  <c:v>4320</c:v>
                </c:pt>
                <c:pt idx="1">
                  <c:v>2160</c:v>
                </c:pt>
                <c:pt idx="2">
                  <c:v>1080</c:v>
                </c:pt>
                <c:pt idx="3">
                  <c:v>720.00000000000011</c:v>
                </c:pt>
                <c:pt idx="4">
                  <c:v>540</c:v>
                </c:pt>
                <c:pt idx="5">
                  <c:v>432</c:v>
                </c:pt>
                <c:pt idx="6">
                  <c:v>360.00000000000006</c:v>
                </c:pt>
                <c:pt idx="7">
                  <c:v>308.57142857142861</c:v>
                </c:pt>
                <c:pt idx="8">
                  <c:v>270</c:v>
                </c:pt>
                <c:pt idx="9">
                  <c:v>240</c:v>
                </c:pt>
                <c:pt idx="10">
                  <c:v>216</c:v>
                </c:pt>
                <c:pt idx="11">
                  <c:v>196.36363636363635</c:v>
                </c:pt>
                <c:pt idx="12">
                  <c:v>180.00000000000003</c:v>
                </c:pt>
                <c:pt idx="13">
                  <c:v>166.15384615384616</c:v>
                </c:pt>
                <c:pt idx="14">
                  <c:v>154.28571428571431</c:v>
                </c:pt>
                <c:pt idx="15">
                  <c:v>144</c:v>
                </c:pt>
                <c:pt idx="16">
                  <c:v>135</c:v>
                </c:pt>
                <c:pt idx="17">
                  <c:v>127.05882352941178</c:v>
                </c:pt>
                <c:pt idx="18">
                  <c:v>120</c:v>
                </c:pt>
                <c:pt idx="19">
                  <c:v>113.68421052631581</c:v>
                </c:pt>
                <c:pt idx="20">
                  <c:v>108</c:v>
                </c:pt>
                <c:pt idx="21">
                  <c:v>102.85714285714285</c:v>
                </c:pt>
                <c:pt idx="22">
                  <c:v>98.181818181818173</c:v>
                </c:pt>
                <c:pt idx="23">
                  <c:v>93.913043478260875</c:v>
                </c:pt>
                <c:pt idx="24">
                  <c:v>90.000000000000014</c:v>
                </c:pt>
                <c:pt idx="25">
                  <c:v>86.4</c:v>
                </c:pt>
                <c:pt idx="26">
                  <c:v>72</c:v>
                </c:pt>
                <c:pt idx="27">
                  <c:v>61.714285714285715</c:v>
                </c:pt>
                <c:pt idx="28">
                  <c:v>54</c:v>
                </c:pt>
                <c:pt idx="29">
                  <c:v>48</c:v>
                </c:pt>
                <c:pt idx="30">
                  <c:v>43.2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4960"/>
        <c:axId val="207786752"/>
      </c:scatterChart>
      <c:valAx>
        <c:axId val="207784960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7786752"/>
        <c:crossesAt val="1.0000000000000002E-2"/>
        <c:crossBetween val="midCat"/>
      </c:valAx>
      <c:valAx>
        <c:axId val="207786752"/>
        <c:scaling>
          <c:logBase val="10"/>
          <c:orientation val="minMax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7784960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Blad2_4_2!$A$2</c:f>
              <c:strCache>
                <c:ptCount val="1"/>
                <c:pt idx="0">
                  <c:v>TMA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Blad2_4_2!$F$2:$F$4</c:f>
              <c:numCache>
                <c:formatCode>0.00</c:formatCode>
                <c:ptCount val="3"/>
                <c:pt idx="0">
                  <c:v>0.8666666666666667</c:v>
                </c:pt>
                <c:pt idx="1">
                  <c:v>1.3333333333333333</c:v>
                </c:pt>
                <c:pt idx="2">
                  <c:v>2</c:v>
                </c:pt>
              </c:numCache>
            </c:numRef>
          </c:xVal>
          <c:yVal>
            <c:numRef>
              <c:f>Blad2_4_2!$E$2:$E$4</c:f>
              <c:numCache>
                <c:formatCode>General</c:formatCode>
                <c:ptCount val="3"/>
                <c:pt idx="0">
                  <c:v>972</c:v>
                </c:pt>
                <c:pt idx="1">
                  <c:v>1312</c:v>
                </c:pt>
                <c:pt idx="2">
                  <c:v>335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Blad2_4_2!$A$5</c:f>
              <c:strCache>
                <c:ptCount val="1"/>
                <c:pt idx="0">
                  <c:v>TAF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Blad2_4_2!$F$5:$F$7</c:f>
              <c:numCache>
                <c:formatCode>0.00</c:formatCode>
                <c:ptCount val="3"/>
                <c:pt idx="0">
                  <c:v>1.3333333333333333</c:v>
                </c:pt>
                <c:pt idx="1">
                  <c:v>1.5666666666666667</c:v>
                </c:pt>
                <c:pt idx="2">
                  <c:v>2</c:v>
                </c:pt>
              </c:numCache>
            </c:numRef>
          </c:xVal>
          <c:yVal>
            <c:numRef>
              <c:f>Blad2_4_2!$E$5:$E$7</c:f>
              <c:numCache>
                <c:formatCode>General</c:formatCode>
                <c:ptCount val="3"/>
                <c:pt idx="0">
                  <c:v>675</c:v>
                </c:pt>
                <c:pt idx="1">
                  <c:v>768</c:v>
                </c:pt>
                <c:pt idx="2">
                  <c:v>692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Blad2_4_2!$A$8</c:f>
              <c:strCache>
                <c:ptCount val="1"/>
                <c:pt idx="0">
                  <c:v>LAF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Blad2_4_2!$F$8:$F$10</c:f>
              <c:numCache>
                <c:formatCode>0.00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3.3333333333333335</c:v>
                </c:pt>
              </c:numCache>
            </c:numRef>
          </c:xVal>
          <c:yVal>
            <c:numRef>
              <c:f>Blad2_4_2!$E$8:$E$10</c:f>
              <c:numCache>
                <c:formatCode>General</c:formatCode>
                <c:ptCount val="3"/>
                <c:pt idx="0">
                  <c:v>2246</c:v>
                </c:pt>
                <c:pt idx="1">
                  <c:v>1428</c:v>
                </c:pt>
                <c:pt idx="2">
                  <c:v>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7360"/>
        <c:axId val="207909632"/>
      </c:scatterChart>
      <c:scatterChart>
        <c:scatterStyle val="smoothMarker"/>
        <c:varyColors val="0"/>
        <c:ser>
          <c:idx val="0"/>
          <c:order val="0"/>
          <c:tx>
            <c:v>Analytical</c:v>
          </c:tx>
          <c:marker>
            <c:symbol val="none"/>
          </c:marker>
          <c:xVal>
            <c:numRef>
              <c:f>Blad2_4_2!$A$12:$A$42</c:f>
              <c:numCache>
                <c:formatCode>0.0</c:formatCode>
                <c:ptCount val="31"/>
                <c:pt idx="0" formatCode="General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xVal>
          <c:yVal>
            <c:numRef>
              <c:f>Blad2_4_2!$B$12:$B$42</c:f>
              <c:numCache>
                <c:formatCode>0.0</c:formatCode>
                <c:ptCount val="31"/>
                <c:pt idx="0">
                  <c:v>4320</c:v>
                </c:pt>
                <c:pt idx="1">
                  <c:v>2160</c:v>
                </c:pt>
                <c:pt idx="2">
                  <c:v>1080</c:v>
                </c:pt>
                <c:pt idx="3">
                  <c:v>720.00000000000011</c:v>
                </c:pt>
                <c:pt idx="4">
                  <c:v>540</c:v>
                </c:pt>
                <c:pt idx="5">
                  <c:v>432</c:v>
                </c:pt>
                <c:pt idx="6">
                  <c:v>360.00000000000006</c:v>
                </c:pt>
                <c:pt idx="7">
                  <c:v>308.57142857142861</c:v>
                </c:pt>
                <c:pt idx="8">
                  <c:v>270</c:v>
                </c:pt>
                <c:pt idx="9">
                  <c:v>240</c:v>
                </c:pt>
                <c:pt idx="10">
                  <c:v>216</c:v>
                </c:pt>
                <c:pt idx="11">
                  <c:v>196.36363636363635</c:v>
                </c:pt>
                <c:pt idx="12">
                  <c:v>180.00000000000003</c:v>
                </c:pt>
                <c:pt idx="13">
                  <c:v>166.15384615384616</c:v>
                </c:pt>
                <c:pt idx="14">
                  <c:v>154.28571428571431</c:v>
                </c:pt>
                <c:pt idx="15">
                  <c:v>144</c:v>
                </c:pt>
                <c:pt idx="16">
                  <c:v>135</c:v>
                </c:pt>
                <c:pt idx="17">
                  <c:v>127.05882352941178</c:v>
                </c:pt>
                <c:pt idx="18">
                  <c:v>120</c:v>
                </c:pt>
                <c:pt idx="19">
                  <c:v>113.68421052631581</c:v>
                </c:pt>
                <c:pt idx="20">
                  <c:v>108</c:v>
                </c:pt>
                <c:pt idx="21">
                  <c:v>102.85714285714285</c:v>
                </c:pt>
                <c:pt idx="22">
                  <c:v>98.181818181818173</c:v>
                </c:pt>
                <c:pt idx="23">
                  <c:v>93.913043478260875</c:v>
                </c:pt>
                <c:pt idx="24">
                  <c:v>90.000000000000014</c:v>
                </c:pt>
                <c:pt idx="25">
                  <c:v>86.4</c:v>
                </c:pt>
                <c:pt idx="26">
                  <c:v>72</c:v>
                </c:pt>
                <c:pt idx="27">
                  <c:v>61.714285714285715</c:v>
                </c:pt>
                <c:pt idx="28">
                  <c:v>54</c:v>
                </c:pt>
                <c:pt idx="29">
                  <c:v>48</c:v>
                </c:pt>
                <c:pt idx="30">
                  <c:v>43.2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7360"/>
        <c:axId val="207909632"/>
      </c:scatterChart>
      <c:valAx>
        <c:axId val="207887360"/>
        <c:scaling>
          <c:logBase val="10"/>
          <c:orientation val="minMax"/>
          <c:max val="6"/>
          <c:min val="0.60000000000000009"/>
        </c:scaling>
        <c:delete val="0"/>
        <c:axPos val="b"/>
        <c:numFmt formatCode="0.0" sourceLinked="0"/>
        <c:majorTickMark val="out"/>
        <c:minorTickMark val="out"/>
        <c:tickLblPos val="nextTo"/>
        <c:crossAx val="207909632"/>
        <c:crossesAt val="1.0000000000000002E-2"/>
        <c:crossBetween val="midCat"/>
      </c:valAx>
      <c:valAx>
        <c:axId val="207909632"/>
        <c:scaling>
          <c:logBase val="10"/>
          <c:orientation val="minMax"/>
          <c:min val="100"/>
        </c:scaling>
        <c:delete val="0"/>
        <c:axPos val="l"/>
        <c:majorGridlines/>
        <c:numFmt formatCode="0.0" sourceLinked="0"/>
        <c:majorTickMark val="out"/>
        <c:minorTickMark val="out"/>
        <c:tickLblPos val="nextTo"/>
        <c:crossAx val="207887360"/>
        <c:crossesAt val="0.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Blad1_2_!$C$1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Blad1_2_!$A$2:$A$4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Blad1_2_!$C$2:$C$4</c:f>
              <c:numCache>
                <c:formatCode>General</c:formatCode>
                <c:ptCount val="3"/>
                <c:pt idx="0">
                  <c:v>656</c:v>
                </c:pt>
                <c:pt idx="1">
                  <c:v>39.5</c:v>
                </c:pt>
                <c:pt idx="2">
                  <c:v>14.1</c:v>
                </c:pt>
              </c:numCache>
            </c:numRef>
          </c:val>
        </c:ser>
        <c:ser>
          <c:idx val="1"/>
          <c:order val="1"/>
          <c:tx>
            <c:strRef>
              <c:f>Blad1_2_!$D$1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Blad1_2_!$A$2:$A$4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Blad1_2_!$D$2:$D$4</c:f>
              <c:numCache>
                <c:formatCode>General</c:formatCode>
                <c:ptCount val="3"/>
                <c:pt idx="0">
                  <c:v>648</c:v>
                </c:pt>
                <c:pt idx="1">
                  <c:v>576</c:v>
                </c:pt>
                <c:pt idx="2">
                  <c:v>638</c:v>
                </c:pt>
              </c:numCache>
            </c:numRef>
          </c:val>
        </c:ser>
        <c:ser>
          <c:idx val="2"/>
          <c:order val="2"/>
          <c:tx>
            <c:strRef>
              <c:f>Blad1_2_!$E$1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Blad1_2_!$A$2:$A$4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Blad1_2_!$E$2:$E$4</c:f>
              <c:numCache>
                <c:formatCode>General</c:formatCode>
                <c:ptCount val="3"/>
                <c:pt idx="0">
                  <c:v>972</c:v>
                </c:pt>
                <c:pt idx="1">
                  <c:v>768</c:v>
                </c:pt>
                <c:pt idx="2">
                  <c:v>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15968"/>
        <c:axId val="208121856"/>
      </c:barChart>
      <c:catAx>
        <c:axId val="2081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21856"/>
        <c:crosses val="autoZero"/>
        <c:auto val="1"/>
        <c:lblAlgn val="ctr"/>
        <c:lblOffset val="100"/>
        <c:noMultiLvlLbl val="0"/>
      </c:catAx>
      <c:valAx>
        <c:axId val="208121856"/>
        <c:scaling>
          <c:logBase val="10"/>
          <c:orientation val="minMax"/>
          <c:max val="2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 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08115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Blad1_2_!$C$6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Blad1_2_!$A$8:$A$10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Blad1_2_!$C$8:$C$10</c:f>
              <c:numCache>
                <c:formatCode>General</c:formatCode>
                <c:ptCount val="3"/>
                <c:pt idx="0">
                  <c:v>30.9</c:v>
                </c:pt>
                <c:pt idx="1">
                  <c:v>9.7000000000000003E-2</c:v>
                </c:pt>
                <c:pt idx="2">
                  <c:v>4.8000000000000001E-2</c:v>
                </c:pt>
              </c:numCache>
            </c:numRef>
          </c:val>
        </c:ser>
        <c:ser>
          <c:idx val="1"/>
          <c:order val="1"/>
          <c:tx>
            <c:strRef>
              <c:f>Blad1_2_!$D$1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Blad1_2_!$A$8:$A$10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Blad1_2_!$F$8:$F$10</c:f>
              <c:numCache>
                <c:formatCode>General</c:formatCode>
                <c:ptCount val="3"/>
                <c:pt idx="0">
                  <c:v>26.3</c:v>
                </c:pt>
                <c:pt idx="1">
                  <c:v>14.2</c:v>
                </c:pt>
                <c:pt idx="2">
                  <c:v>2.76</c:v>
                </c:pt>
              </c:numCache>
            </c:numRef>
          </c:val>
        </c:ser>
        <c:ser>
          <c:idx val="2"/>
          <c:order val="2"/>
          <c:tx>
            <c:strRef>
              <c:f>Blad1_2_!$E$1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Blad1_2_!$A$8:$A$10</c:f>
              <c:strCache>
                <c:ptCount val="3"/>
                <c:pt idx="0">
                  <c:v>Mixing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Blad1_2_!$G$8:$G$10</c:f>
              <c:numCache>
                <c:formatCode>General</c:formatCode>
                <c:ptCount val="3"/>
                <c:pt idx="0">
                  <c:v>36.299999999999997</c:v>
                </c:pt>
                <c:pt idx="1">
                  <c:v>24.9</c:v>
                </c:pt>
                <c:pt idx="2">
                  <c:v>35.200000000000003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3872"/>
        <c:axId val="208145408"/>
      </c:barChart>
      <c:catAx>
        <c:axId val="2081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5408"/>
        <c:crossesAt val="1.0000000000000002E-2"/>
        <c:auto val="1"/>
        <c:lblAlgn val="ctr"/>
        <c:lblOffset val="100"/>
        <c:noMultiLvlLbl val="0"/>
      </c:catAx>
      <c:valAx>
        <c:axId val="208145408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208143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303421801741"/>
          <c:y val="2.6859338770994428E-2"/>
          <c:w val="0.83667085028502575"/>
          <c:h val="0.78365609704192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Blad1_2_!$C$6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noFill/>
              <a:ln w="3175">
                <a:solidFill>
                  <a:schemeClr val="tx1"/>
                </a:solidFill>
              </a:ln>
            </c:spPr>
          </c:dPt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(Blad1_2_!$C$10,Blad1_2_!$C$9,Blad1_2_!$C$8)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9.7000000000000003E-2</c:v>
                </c:pt>
                <c:pt idx="2">
                  <c:v>30.9</c:v>
                </c:pt>
              </c:numCache>
            </c:numRef>
          </c:val>
        </c:ser>
        <c:ser>
          <c:idx val="1"/>
          <c:order val="1"/>
          <c:tx>
            <c:strRef>
              <c:f>Blad1_2_!$D$1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(Blad1_2_!$F$10,Blad1_2_!$F$9,Blad1_2_!$F$8)</c:f>
              <c:numCache>
                <c:formatCode>General</c:formatCode>
                <c:ptCount val="3"/>
                <c:pt idx="0">
                  <c:v>2.76</c:v>
                </c:pt>
                <c:pt idx="1">
                  <c:v>14.2</c:v>
                </c:pt>
                <c:pt idx="2">
                  <c:v>26.3</c:v>
                </c:pt>
              </c:numCache>
            </c:numRef>
          </c:val>
        </c:ser>
        <c:ser>
          <c:idx val="2"/>
          <c:order val="2"/>
          <c:tx>
            <c:strRef>
              <c:f>Blad1_2_!$E$1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(Blad1_2_!$G$10,Blad1_2_!$G$9,Blad1_2_!$G$8)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24.9</c:v>
                </c:pt>
                <c:pt idx="2">
                  <c:v>36.299999999999997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8928"/>
        <c:axId val="208190464"/>
      </c:barChart>
      <c:catAx>
        <c:axId val="208188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0">
                <a:latin typeface="Garamond" panose="02020404030301010803" pitchFamily="18" charset="0"/>
              </a:defRPr>
            </a:pPr>
            <a:endParaRPr lang="en-US"/>
          </a:p>
        </c:txPr>
        <c:crossAx val="208190464"/>
        <c:crossesAt val="1.0000000000000002E-2"/>
        <c:auto val="1"/>
        <c:lblAlgn val="ctr"/>
        <c:lblOffset val="100"/>
        <c:noMultiLvlLbl val="0"/>
      </c:catAx>
      <c:valAx>
        <c:axId val="208190464"/>
        <c:scaling>
          <c:logBase val="10"/>
          <c:orientation val="minMax"/>
          <c:min val="1.000000000000000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Garamond" panose="02020404030301010803" pitchFamily="18" charset="0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CFU/m</a:t>
                </a:r>
                <a:r>
                  <a:rPr lang="en-US" sz="1200" b="1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Garamond" panose="02020404030301010803" pitchFamily="18" charset="0"/>
              </a:defRPr>
            </a:pPr>
            <a:endParaRPr lang="en-US"/>
          </a:p>
        </c:txPr>
        <c:crossAx val="208188928"/>
        <c:crosses val="autoZero"/>
        <c:crossBetween val="between"/>
      </c:valAx>
      <c:spPr>
        <a:ln w="9525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63627093770848"/>
          <c:y val="0.90031160622859363"/>
          <c:w val="0.68194950491297657"/>
          <c:h val="8.0860285523428665E-2"/>
        </c:manualLayout>
      </c:layout>
      <c:overlay val="0"/>
      <c:txPr>
        <a:bodyPr/>
        <a:lstStyle/>
        <a:p>
          <a:pPr>
            <a:defRPr sz="11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Blad1!$C$6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Blad1!$C$8:$C$10</c:f>
              <c:numCache>
                <c:formatCode>General</c:formatCode>
                <c:ptCount val="3"/>
                <c:pt idx="0">
                  <c:v>30.9</c:v>
                </c:pt>
                <c:pt idx="1">
                  <c:v>9.7000000000000003E-2</c:v>
                </c:pt>
                <c:pt idx="2">
                  <c:v>4.8000000000000001E-2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Blad1!$F$8:$F$10</c:f>
              <c:numCache>
                <c:formatCode>General</c:formatCode>
                <c:ptCount val="3"/>
                <c:pt idx="0">
                  <c:v>26.3</c:v>
                </c:pt>
                <c:pt idx="1">
                  <c:v>14.2</c:v>
                </c:pt>
                <c:pt idx="2">
                  <c:v>2.76</c:v>
                </c:pt>
              </c:numCache>
            </c:numRef>
          </c:val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Blad1!$A$8:$A$10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Blad1!$G$8:$G$10</c:f>
              <c:numCache>
                <c:formatCode>General</c:formatCode>
                <c:ptCount val="3"/>
                <c:pt idx="0">
                  <c:v>36.299999999999997</c:v>
                </c:pt>
                <c:pt idx="1">
                  <c:v>24.9</c:v>
                </c:pt>
                <c:pt idx="2">
                  <c:v>35.200000000000003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7264"/>
        <c:axId val="206908800"/>
      </c:barChart>
      <c:catAx>
        <c:axId val="2069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8800"/>
        <c:crossesAt val="1.0000000000000002E-2"/>
        <c:auto val="1"/>
        <c:lblAlgn val="ctr"/>
        <c:lblOffset val="100"/>
        <c:noMultiLvlLbl val="0"/>
      </c:catAx>
      <c:valAx>
        <c:axId val="206908800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206907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659303421801741"/>
          <c:y val="2.6859338770994428E-2"/>
          <c:w val="0.83667085028502575"/>
          <c:h val="0.78365609704192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Blad1_2_!$C$6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noFill/>
              <a:ln w="3175">
                <a:solidFill>
                  <a:schemeClr val="tx1"/>
                </a:solidFill>
              </a:ln>
            </c:spPr>
          </c:dPt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(Blad1_2_!$C$4,Blad1_2_!$C$3,Blad1_2_!$C$2)</c:f>
              <c:numCache>
                <c:formatCode>General</c:formatCode>
                <c:ptCount val="3"/>
                <c:pt idx="0">
                  <c:v>14.1</c:v>
                </c:pt>
                <c:pt idx="1">
                  <c:v>39.5</c:v>
                </c:pt>
                <c:pt idx="2">
                  <c:v>656</c:v>
                </c:pt>
              </c:numCache>
            </c:numRef>
          </c:val>
        </c:ser>
        <c:ser>
          <c:idx val="1"/>
          <c:order val="1"/>
          <c:tx>
            <c:strRef>
              <c:f>Blad1_2_!$D$1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(Blad1_2_!$D$4,Blad1_2_!$D$3,Blad1_2_!$D$2)</c:f>
              <c:numCache>
                <c:formatCode>General</c:formatCode>
                <c:ptCount val="3"/>
                <c:pt idx="0">
                  <c:v>638</c:v>
                </c:pt>
                <c:pt idx="1">
                  <c:v>576</c:v>
                </c:pt>
                <c:pt idx="2">
                  <c:v>648</c:v>
                </c:pt>
              </c:numCache>
            </c:numRef>
          </c:val>
        </c:ser>
        <c:ser>
          <c:idx val="2"/>
          <c:order val="2"/>
          <c:tx>
            <c:strRef>
              <c:f>Blad1_2_!$E$1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(Blad1_2_!$A$10,Blad1_2_!$A$9,Blad1_2_!$A$8)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(Blad1_2_!$E$4,Blad1_2_!$E$3,Blad1_2_!$E$2)</c:f>
              <c:numCache>
                <c:formatCode>General</c:formatCode>
                <c:ptCount val="3"/>
                <c:pt idx="0">
                  <c:v>1358</c:v>
                </c:pt>
                <c:pt idx="1">
                  <c:v>768</c:v>
                </c:pt>
                <c:pt idx="2">
                  <c:v>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1792"/>
        <c:axId val="208243328"/>
      </c:barChart>
      <c:catAx>
        <c:axId val="20824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0">
                <a:latin typeface="Garamond" panose="02020404030301010803" pitchFamily="18" charset="0"/>
              </a:defRPr>
            </a:pPr>
            <a:endParaRPr lang="en-US"/>
          </a:p>
        </c:txPr>
        <c:crossAx val="208243328"/>
        <c:crossesAt val="1.0000000000000002E-2"/>
        <c:auto val="1"/>
        <c:lblAlgn val="ctr"/>
        <c:lblOffset val="100"/>
        <c:noMultiLvlLbl val="0"/>
      </c:catAx>
      <c:valAx>
        <c:axId val="208243328"/>
        <c:scaling>
          <c:logBase val="10"/>
          <c:orientation val="minMax"/>
          <c:max val="200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Garamond" panose="02020404030301010803" pitchFamily="18" charset="0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CFU/m</a:t>
                </a:r>
                <a:r>
                  <a:rPr lang="en-US" sz="1200" b="1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Garamond" panose="02020404030301010803" pitchFamily="18" charset="0"/>
              </a:defRPr>
            </a:pPr>
            <a:endParaRPr lang="en-US"/>
          </a:p>
        </c:txPr>
        <c:crossAx val="208241792"/>
        <c:crosses val="autoZero"/>
        <c:crossBetween val="between"/>
      </c:valAx>
      <c:spPr>
        <a:ln w="9525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63627093770848"/>
          <c:y val="0.90031160622859363"/>
          <c:w val="0.68194950491297657"/>
          <c:h val="8.0860285523428665E-2"/>
        </c:manualLayout>
      </c:layout>
      <c:overlay val="0"/>
      <c:txPr>
        <a:bodyPr/>
        <a:lstStyle/>
        <a:p>
          <a:pPr>
            <a:defRPr sz="11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0961398413346418E-2"/>
          <c:w val="0.81745581802274714"/>
          <c:h val="0.72555678883817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Blad2_2_!$C$10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(Blad2_2_!$B$14,Blad2_2_!$B$13,Blad2_2_!$B$12)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(Blad2_2_!$C$14,Blad2_2_!$C$13,Blad2_2_!$C$12)</c:f>
              <c:numCache>
                <c:formatCode>General</c:formatCode>
                <c:ptCount val="3"/>
                <c:pt idx="0">
                  <c:v>30</c:v>
                </c:pt>
                <c:pt idx="1">
                  <c:v>0.2</c:v>
                </c:pt>
                <c:pt idx="2">
                  <c:v>3.6</c:v>
                </c:pt>
              </c:numCache>
            </c:numRef>
          </c:val>
        </c:ser>
        <c:ser>
          <c:idx val="1"/>
          <c:order val="1"/>
          <c:tx>
            <c:strRef>
              <c:f>Blad2_2_!$D$1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(Blad2_2_!$B$14,Blad2_2_!$B$13,Blad2_2_!$B$12)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(Blad2_2_!$F$14,Blad2_2_!$F$13,Blad2_2_!$F$12)</c:f>
              <c:numCache>
                <c:formatCode>General</c:formatCode>
                <c:ptCount val="3"/>
                <c:pt idx="0">
                  <c:v>62.4</c:v>
                </c:pt>
                <c:pt idx="1">
                  <c:v>11.4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Blad2_2_!$E$1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(Blad2_2_!$B$14,Blad2_2_!$B$13,Blad2_2_!$B$12)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(Blad2_2_!$G$14,Blad2_2_!$G$13,Blad2_2_!$G$12)</c:f>
              <c:numCache>
                <c:formatCode>General</c:formatCode>
                <c:ptCount val="3"/>
                <c:pt idx="0">
                  <c:v>43.9</c:v>
                </c:pt>
                <c:pt idx="1">
                  <c:v>19.2</c:v>
                </c:pt>
                <c:pt idx="2">
                  <c:v>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9456"/>
        <c:axId val="208500992"/>
      </c:barChart>
      <c:catAx>
        <c:axId val="20849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500992"/>
        <c:crossesAt val="1.0000000000000002E-2"/>
        <c:auto val="1"/>
        <c:lblAlgn val="ctr"/>
        <c:lblOffset val="100"/>
        <c:noMultiLvlLbl val="0"/>
      </c:catAx>
      <c:valAx>
        <c:axId val="20850099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Garamond" panose="02020404030301010803" pitchFamily="18" charset="0"/>
                  </a:defRPr>
                </a:pPr>
                <a:r>
                  <a:rPr lang="en-US" sz="900">
                    <a:latin typeface="Garamond" panose="02020404030301010803" pitchFamily="18" charset="0"/>
                  </a:rPr>
                  <a:t>CFU/m</a:t>
                </a:r>
                <a:r>
                  <a:rPr lang="en-US" sz="900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4994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698425196850395"/>
          <c:y val="0.87476170420684896"/>
          <c:w val="0.82603149606299209"/>
          <c:h val="8.2386667345888898E-2"/>
        </c:manualLayout>
      </c:layout>
      <c:overlay val="0"/>
      <c:txPr>
        <a:bodyPr/>
        <a:lstStyle/>
        <a:p>
          <a:pPr>
            <a:defRPr sz="8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0961398413346418E-2"/>
          <c:w val="0.81745581802274714"/>
          <c:h val="0.72555678883817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Blad2_2_!$C$10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(Blad2_2_!$C$17,Blad2_2_!$C$16,Blad2_2_!$C$15)</c:f>
              <c:numCache>
                <c:formatCode>General</c:formatCode>
                <c:ptCount val="3"/>
                <c:pt idx="0">
                  <c:v>35.799999999999997</c:v>
                </c:pt>
                <c:pt idx="1">
                  <c:v>0.5</c:v>
                </c:pt>
                <c:pt idx="2">
                  <c:v>25.3</c:v>
                </c:pt>
              </c:numCache>
            </c:numRef>
          </c:val>
        </c:ser>
        <c:ser>
          <c:idx val="1"/>
          <c:order val="1"/>
          <c:tx>
            <c:strRef>
              <c:f>Blad2_2_!$D$1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(Blad2_2_!$F$17,Blad2_2_!$F$16,Blad2_2_!$F$15)</c:f>
              <c:numCache>
                <c:formatCode>General</c:formatCode>
                <c:ptCount val="3"/>
                <c:pt idx="0">
                  <c:v>48.5</c:v>
                </c:pt>
                <c:pt idx="1">
                  <c:v>22.6</c:v>
                </c:pt>
                <c:pt idx="2">
                  <c:v>7.1</c:v>
                </c:pt>
              </c:numCache>
            </c:numRef>
          </c:val>
        </c:ser>
        <c:ser>
          <c:idx val="2"/>
          <c:order val="2"/>
          <c:tx>
            <c:strRef>
              <c:f>Blad2_2_!$E$1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(Blad2_2_!$G$17,Blad2_2_!$G$16,Blad2_2_!$G$15)</c:f>
              <c:numCache>
                <c:formatCode>General</c:formatCode>
                <c:ptCount val="3"/>
                <c:pt idx="0">
                  <c:v>43.8</c:v>
                </c:pt>
                <c:pt idx="1">
                  <c:v>40.9</c:v>
                </c:pt>
                <c:pt idx="2">
                  <c:v>34.6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1792"/>
        <c:axId val="208803328"/>
      </c:barChart>
      <c:catAx>
        <c:axId val="20880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803328"/>
        <c:crossesAt val="1.0000000000000002E-2"/>
        <c:auto val="1"/>
        <c:lblAlgn val="ctr"/>
        <c:lblOffset val="100"/>
        <c:noMultiLvlLbl val="0"/>
      </c:catAx>
      <c:valAx>
        <c:axId val="20880332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Garamond" panose="02020404030301010803" pitchFamily="18" charset="0"/>
                  </a:defRPr>
                </a:pPr>
                <a:r>
                  <a:rPr lang="en-US" sz="900">
                    <a:latin typeface="Garamond" panose="02020404030301010803" pitchFamily="18" charset="0"/>
                  </a:rPr>
                  <a:t>CFU/m</a:t>
                </a:r>
                <a:r>
                  <a:rPr lang="en-US" sz="900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8017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698425196850395"/>
          <c:y val="0.87476170420684896"/>
          <c:w val="0.82603149606299209"/>
          <c:h val="8.2386667345888898E-2"/>
        </c:manualLayout>
      </c:layout>
      <c:overlay val="0"/>
      <c:txPr>
        <a:bodyPr/>
        <a:lstStyle/>
        <a:p>
          <a:pPr>
            <a:defRPr sz="8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0961398413346418E-2"/>
          <c:w val="0.81745581802274714"/>
          <c:h val="0.72555678883817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Blad2_2_!$C$10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(Blad2_2_!$C$7,Blad2_2_!$C$6,Blad2_2_!$C$5)</c:f>
              <c:numCache>
                <c:formatCode>General</c:formatCode>
                <c:ptCount val="3"/>
                <c:pt idx="0">
                  <c:v>980</c:v>
                </c:pt>
                <c:pt idx="1">
                  <c:v>114</c:v>
                </c:pt>
                <c:pt idx="2">
                  <c:v>849</c:v>
                </c:pt>
              </c:numCache>
            </c:numRef>
          </c:val>
        </c:ser>
        <c:ser>
          <c:idx val="1"/>
          <c:order val="1"/>
          <c:tx>
            <c:strRef>
              <c:f>Blad2_2_!$D$1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(Blad2_2_!$D$7,Blad2_2_!$D$6,Blad2_2_!$D$5)</c:f>
              <c:numCache>
                <c:formatCode>General</c:formatCode>
                <c:ptCount val="3"/>
                <c:pt idx="0">
                  <c:v>1584</c:v>
                </c:pt>
                <c:pt idx="1">
                  <c:v>827</c:v>
                </c:pt>
                <c:pt idx="2">
                  <c:v>288</c:v>
                </c:pt>
              </c:numCache>
            </c:numRef>
          </c:val>
        </c:ser>
        <c:ser>
          <c:idx val="2"/>
          <c:order val="2"/>
          <c:tx>
            <c:strRef>
              <c:f>Blad2_2_!$E$1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(Blad2_2_!$E$7,Blad2_2_!$E$6,Blad2_2_!$E$5)</c:f>
              <c:numCache>
                <c:formatCode>General</c:formatCode>
                <c:ptCount val="3"/>
                <c:pt idx="0">
                  <c:v>2246</c:v>
                </c:pt>
                <c:pt idx="1">
                  <c:v>675</c:v>
                </c:pt>
                <c:pt idx="2">
                  <c:v>1312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17152"/>
        <c:axId val="208839424"/>
      </c:barChart>
      <c:catAx>
        <c:axId val="20881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839424"/>
        <c:crossesAt val="1.0000000000000002E-2"/>
        <c:auto val="1"/>
        <c:lblAlgn val="ctr"/>
        <c:lblOffset val="100"/>
        <c:noMultiLvlLbl val="0"/>
      </c:catAx>
      <c:valAx>
        <c:axId val="20883942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Garamond" panose="02020404030301010803" pitchFamily="18" charset="0"/>
                  </a:defRPr>
                </a:pPr>
                <a:r>
                  <a:rPr lang="en-US" sz="900">
                    <a:latin typeface="Garamond" panose="02020404030301010803" pitchFamily="18" charset="0"/>
                  </a:rPr>
                  <a:t>CFU/m</a:t>
                </a:r>
                <a:r>
                  <a:rPr lang="en-US" sz="900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8817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698425196850395"/>
          <c:y val="0.87476170420684896"/>
          <c:w val="0.82603149606299209"/>
          <c:h val="8.2386667345888898E-2"/>
        </c:manualLayout>
      </c:layout>
      <c:overlay val="0"/>
      <c:txPr>
        <a:bodyPr/>
        <a:lstStyle/>
        <a:p>
          <a:pPr>
            <a:defRPr sz="8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198862642169728"/>
          <c:y val="5.0961398413346418E-2"/>
          <c:w val="0.81745581802274714"/>
          <c:h val="0.72555678883817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Blad2_2_!$C$10</c:f>
              <c:strCache>
                <c:ptCount val="1"/>
                <c:pt idx="0">
                  <c:v>Operating table</c:v>
                </c:pt>
              </c:strCache>
            </c:strRef>
          </c:tx>
          <c:spPr>
            <a:noFill/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(Blad2_2_!$C$4,Blad2_2_!$C$3,Blad2_2_!$C$2)</c:f>
              <c:numCache>
                <c:formatCode>General</c:formatCode>
                <c:ptCount val="3"/>
                <c:pt idx="0">
                  <c:v>337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tx>
            <c:strRef>
              <c:f>Blad2_2_!$D$1</c:f>
              <c:strCache>
                <c:ptCount val="1"/>
                <c:pt idx="0">
                  <c:v>Instrument table 1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(Blad2_2_!$D$4,Blad2_2_!$D$3,Blad2_2_!$D$2)</c:f>
              <c:numCache>
                <c:formatCode>General</c:formatCode>
                <c:ptCount val="3"/>
                <c:pt idx="0">
                  <c:v>1164</c:v>
                </c:pt>
                <c:pt idx="1">
                  <c:v>556</c:v>
                </c:pt>
                <c:pt idx="2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Blad2_2_!$E$1</c:f>
              <c:strCache>
                <c:ptCount val="1"/>
                <c:pt idx="0">
                  <c:v>Instrument table 2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(Blad2_2_!$B$17,Blad2_2_!$B$16,Blad2_2_!$B$15)</c:f>
              <c:strCache>
                <c:ptCount val="3"/>
                <c:pt idx="0">
                  <c:v>LAF</c:v>
                </c:pt>
                <c:pt idx="1">
                  <c:v>TAF</c:v>
                </c:pt>
                <c:pt idx="2">
                  <c:v>Mixing</c:v>
                </c:pt>
              </c:strCache>
            </c:strRef>
          </c:cat>
          <c:val>
            <c:numRef>
              <c:f>(Blad2_2_!$E$4,Blad2_2_!$E$3,Blad2_2_!$E$2)</c:f>
              <c:numCache>
                <c:formatCode>General</c:formatCode>
                <c:ptCount val="3"/>
                <c:pt idx="0">
                  <c:v>1428</c:v>
                </c:pt>
                <c:pt idx="1">
                  <c:v>692</c:v>
                </c:pt>
                <c:pt idx="2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4064"/>
        <c:axId val="209154048"/>
      </c:barChart>
      <c:catAx>
        <c:axId val="20914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9154048"/>
        <c:crossesAt val="1.0000000000000002E-2"/>
        <c:auto val="1"/>
        <c:lblAlgn val="ctr"/>
        <c:lblOffset val="100"/>
        <c:noMultiLvlLbl val="0"/>
      </c:catAx>
      <c:valAx>
        <c:axId val="20915404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Garamond" panose="02020404030301010803" pitchFamily="18" charset="0"/>
                  </a:defRPr>
                </a:pPr>
                <a:r>
                  <a:rPr lang="en-US" sz="900">
                    <a:latin typeface="Garamond" panose="02020404030301010803" pitchFamily="18" charset="0"/>
                  </a:rPr>
                  <a:t>CFU/m</a:t>
                </a:r>
                <a:r>
                  <a:rPr lang="en-US" sz="900" baseline="30000">
                    <a:latin typeface="Garamond" panose="02020404030301010803" pitchFamily="18" charset="0"/>
                  </a:rPr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Garamond" panose="02020404030301010803" pitchFamily="18" charset="0"/>
              </a:defRPr>
            </a:pPr>
            <a:endParaRPr lang="en-US"/>
          </a:p>
        </c:txPr>
        <c:crossAx val="2091440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698425196850395"/>
          <c:y val="0.87476170420684896"/>
          <c:w val="0.82603149606299209"/>
          <c:h val="8.2386667345888898E-2"/>
        </c:manualLayout>
      </c:layout>
      <c:overlay val="0"/>
      <c:txPr>
        <a:bodyPr/>
        <a:lstStyle/>
        <a:p>
          <a:pPr>
            <a:defRPr sz="8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Blad2!$C$2:$C$4</c:f>
              <c:numCache>
                <c:formatCode>General</c:formatCode>
                <c:ptCount val="3"/>
                <c:pt idx="0">
                  <c:v>34</c:v>
                </c:pt>
                <c:pt idx="1">
                  <c:v>38</c:v>
                </c:pt>
                <c:pt idx="2">
                  <c:v>337</c:v>
                </c:pt>
              </c:numCache>
            </c:numRef>
          </c:val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Blad2!$D$2:$D$4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556</c:v>
                </c:pt>
                <c:pt idx="2">
                  <c:v>1164</c:v>
                </c:pt>
              </c:numCache>
            </c:numRef>
          </c:val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Blad2!$E$2:$E$4</c:f>
              <c:numCache>
                <c:formatCode>General</c:formatCode>
                <c:ptCount val="3"/>
                <c:pt idx="0">
                  <c:v>335</c:v>
                </c:pt>
                <c:pt idx="1">
                  <c:v>692</c:v>
                </c:pt>
                <c:pt idx="2">
                  <c:v>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84000"/>
        <c:axId val="206785536"/>
      </c:barChart>
      <c:catAx>
        <c:axId val="2067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85536"/>
        <c:crossesAt val="1.0000000000000002E-2"/>
        <c:auto val="1"/>
        <c:lblAlgn val="ctr"/>
        <c:lblOffset val="100"/>
        <c:noMultiLvlLbl val="0"/>
      </c:catAx>
      <c:valAx>
        <c:axId val="206785536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6784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Blad2!$C$10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Blad2!$C$12:$C$14</c:f>
              <c:numCache>
                <c:formatCode>General</c:formatCode>
                <c:ptCount val="3"/>
                <c:pt idx="0">
                  <c:v>3.6</c:v>
                </c:pt>
                <c:pt idx="1">
                  <c:v>0.2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Blad2!$F$12:$F$14</c:f>
              <c:numCache>
                <c:formatCode>General</c:formatCode>
                <c:ptCount val="3"/>
                <c:pt idx="0">
                  <c:v>0.4</c:v>
                </c:pt>
                <c:pt idx="1">
                  <c:v>11.4</c:v>
                </c:pt>
                <c:pt idx="2">
                  <c:v>62.4</c:v>
                </c:pt>
              </c:numCache>
            </c:numRef>
          </c:val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Blad2!$G$12:$G$14</c:f>
              <c:numCache>
                <c:formatCode>General</c:formatCode>
                <c:ptCount val="3"/>
                <c:pt idx="0">
                  <c:v>22.5</c:v>
                </c:pt>
                <c:pt idx="1">
                  <c:v>19.2</c:v>
                </c:pt>
                <c:pt idx="2">
                  <c:v>43.9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24192"/>
        <c:axId val="206825728"/>
      </c:barChart>
      <c:catAx>
        <c:axId val="2068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25728"/>
        <c:crossesAt val="1.0000000000000002E-2"/>
        <c:auto val="1"/>
        <c:lblAlgn val="ctr"/>
        <c:lblOffset val="100"/>
        <c:noMultiLvlLbl val="0"/>
      </c:catAx>
      <c:valAx>
        <c:axId val="206825728"/>
        <c:scaling>
          <c:logBase val="10"/>
          <c:orientation val="minMax"/>
          <c:min val="0.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6824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Blad2!$C$10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Blad2!$C$15:$C$17</c:f>
              <c:numCache>
                <c:formatCode>General</c:formatCode>
                <c:ptCount val="3"/>
                <c:pt idx="0">
                  <c:v>25.3</c:v>
                </c:pt>
                <c:pt idx="1">
                  <c:v>0.5</c:v>
                </c:pt>
                <c:pt idx="2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Blad2!$F$15:$F$17</c:f>
              <c:numCache>
                <c:formatCode>General</c:formatCode>
                <c:ptCount val="3"/>
                <c:pt idx="0">
                  <c:v>7.1</c:v>
                </c:pt>
                <c:pt idx="1">
                  <c:v>22.6</c:v>
                </c:pt>
                <c:pt idx="2">
                  <c:v>48.5</c:v>
                </c:pt>
              </c:numCache>
            </c:numRef>
          </c:val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Blad2!$G$15:$G$17</c:f>
              <c:numCache>
                <c:formatCode>General</c:formatCode>
                <c:ptCount val="3"/>
                <c:pt idx="0">
                  <c:v>34.6</c:v>
                </c:pt>
                <c:pt idx="1">
                  <c:v>40.9</c:v>
                </c:pt>
                <c:pt idx="2">
                  <c:v>43.8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6688"/>
        <c:axId val="206948224"/>
      </c:barChart>
      <c:catAx>
        <c:axId val="206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48224"/>
        <c:crossesAt val="1.0000000000000002E-2"/>
        <c:auto val="1"/>
        <c:lblAlgn val="ctr"/>
        <c:lblOffset val="100"/>
        <c:noMultiLvlLbl val="0"/>
      </c:catAx>
      <c:valAx>
        <c:axId val="206948224"/>
        <c:scaling>
          <c:logBase val="10"/>
          <c:orientation val="minMax"/>
          <c:min val="0.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6946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Operating table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Blad2!$C$5:$C$7</c:f>
              <c:numCache>
                <c:formatCode>General</c:formatCode>
                <c:ptCount val="3"/>
                <c:pt idx="0">
                  <c:v>849</c:v>
                </c:pt>
                <c:pt idx="1">
                  <c:v>114</c:v>
                </c:pt>
                <c:pt idx="2">
                  <c:v>980</c:v>
                </c:pt>
              </c:numCache>
            </c:numRef>
          </c:val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Instrument table 1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Blad2!$D$5:$D$7</c:f>
              <c:numCache>
                <c:formatCode>General</c:formatCode>
                <c:ptCount val="3"/>
                <c:pt idx="0">
                  <c:v>288</c:v>
                </c:pt>
                <c:pt idx="1">
                  <c:v>827</c:v>
                </c:pt>
                <c:pt idx="2">
                  <c:v>1584</c:v>
                </c:pt>
              </c:numCache>
            </c:numRef>
          </c:val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Instrument table 2</c:v>
                </c:pt>
              </c:strCache>
            </c:strRef>
          </c:tx>
          <c:invertIfNegative val="0"/>
          <c:cat>
            <c:strRef>
              <c:f>Blad2!$B$2:$B$4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Blad2!$E$5:$E$7</c:f>
              <c:numCache>
                <c:formatCode>General</c:formatCode>
                <c:ptCount val="3"/>
                <c:pt idx="0">
                  <c:v>1312</c:v>
                </c:pt>
                <c:pt idx="1">
                  <c:v>675</c:v>
                </c:pt>
                <c:pt idx="2">
                  <c:v>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5152"/>
        <c:axId val="207266944"/>
      </c:barChart>
      <c:catAx>
        <c:axId val="2072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6944"/>
        <c:crossesAt val="1.0000000000000002E-2"/>
        <c:auto val="1"/>
        <c:lblAlgn val="ctr"/>
        <c:lblOffset val="100"/>
        <c:noMultiLvlLbl val="0"/>
      </c:catAx>
      <c:valAx>
        <c:axId val="207266944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7265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Blad2_2!$C$5:$C$7</c:f>
              <c:numCache>
                <c:formatCode>General</c:formatCode>
                <c:ptCount val="3"/>
                <c:pt idx="0">
                  <c:v>849</c:v>
                </c:pt>
                <c:pt idx="1">
                  <c:v>114</c:v>
                </c:pt>
                <c:pt idx="2">
                  <c:v>980</c:v>
                </c:pt>
              </c:numCache>
            </c:numRef>
          </c:val>
        </c:ser>
        <c:ser>
          <c:idx val="1"/>
          <c:order val="1"/>
          <c:tx>
            <c:strRef>
              <c:f>Blad2_2!$A$2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Blad2_2!$B$2:$B$4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Blad2_2!$C$2:$C$4</c:f>
              <c:numCache>
                <c:formatCode>General</c:formatCode>
                <c:ptCount val="3"/>
                <c:pt idx="0">
                  <c:v>34</c:v>
                </c:pt>
                <c:pt idx="1">
                  <c:v>38</c:v>
                </c:pt>
                <c:pt idx="2">
                  <c:v>337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Blad1!$C$2:$C$4</c:f>
              <c:numCache>
                <c:formatCode>General</c:formatCode>
                <c:ptCount val="3"/>
                <c:pt idx="0">
                  <c:v>656</c:v>
                </c:pt>
                <c:pt idx="1">
                  <c:v>39.5</c:v>
                </c:pt>
                <c:pt idx="2">
                  <c:v>14.1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4224"/>
        <c:axId val="206965760"/>
      </c:barChart>
      <c:catAx>
        <c:axId val="2069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65760"/>
        <c:crossesAt val="1.0000000000000002E-2"/>
        <c:auto val="1"/>
        <c:lblAlgn val="ctr"/>
        <c:lblOffset val="100"/>
        <c:noMultiLvlLbl val="0"/>
      </c:catAx>
      <c:valAx>
        <c:axId val="206965760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2</a:t>
                </a: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6964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Blad2_2!$A$15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Blad2_2!$C$15:$C$17</c:f>
              <c:numCache>
                <c:formatCode>General</c:formatCode>
                <c:ptCount val="3"/>
                <c:pt idx="0">
                  <c:v>25.3</c:v>
                </c:pt>
                <c:pt idx="1">
                  <c:v>0.5</c:v>
                </c:pt>
                <c:pt idx="2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Blad2_2!$A$12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Blad2_2!$B$12:$B$14</c:f>
              <c:strCache>
                <c:ptCount val="3"/>
                <c:pt idx="0">
                  <c:v>TMA</c:v>
                </c:pt>
                <c:pt idx="1">
                  <c:v>TAF</c:v>
                </c:pt>
                <c:pt idx="2">
                  <c:v>LAF</c:v>
                </c:pt>
              </c:strCache>
            </c:strRef>
          </c:cat>
          <c:val>
            <c:numRef>
              <c:f>Blad2_2!$C$12:$C$14</c:f>
              <c:numCache>
                <c:formatCode>General</c:formatCode>
                <c:ptCount val="3"/>
                <c:pt idx="0">
                  <c:v>3.6</c:v>
                </c:pt>
                <c:pt idx="1">
                  <c:v>0.2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Operating</c:v>
          </c:tx>
          <c:invertIfNegative val="0"/>
          <c:val>
            <c:numRef>
              <c:f>Blad1!$C$8:$C$10</c:f>
              <c:numCache>
                <c:formatCode>General</c:formatCode>
                <c:ptCount val="3"/>
                <c:pt idx="0">
                  <c:v>30.9</c:v>
                </c:pt>
                <c:pt idx="1">
                  <c:v>9.7000000000000003E-2</c:v>
                </c:pt>
                <c:pt idx="2">
                  <c:v>4.8000000000000001E-2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7648"/>
        <c:axId val="206989184"/>
      </c:barChart>
      <c:catAx>
        <c:axId val="2069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89184"/>
        <c:crossesAt val="1.0000000000000002E-2"/>
        <c:auto val="1"/>
        <c:lblAlgn val="ctr"/>
        <c:lblOffset val="100"/>
        <c:noMultiLvlLbl val="0"/>
      </c:catAx>
      <c:valAx>
        <c:axId val="206989184"/>
        <c:scaling>
          <c:logBase val="10"/>
          <c:orientation val="minMax"/>
          <c:min val="0.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06987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42958</xdr:colOff>
      <xdr:row>15</xdr:row>
      <xdr:rowOff>152610</xdr:rowOff>
    </xdr:from>
    <xdr:to>
      <xdr:col>20</xdr:col>
      <xdr:colOff>396240</xdr:colOff>
      <xdr:row>31</xdr:row>
      <xdr:rowOff>143817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31986</xdr:colOff>
      <xdr:row>0</xdr:row>
      <xdr:rowOff>188656</xdr:rowOff>
    </xdr:from>
    <xdr:to>
      <xdr:col>20</xdr:col>
      <xdr:colOff>380328</xdr:colOff>
      <xdr:row>14</xdr:row>
      <xdr:rowOff>152314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348342</xdr:colOff>
      <xdr:row>15</xdr:row>
      <xdr:rowOff>93198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566755</xdr:colOff>
      <xdr:row>16</xdr:row>
      <xdr:rowOff>40367</xdr:rowOff>
    </xdr:from>
    <xdr:to>
      <xdr:col>23</xdr:col>
      <xdr:colOff>261955</xdr:colOff>
      <xdr:row>31</xdr:row>
      <xdr:rowOff>44045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535366</xdr:colOff>
      <xdr:row>0</xdr:row>
      <xdr:rowOff>112365</xdr:rowOff>
    </xdr:from>
    <xdr:to>
      <xdr:col>23</xdr:col>
      <xdr:colOff>230566</xdr:colOff>
      <xdr:row>14</xdr:row>
      <xdr:rowOff>179527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98272</xdr:colOff>
      <xdr:row>0</xdr:row>
      <xdr:rowOff>173158</xdr:rowOff>
    </xdr:from>
    <xdr:to>
      <xdr:col>15</xdr:col>
      <xdr:colOff>403072</xdr:colOff>
      <xdr:row>15</xdr:row>
      <xdr:rowOff>57440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150298</xdr:colOff>
      <xdr:row>16</xdr:row>
      <xdr:rowOff>54128</xdr:rowOff>
    </xdr:from>
    <xdr:to>
      <xdr:col>15</xdr:col>
      <xdr:colOff>455098</xdr:colOff>
      <xdr:row>31</xdr:row>
      <xdr:rowOff>57806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40975</xdr:colOff>
      <xdr:row>15</xdr:row>
      <xdr:rowOff>70847</xdr:rowOff>
    </xdr:from>
    <xdr:to>
      <xdr:col>15</xdr:col>
      <xdr:colOff>345775</xdr:colOff>
      <xdr:row>30</xdr:row>
      <xdr:rowOff>74525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47686</xdr:colOff>
      <xdr:row>0</xdr:row>
      <xdr:rowOff>66645</xdr:rowOff>
    </xdr:from>
    <xdr:to>
      <xdr:col>15</xdr:col>
      <xdr:colOff>352486</xdr:colOff>
      <xdr:row>14</xdr:row>
      <xdr:rowOff>133807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509752</xdr:colOff>
      <xdr:row>0</xdr:row>
      <xdr:rowOff>89338</xdr:rowOff>
    </xdr:from>
    <xdr:to>
      <xdr:col>23</xdr:col>
      <xdr:colOff>204952</xdr:colOff>
      <xdr:row>14</xdr:row>
      <xdr:rowOff>156500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502996</xdr:colOff>
      <xdr:row>15</xdr:row>
      <xdr:rowOff>78076</xdr:rowOff>
    </xdr:from>
    <xdr:to>
      <xdr:col>23</xdr:col>
      <xdr:colOff>198196</xdr:colOff>
      <xdr:row>30</xdr:row>
      <xdr:rowOff>81754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318052</xdr:colOff>
      <xdr:row>0</xdr:row>
      <xdr:rowOff>106017</xdr:rowOff>
    </xdr:from>
    <xdr:to>
      <xdr:col>31</xdr:col>
      <xdr:colOff>13252</xdr:colOff>
      <xdr:row>14</xdr:row>
      <xdr:rowOff>173179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324678</xdr:colOff>
      <xdr:row>15</xdr:row>
      <xdr:rowOff>112643</xdr:rowOff>
    </xdr:from>
    <xdr:to>
      <xdr:col>31</xdr:col>
      <xdr:colOff>19878</xdr:colOff>
      <xdr:row>30</xdr:row>
      <xdr:rowOff>116321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49089</xdr:colOff>
      <xdr:row>0</xdr:row>
      <xdr:rowOff>30041</xdr:rowOff>
    </xdr:from>
    <xdr:to>
      <xdr:col>11</xdr:col>
      <xdr:colOff>533399</xdr:colOff>
      <xdr:row>10</xdr:row>
      <xdr:rowOff>140676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46892</xdr:colOff>
      <xdr:row>11</xdr:row>
      <xdr:rowOff>99647</xdr:rowOff>
    </xdr:from>
    <xdr:to>
      <xdr:col>11</xdr:col>
      <xdr:colOff>531202</xdr:colOff>
      <xdr:row>23</xdr:row>
      <xdr:rowOff>22713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41031</xdr:colOff>
      <xdr:row>0</xdr:row>
      <xdr:rowOff>35169</xdr:rowOff>
    </xdr:from>
    <xdr:to>
      <xdr:col>17</xdr:col>
      <xdr:colOff>525341</xdr:colOff>
      <xdr:row>10</xdr:row>
      <xdr:rowOff>145804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49089</xdr:colOff>
      <xdr:row>0</xdr:row>
      <xdr:rowOff>30041</xdr:rowOff>
    </xdr:from>
    <xdr:to>
      <xdr:col>11</xdr:col>
      <xdr:colOff>533399</xdr:colOff>
      <xdr:row>10</xdr:row>
      <xdr:rowOff>140676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46892</xdr:colOff>
      <xdr:row>11</xdr:row>
      <xdr:rowOff>99647</xdr:rowOff>
    </xdr:from>
    <xdr:to>
      <xdr:col>11</xdr:col>
      <xdr:colOff>531202</xdr:colOff>
      <xdr:row>23</xdr:row>
      <xdr:rowOff>22713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41031</xdr:colOff>
      <xdr:row>0</xdr:row>
      <xdr:rowOff>35169</xdr:rowOff>
    </xdr:from>
    <xdr:to>
      <xdr:col>17</xdr:col>
      <xdr:colOff>525341</xdr:colOff>
      <xdr:row>10</xdr:row>
      <xdr:rowOff>145804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328246</xdr:colOff>
      <xdr:row>0</xdr:row>
      <xdr:rowOff>128954</xdr:rowOff>
    </xdr:from>
    <xdr:to>
      <xdr:col>14</xdr:col>
      <xdr:colOff>23446</xdr:colOff>
      <xdr:row>14</xdr:row>
      <xdr:rowOff>140677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322384</xdr:colOff>
      <xdr:row>15</xdr:row>
      <xdr:rowOff>58615</xdr:rowOff>
    </xdr:from>
    <xdr:to>
      <xdr:col>14</xdr:col>
      <xdr:colOff>17584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17585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443947</xdr:colOff>
      <xdr:row>0</xdr:row>
      <xdr:rowOff>165652</xdr:rowOff>
    </xdr:from>
    <xdr:to>
      <xdr:col>24</xdr:col>
      <xdr:colOff>182689</xdr:colOff>
      <xdr:row>14</xdr:row>
      <xdr:rowOff>100818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328246</xdr:colOff>
      <xdr:row>0</xdr:row>
      <xdr:rowOff>128954</xdr:rowOff>
    </xdr:from>
    <xdr:to>
      <xdr:col>14</xdr:col>
      <xdr:colOff>23446</xdr:colOff>
      <xdr:row>14</xdr:row>
      <xdr:rowOff>140677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322384</xdr:colOff>
      <xdr:row>15</xdr:row>
      <xdr:rowOff>58615</xdr:rowOff>
    </xdr:from>
    <xdr:to>
      <xdr:col>14</xdr:col>
      <xdr:colOff>17584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17585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225838</xdr:colOff>
      <xdr:row>21</xdr:row>
      <xdr:rowOff>167850</xdr:rowOff>
    </xdr:from>
    <xdr:to>
      <xdr:col>21</xdr:col>
      <xdr:colOff>579120</xdr:colOff>
      <xdr:row>37</xdr:row>
      <xdr:rowOff>159057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306306</xdr:colOff>
      <xdr:row>1</xdr:row>
      <xdr:rowOff>21016</xdr:rowOff>
    </xdr:from>
    <xdr:to>
      <xdr:col>22</xdr:col>
      <xdr:colOff>45048</xdr:colOff>
      <xdr:row>15</xdr:row>
      <xdr:rowOff>114214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348342</xdr:colOff>
      <xdr:row>19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30</xdr:col>
      <xdr:colOff>348342</xdr:colOff>
      <xdr:row>40</xdr:row>
      <xdr:rowOff>106680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121132</xdr:colOff>
      <xdr:row>0</xdr:row>
      <xdr:rowOff>302698</xdr:rowOff>
    </xdr:from>
    <xdr:to>
      <xdr:col>27</xdr:col>
      <xdr:colOff>425932</xdr:colOff>
      <xdr:row>16</xdr:row>
      <xdr:rowOff>4100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0</xdr:row>
      <xdr:rowOff>304800</xdr:rowOff>
    </xdr:from>
    <xdr:to>
      <xdr:col>20</xdr:col>
      <xdr:colOff>396240</xdr:colOff>
      <xdr:row>16</xdr:row>
      <xdr:rowOff>6202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18</xdr:row>
      <xdr:rowOff>152400</xdr:rowOff>
    </xdr:from>
    <xdr:to>
      <xdr:col>20</xdr:col>
      <xdr:colOff>426720</xdr:colOff>
      <xdr:row>34</xdr:row>
      <xdr:rowOff>13822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28</xdr:col>
      <xdr:colOff>304800</xdr:colOff>
      <xdr:row>34</xdr:row>
      <xdr:rowOff>44302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Y18" sqref="Y18"/>
    </sheetView>
  </sheetViews>
  <sheetFormatPr defaultRowHeight="14.4" x14ac:dyDescent="0.3"/>
  <sheetData>
    <row r="1" spans="1:12" ht="24.6" thickBot="1" x14ac:dyDescent="0.35">
      <c r="A1" s="5"/>
      <c r="B1" s="5" t="s">
        <v>0</v>
      </c>
      <c r="C1" s="5" t="s">
        <v>1</v>
      </c>
      <c r="D1" s="5" t="s">
        <v>17</v>
      </c>
      <c r="E1" s="5" t="s">
        <v>18</v>
      </c>
      <c r="F1" s="6" t="s">
        <v>19</v>
      </c>
    </row>
    <row r="2" spans="1:12" x14ac:dyDescent="0.3">
      <c r="A2" s="2" t="s">
        <v>14</v>
      </c>
      <c r="B2" s="2">
        <v>26</v>
      </c>
      <c r="C2" s="2">
        <v>656</v>
      </c>
      <c r="D2" s="2">
        <v>648</v>
      </c>
      <c r="E2" s="2">
        <v>972</v>
      </c>
      <c r="F2" s="2">
        <f>(D2+E2)/2</f>
        <v>810</v>
      </c>
    </row>
    <row r="3" spans="1:12" x14ac:dyDescent="0.3">
      <c r="A3" s="2" t="s">
        <v>15</v>
      </c>
      <c r="B3" s="2">
        <v>47</v>
      </c>
      <c r="C3" s="2">
        <v>39.5</v>
      </c>
      <c r="D3" s="2">
        <v>576</v>
      </c>
      <c r="E3" s="2">
        <v>768</v>
      </c>
      <c r="F3" s="2">
        <f t="shared" ref="F3:F4" si="0">(D3+E3)/2</f>
        <v>672</v>
      </c>
    </row>
    <row r="4" spans="1:12" ht="15" thickBot="1" x14ac:dyDescent="0.35">
      <c r="A4" s="3" t="s">
        <v>16</v>
      </c>
      <c r="B4" s="3">
        <v>100</v>
      </c>
      <c r="C4" s="3">
        <v>14.1</v>
      </c>
      <c r="D4" s="3">
        <v>638</v>
      </c>
      <c r="E4" s="3">
        <v>1358</v>
      </c>
      <c r="F4" s="3">
        <f t="shared" si="0"/>
        <v>998</v>
      </c>
    </row>
    <row r="5" spans="1:12" ht="15" thickBot="1" x14ac:dyDescent="0.35"/>
    <row r="6" spans="1:12" ht="15" thickBot="1" x14ac:dyDescent="0.35">
      <c r="A6" s="1"/>
      <c r="B6" s="1" t="s">
        <v>0</v>
      </c>
      <c r="C6" s="46" t="s">
        <v>1</v>
      </c>
      <c r="D6" s="46"/>
      <c r="E6" s="46"/>
      <c r="F6" s="46" t="s">
        <v>2</v>
      </c>
      <c r="G6" s="46"/>
      <c r="H6" s="46" t="s">
        <v>3</v>
      </c>
      <c r="I6" s="46"/>
      <c r="J6" s="46"/>
      <c r="K6" s="46"/>
      <c r="L6" s="1" t="s">
        <v>4</v>
      </c>
    </row>
    <row r="7" spans="1:12" ht="15" thickBot="1" x14ac:dyDescent="0.35">
      <c r="A7" s="3"/>
      <c r="B7" s="3"/>
      <c r="C7" s="3" t="s">
        <v>5</v>
      </c>
      <c r="D7" s="4" t="s">
        <v>6</v>
      </c>
      <c r="E7" s="4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/>
    </row>
    <row r="8" spans="1:12" x14ac:dyDescent="0.3">
      <c r="A8" s="2" t="s">
        <v>14</v>
      </c>
      <c r="B8" s="2">
        <v>26</v>
      </c>
      <c r="C8" s="7">
        <v>30.9</v>
      </c>
      <c r="D8" s="2">
        <v>32.6</v>
      </c>
      <c r="E8" s="2">
        <v>19.100000000000001</v>
      </c>
      <c r="F8" s="7">
        <v>26.3</v>
      </c>
      <c r="G8" s="7">
        <v>36.299999999999997</v>
      </c>
      <c r="H8" s="2">
        <v>29.2</v>
      </c>
      <c r="I8" s="2">
        <v>75.5</v>
      </c>
      <c r="J8" s="2">
        <v>12.9</v>
      </c>
      <c r="K8" s="2">
        <v>65</v>
      </c>
      <c r="L8" s="2">
        <v>45</v>
      </c>
    </row>
    <row r="9" spans="1:12" x14ac:dyDescent="0.3">
      <c r="A9" s="2" t="s">
        <v>15</v>
      </c>
      <c r="B9" s="2">
        <v>47</v>
      </c>
      <c r="C9" s="7">
        <v>9.7000000000000003E-2</v>
      </c>
      <c r="D9" s="2">
        <v>33.4</v>
      </c>
      <c r="E9" s="2">
        <v>7.1</v>
      </c>
      <c r="F9" s="7">
        <v>14.2</v>
      </c>
      <c r="G9" s="7">
        <v>24.9</v>
      </c>
      <c r="H9" s="2">
        <v>7.7</v>
      </c>
      <c r="I9" s="2">
        <v>8.4</v>
      </c>
      <c r="J9" s="2">
        <v>26.8</v>
      </c>
      <c r="K9" s="2">
        <v>28</v>
      </c>
      <c r="L9" s="2">
        <v>25.7</v>
      </c>
    </row>
    <row r="10" spans="1:12" ht="15" thickBot="1" x14ac:dyDescent="0.35">
      <c r="A10" s="3" t="s">
        <v>16</v>
      </c>
      <c r="B10" s="3">
        <v>100</v>
      </c>
      <c r="C10" s="8">
        <v>4.8000000000000001E-2</v>
      </c>
      <c r="D10" s="3">
        <v>0.3</v>
      </c>
      <c r="E10" s="3">
        <v>0</v>
      </c>
      <c r="F10" s="8">
        <v>2.76</v>
      </c>
      <c r="G10" s="8">
        <v>35.200000000000003</v>
      </c>
      <c r="H10" s="3">
        <v>5.0999999999999996</v>
      </c>
      <c r="I10" s="3">
        <v>8.8000000000000007</v>
      </c>
      <c r="J10" s="3">
        <v>6</v>
      </c>
      <c r="K10" s="3">
        <v>4.9000000000000004</v>
      </c>
      <c r="L10" s="3">
        <v>12</v>
      </c>
    </row>
    <row r="22" spans="1:6" x14ac:dyDescent="0.3">
      <c r="A22" s="2"/>
      <c r="B22" s="2"/>
      <c r="C22" s="9"/>
      <c r="D22" s="9"/>
      <c r="E22" s="9"/>
      <c r="F22" s="2"/>
    </row>
  </sheetData>
  <mergeCells count="3">
    <mergeCell ref="C6:E6"/>
    <mergeCell ref="F6:G6"/>
    <mergeCell ref="H6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C36" sqref="C36"/>
    </sheetView>
  </sheetViews>
  <sheetFormatPr defaultRowHeight="14.4" x14ac:dyDescent="0.3"/>
  <sheetData>
    <row r="1" spans="1:12" ht="24.6" thickBot="1" x14ac:dyDescent="0.35">
      <c r="A1" s="4" t="s">
        <v>0</v>
      </c>
      <c r="B1" s="4"/>
      <c r="C1" s="4" t="s">
        <v>1</v>
      </c>
      <c r="D1" s="4" t="s">
        <v>17</v>
      </c>
      <c r="E1" s="4" t="s">
        <v>18</v>
      </c>
      <c r="F1" s="17" t="s">
        <v>19</v>
      </c>
    </row>
    <row r="2" spans="1:12" x14ac:dyDescent="0.3">
      <c r="A2" s="1">
        <v>60</v>
      </c>
      <c r="B2" s="1" t="s">
        <v>14</v>
      </c>
      <c r="C2" s="1">
        <v>34</v>
      </c>
      <c r="D2" s="1">
        <v>4.4000000000000004</v>
      </c>
      <c r="E2" s="1">
        <v>335</v>
      </c>
      <c r="F2" s="18">
        <f>(D2+E2)/2</f>
        <v>169.7</v>
      </c>
    </row>
    <row r="3" spans="1:12" x14ac:dyDescent="0.3">
      <c r="A3" s="10"/>
      <c r="B3" s="10" t="s">
        <v>15</v>
      </c>
      <c r="C3" s="10">
        <v>38</v>
      </c>
      <c r="D3" s="10">
        <v>556</v>
      </c>
      <c r="E3" s="10">
        <v>692</v>
      </c>
      <c r="F3" s="10">
        <f t="shared" ref="F3:F7" si="0">(D3+E3)/2</f>
        <v>624</v>
      </c>
    </row>
    <row r="4" spans="1:12" x14ac:dyDescent="0.3">
      <c r="A4" s="11"/>
      <c r="B4" s="11" t="s">
        <v>16</v>
      </c>
      <c r="C4" s="11">
        <v>337</v>
      </c>
      <c r="D4" s="11">
        <v>1164</v>
      </c>
      <c r="E4" s="11">
        <v>1428</v>
      </c>
      <c r="F4" s="11">
        <f t="shared" si="0"/>
        <v>1296</v>
      </c>
    </row>
    <row r="5" spans="1:12" x14ac:dyDescent="0.3">
      <c r="A5" s="2">
        <v>40</v>
      </c>
      <c r="B5" s="2" t="s">
        <v>14</v>
      </c>
      <c r="C5" s="2">
        <v>849</v>
      </c>
      <c r="D5" s="2">
        <v>288</v>
      </c>
      <c r="E5" s="2">
        <v>1312</v>
      </c>
      <c r="F5" s="2">
        <f t="shared" si="0"/>
        <v>800</v>
      </c>
    </row>
    <row r="6" spans="1:12" x14ac:dyDescent="0.3">
      <c r="A6" s="2"/>
      <c r="B6" s="2" t="s">
        <v>15</v>
      </c>
      <c r="C6" s="2">
        <v>114</v>
      </c>
      <c r="D6" s="2">
        <v>827</v>
      </c>
      <c r="E6" s="2">
        <v>675</v>
      </c>
      <c r="F6" s="2">
        <f t="shared" si="0"/>
        <v>751</v>
      </c>
    </row>
    <row r="7" spans="1:12" ht="15" thickBot="1" x14ac:dyDescent="0.35">
      <c r="A7" s="3"/>
      <c r="B7" s="3" t="s">
        <v>16</v>
      </c>
      <c r="C7" s="3">
        <v>980</v>
      </c>
      <c r="D7" s="3">
        <v>1584</v>
      </c>
      <c r="E7" s="3">
        <v>2246</v>
      </c>
      <c r="F7" s="3">
        <f t="shared" si="0"/>
        <v>1915</v>
      </c>
    </row>
    <row r="9" spans="1:12" ht="15" thickBot="1" x14ac:dyDescent="0.35"/>
    <row r="10" spans="1:12" ht="15" thickBot="1" x14ac:dyDescent="0.35">
      <c r="A10" s="1" t="s">
        <v>0</v>
      </c>
      <c r="B10" s="1"/>
      <c r="C10" s="46" t="s">
        <v>1</v>
      </c>
      <c r="D10" s="46"/>
      <c r="E10" s="46"/>
      <c r="F10" s="46" t="s">
        <v>2</v>
      </c>
      <c r="G10" s="46"/>
      <c r="H10" s="46" t="s">
        <v>3</v>
      </c>
      <c r="I10" s="46"/>
      <c r="J10" s="46"/>
      <c r="K10" s="46"/>
      <c r="L10" s="1" t="s">
        <v>4</v>
      </c>
    </row>
    <row r="11" spans="1:12" ht="15" thickBot="1" x14ac:dyDescent="0.35">
      <c r="A11" s="3"/>
      <c r="B11" s="3"/>
      <c r="C11" s="3" t="s">
        <v>5</v>
      </c>
      <c r="D11" s="4" t="s">
        <v>6</v>
      </c>
      <c r="E11" s="4" t="s">
        <v>7</v>
      </c>
      <c r="F11" s="3" t="s">
        <v>8</v>
      </c>
      <c r="G11" s="3" t="s">
        <v>9</v>
      </c>
      <c r="H11" s="3" t="s">
        <v>10</v>
      </c>
      <c r="I11" s="3" t="s">
        <v>11</v>
      </c>
      <c r="J11" s="3" t="s">
        <v>12</v>
      </c>
      <c r="K11" s="3" t="s">
        <v>13</v>
      </c>
      <c r="L11" s="3"/>
    </row>
    <row r="12" spans="1:12" x14ac:dyDescent="0.3">
      <c r="A12" s="1">
        <v>60</v>
      </c>
      <c r="B12" s="1" t="s">
        <v>14</v>
      </c>
      <c r="C12" s="12">
        <v>3.6</v>
      </c>
      <c r="D12" s="1">
        <v>12.8</v>
      </c>
      <c r="E12" s="1">
        <v>1.2</v>
      </c>
      <c r="F12" s="12">
        <v>0.4</v>
      </c>
      <c r="G12" s="12">
        <v>22.5</v>
      </c>
      <c r="H12" s="1">
        <v>0.1</v>
      </c>
      <c r="I12" s="1">
        <v>52.5</v>
      </c>
      <c r="J12" s="1">
        <v>6.7</v>
      </c>
      <c r="K12" s="1">
        <v>5.4</v>
      </c>
      <c r="L12" s="1"/>
    </row>
    <row r="13" spans="1:12" x14ac:dyDescent="0.3">
      <c r="A13" s="10"/>
      <c r="B13" s="10" t="s">
        <v>15</v>
      </c>
      <c r="C13" s="13">
        <v>0.2</v>
      </c>
      <c r="D13" s="10">
        <v>63.7</v>
      </c>
      <c r="E13" s="10">
        <v>1.1000000000000001</v>
      </c>
      <c r="F13" s="13">
        <v>11.4</v>
      </c>
      <c r="G13" s="13">
        <v>19.2</v>
      </c>
      <c r="H13" s="10">
        <v>7.1</v>
      </c>
      <c r="I13" s="10">
        <v>8</v>
      </c>
      <c r="J13" s="10">
        <v>19.600000000000001</v>
      </c>
      <c r="K13" s="10">
        <v>16.8</v>
      </c>
      <c r="L13" s="10"/>
    </row>
    <row r="14" spans="1:12" x14ac:dyDescent="0.3">
      <c r="A14" s="11"/>
      <c r="B14" s="11" t="s">
        <v>16</v>
      </c>
      <c r="C14" s="14">
        <v>30</v>
      </c>
      <c r="D14" s="11">
        <v>31.5</v>
      </c>
      <c r="E14" s="11">
        <v>0.1</v>
      </c>
      <c r="F14" s="14">
        <v>62.4</v>
      </c>
      <c r="G14" s="14">
        <v>43.9</v>
      </c>
      <c r="H14" s="11">
        <v>7.8</v>
      </c>
      <c r="I14" s="11">
        <v>19.600000000000001</v>
      </c>
      <c r="J14" s="11">
        <v>19.3</v>
      </c>
      <c r="K14" s="11">
        <v>6.1</v>
      </c>
      <c r="L14" s="11"/>
    </row>
    <row r="15" spans="1:12" x14ac:dyDescent="0.3">
      <c r="A15" s="2">
        <v>40</v>
      </c>
      <c r="B15" s="2" t="s">
        <v>14</v>
      </c>
      <c r="C15" s="7">
        <v>25.3</v>
      </c>
      <c r="D15" s="2">
        <v>29.6</v>
      </c>
      <c r="E15" s="2">
        <v>31.5</v>
      </c>
      <c r="F15" s="7">
        <v>7.1</v>
      </c>
      <c r="G15" s="7">
        <v>34.6</v>
      </c>
      <c r="H15" s="2">
        <v>3</v>
      </c>
      <c r="I15" s="2">
        <v>45.4</v>
      </c>
      <c r="J15" s="2">
        <v>9.8000000000000007</v>
      </c>
      <c r="K15" s="2">
        <v>0.8</v>
      </c>
      <c r="L15" s="2"/>
    </row>
    <row r="16" spans="1:12" x14ac:dyDescent="0.3">
      <c r="A16" s="2"/>
      <c r="B16" s="2" t="s">
        <v>15</v>
      </c>
      <c r="C16" s="7">
        <v>0.5</v>
      </c>
      <c r="D16" s="2">
        <v>87.1</v>
      </c>
      <c r="E16" s="2">
        <v>71.099999999999994</v>
      </c>
      <c r="F16" s="7">
        <v>22.6</v>
      </c>
      <c r="G16" s="7">
        <v>40.9</v>
      </c>
      <c r="H16" s="2">
        <v>6.1</v>
      </c>
      <c r="I16" s="2">
        <v>8.6</v>
      </c>
      <c r="J16" s="2">
        <v>29.6</v>
      </c>
      <c r="K16" s="2">
        <v>40.700000000000003</v>
      </c>
      <c r="L16" s="2"/>
    </row>
    <row r="17" spans="1:12" ht="15" thickBot="1" x14ac:dyDescent="0.35">
      <c r="A17" s="3"/>
      <c r="B17" s="3" t="s">
        <v>16</v>
      </c>
      <c r="C17" s="8">
        <v>35.799999999999997</v>
      </c>
      <c r="D17" s="3">
        <v>37.799999999999997</v>
      </c>
      <c r="E17" s="3">
        <v>193.9</v>
      </c>
      <c r="F17" s="8">
        <v>48.5</v>
      </c>
      <c r="G17" s="8">
        <v>43.8</v>
      </c>
      <c r="H17" s="3">
        <v>24</v>
      </c>
      <c r="I17" s="3">
        <v>11.1</v>
      </c>
      <c r="J17" s="3">
        <v>15.6</v>
      </c>
      <c r="K17" s="3">
        <v>12.7</v>
      </c>
      <c r="L17" s="3"/>
    </row>
    <row r="25" spans="1:12" x14ac:dyDescent="0.3">
      <c r="A25" s="16"/>
    </row>
  </sheetData>
  <mergeCells count="3">
    <mergeCell ref="C10:E10"/>
    <mergeCell ref="F10:G10"/>
    <mergeCell ref="H10:K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70" zoomScaleNormal="70" workbookViewId="0">
      <selection activeCell="G24" sqref="G24"/>
    </sheetView>
  </sheetViews>
  <sheetFormatPr defaultRowHeight="14.4" x14ac:dyDescent="0.3"/>
  <cols>
    <col min="3" max="3" width="10.33203125" customWidth="1"/>
  </cols>
  <sheetData>
    <row r="1" spans="1:12" ht="24.6" thickBot="1" x14ac:dyDescent="0.35">
      <c r="A1" s="15" t="s">
        <v>0</v>
      </c>
      <c r="B1" s="15"/>
      <c r="C1" s="15" t="s">
        <v>1</v>
      </c>
      <c r="D1" s="15" t="s">
        <v>17</v>
      </c>
      <c r="E1" s="15" t="s">
        <v>18</v>
      </c>
      <c r="F1" s="17" t="s">
        <v>19</v>
      </c>
    </row>
    <row r="2" spans="1:12" x14ac:dyDescent="0.3">
      <c r="A2" s="1">
        <v>60</v>
      </c>
      <c r="B2" s="1" t="s">
        <v>14</v>
      </c>
      <c r="C2" s="1">
        <v>34</v>
      </c>
      <c r="D2" s="1">
        <v>4.4000000000000004</v>
      </c>
      <c r="E2" s="1">
        <v>335</v>
      </c>
      <c r="F2" s="18">
        <v>169.7</v>
      </c>
    </row>
    <row r="3" spans="1:12" x14ac:dyDescent="0.3">
      <c r="A3" s="10"/>
      <c r="B3" s="10" t="s">
        <v>15</v>
      </c>
      <c r="C3" s="10">
        <v>38</v>
      </c>
      <c r="D3" s="10">
        <v>556</v>
      </c>
      <c r="E3" s="10">
        <v>692</v>
      </c>
      <c r="F3" s="10">
        <v>624</v>
      </c>
    </row>
    <row r="4" spans="1:12" x14ac:dyDescent="0.3">
      <c r="A4" s="11"/>
      <c r="B4" s="11" t="s">
        <v>16</v>
      </c>
      <c r="C4" s="11">
        <v>337</v>
      </c>
      <c r="D4" s="11">
        <v>1164</v>
      </c>
      <c r="E4" s="11">
        <v>1428</v>
      </c>
      <c r="F4" s="11">
        <v>1296</v>
      </c>
    </row>
    <row r="5" spans="1:12" x14ac:dyDescent="0.3">
      <c r="A5" s="2">
        <v>40</v>
      </c>
      <c r="B5" s="2" t="s">
        <v>14</v>
      </c>
      <c r="C5" s="2">
        <v>849</v>
      </c>
      <c r="D5" s="2">
        <v>288</v>
      </c>
      <c r="E5" s="2">
        <v>1312</v>
      </c>
      <c r="F5" s="2">
        <v>800</v>
      </c>
    </row>
    <row r="6" spans="1:12" x14ac:dyDescent="0.3">
      <c r="A6" s="2"/>
      <c r="B6" s="2" t="s">
        <v>15</v>
      </c>
      <c r="C6" s="2">
        <v>114</v>
      </c>
      <c r="D6" s="2">
        <v>827</v>
      </c>
      <c r="E6" s="2">
        <v>675</v>
      </c>
      <c r="F6" s="2">
        <v>751</v>
      </c>
    </row>
    <row r="7" spans="1:12" ht="15" thickBot="1" x14ac:dyDescent="0.35">
      <c r="A7" s="3"/>
      <c r="B7" s="3" t="s">
        <v>16</v>
      </c>
      <c r="C7" s="3">
        <v>980</v>
      </c>
      <c r="D7" s="3">
        <v>1584</v>
      </c>
      <c r="E7" s="3">
        <v>2246</v>
      </c>
      <c r="F7" s="3">
        <v>1915</v>
      </c>
    </row>
    <row r="9" spans="1:12" ht="15" thickBot="1" x14ac:dyDescent="0.35"/>
    <row r="10" spans="1:12" ht="15" thickBot="1" x14ac:dyDescent="0.35">
      <c r="A10" s="1" t="s">
        <v>0</v>
      </c>
      <c r="B10" s="1"/>
      <c r="C10" s="46" t="s">
        <v>1</v>
      </c>
      <c r="D10" s="46"/>
      <c r="E10" s="46"/>
      <c r="F10" s="46" t="s">
        <v>2</v>
      </c>
      <c r="G10" s="46"/>
      <c r="H10" s="46" t="s">
        <v>3</v>
      </c>
      <c r="I10" s="46"/>
      <c r="J10" s="46"/>
      <c r="K10" s="46"/>
      <c r="L10" s="1" t="s">
        <v>4</v>
      </c>
    </row>
    <row r="11" spans="1:12" ht="15" thickBot="1" x14ac:dyDescent="0.35">
      <c r="A11" s="3"/>
      <c r="B11" s="3"/>
      <c r="C11" s="3" t="s">
        <v>5</v>
      </c>
      <c r="D11" s="15" t="s">
        <v>6</v>
      </c>
      <c r="E11" s="15" t="s">
        <v>7</v>
      </c>
      <c r="F11" s="3" t="s">
        <v>8</v>
      </c>
      <c r="G11" s="3" t="s">
        <v>9</v>
      </c>
      <c r="H11" s="3" t="s">
        <v>10</v>
      </c>
      <c r="I11" s="3" t="s">
        <v>11</v>
      </c>
      <c r="J11" s="3" t="s">
        <v>12</v>
      </c>
      <c r="K11" s="3" t="s">
        <v>13</v>
      </c>
      <c r="L11" s="3"/>
    </row>
    <row r="12" spans="1:12" x14ac:dyDescent="0.3">
      <c r="A12" s="1">
        <v>60</v>
      </c>
      <c r="B12" s="1" t="s">
        <v>14</v>
      </c>
      <c r="C12" s="12">
        <v>3.6</v>
      </c>
      <c r="D12" s="1">
        <v>12.8</v>
      </c>
      <c r="E12" s="1">
        <v>1.2</v>
      </c>
      <c r="F12" s="12">
        <v>0.4</v>
      </c>
      <c r="G12" s="12">
        <v>22.5</v>
      </c>
      <c r="H12" s="1">
        <v>0.1</v>
      </c>
      <c r="I12" s="1">
        <v>52.5</v>
      </c>
      <c r="J12" s="1">
        <v>6.7</v>
      </c>
      <c r="K12" s="1">
        <v>5.4</v>
      </c>
      <c r="L12" s="1"/>
    </row>
    <row r="13" spans="1:12" x14ac:dyDescent="0.3">
      <c r="A13" s="10"/>
      <c r="B13" s="10" t="s">
        <v>15</v>
      </c>
      <c r="C13" s="13">
        <v>0.2</v>
      </c>
      <c r="D13" s="10">
        <v>63.7</v>
      </c>
      <c r="E13" s="10">
        <v>1.1000000000000001</v>
      </c>
      <c r="F13" s="13">
        <v>11.4</v>
      </c>
      <c r="G13" s="13">
        <v>19.2</v>
      </c>
      <c r="H13" s="10">
        <v>7.1</v>
      </c>
      <c r="I13" s="10">
        <v>8</v>
      </c>
      <c r="J13" s="10">
        <v>19.600000000000001</v>
      </c>
      <c r="K13" s="10">
        <v>16.8</v>
      </c>
      <c r="L13" s="10"/>
    </row>
    <row r="14" spans="1:12" x14ac:dyDescent="0.3">
      <c r="A14" s="11"/>
      <c r="B14" s="11" t="s">
        <v>16</v>
      </c>
      <c r="C14" s="14">
        <v>30</v>
      </c>
      <c r="D14" s="11">
        <v>31.5</v>
      </c>
      <c r="E14" s="11">
        <v>0.1</v>
      </c>
      <c r="F14" s="14">
        <v>62.4</v>
      </c>
      <c r="G14" s="14">
        <v>43.9</v>
      </c>
      <c r="H14" s="11">
        <v>7.8</v>
      </c>
      <c r="I14" s="11">
        <v>19.600000000000001</v>
      </c>
      <c r="J14" s="11">
        <v>19.3</v>
      </c>
      <c r="K14" s="11">
        <v>6.1</v>
      </c>
      <c r="L14" s="11"/>
    </row>
    <row r="15" spans="1:12" x14ac:dyDescent="0.3">
      <c r="A15" s="2">
        <v>40</v>
      </c>
      <c r="B15" s="2" t="s">
        <v>14</v>
      </c>
      <c r="C15" s="7">
        <v>25.3</v>
      </c>
      <c r="D15" s="2">
        <v>29.6</v>
      </c>
      <c r="E15" s="2">
        <v>31.5</v>
      </c>
      <c r="F15" s="7">
        <v>7.1</v>
      </c>
      <c r="G15" s="7">
        <v>34.6</v>
      </c>
      <c r="H15" s="2">
        <v>3</v>
      </c>
      <c r="I15" s="2">
        <v>45.4</v>
      </c>
      <c r="J15" s="2">
        <v>9.8000000000000007</v>
      </c>
      <c r="K15" s="2">
        <v>0.8</v>
      </c>
      <c r="L15" s="2"/>
    </row>
    <row r="16" spans="1:12" x14ac:dyDescent="0.3">
      <c r="A16" s="2"/>
      <c r="B16" s="2" t="s">
        <v>15</v>
      </c>
      <c r="C16" s="7">
        <v>0.5</v>
      </c>
      <c r="D16" s="2">
        <v>87.1</v>
      </c>
      <c r="E16" s="2">
        <v>71.099999999999994</v>
      </c>
      <c r="F16" s="7">
        <v>22.6</v>
      </c>
      <c r="G16" s="7">
        <v>40.9</v>
      </c>
      <c r="H16" s="2">
        <v>6.1</v>
      </c>
      <c r="I16" s="2">
        <v>8.6</v>
      </c>
      <c r="J16" s="2">
        <v>29.6</v>
      </c>
      <c r="K16" s="2">
        <v>40.700000000000003</v>
      </c>
      <c r="L16" s="2"/>
    </row>
    <row r="17" spans="1:12" ht="15" thickBot="1" x14ac:dyDescent="0.35">
      <c r="A17" s="3"/>
      <c r="B17" s="3" t="s">
        <v>16</v>
      </c>
      <c r="C17" s="8">
        <v>35.799999999999997</v>
      </c>
      <c r="D17" s="3">
        <v>37.799999999999997</v>
      </c>
      <c r="E17" s="3">
        <v>193.9</v>
      </c>
      <c r="F17" s="8">
        <v>48.5</v>
      </c>
      <c r="G17" s="8">
        <v>43.8</v>
      </c>
      <c r="H17" s="3">
        <v>24</v>
      </c>
      <c r="I17" s="3">
        <v>11.1</v>
      </c>
      <c r="J17" s="3">
        <v>15.6</v>
      </c>
      <c r="K17" s="3">
        <v>12.7</v>
      </c>
      <c r="L17" s="3"/>
    </row>
  </sheetData>
  <mergeCells count="3">
    <mergeCell ref="C10:E10"/>
    <mergeCell ref="F10:G10"/>
    <mergeCell ref="H10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C2" sqref="C2"/>
    </sheetView>
  </sheetViews>
  <sheetFormatPr defaultRowHeight="14.4" x14ac:dyDescent="0.3"/>
  <cols>
    <col min="1" max="1" width="6.6640625" customWidth="1"/>
    <col min="2" max="2" width="6.88671875" style="35" customWidth="1"/>
  </cols>
  <sheetData>
    <row r="1" spans="1:6" ht="25.2" thickTop="1" thickBot="1" x14ac:dyDescent="0.35">
      <c r="A1" s="27"/>
      <c r="B1" s="34" t="s">
        <v>0</v>
      </c>
      <c r="C1" s="19" t="s">
        <v>1</v>
      </c>
      <c r="D1" s="19" t="s">
        <v>17</v>
      </c>
      <c r="E1" s="20" t="s">
        <v>18</v>
      </c>
      <c r="F1" s="41" t="s">
        <v>20</v>
      </c>
    </row>
    <row r="2" spans="1:6" x14ac:dyDescent="0.3">
      <c r="A2" s="28" t="s">
        <v>14</v>
      </c>
      <c r="B2" s="36">
        <v>26</v>
      </c>
      <c r="C2" s="29">
        <f>Blad1!C8</f>
        <v>30.9</v>
      </c>
      <c r="D2" s="29">
        <f>Blad1!F8</f>
        <v>26.3</v>
      </c>
      <c r="E2" s="30">
        <f>Blad1!G8</f>
        <v>36.299999999999997</v>
      </c>
      <c r="F2" s="40">
        <f>B2*120/3600</f>
        <v>0.8666666666666667</v>
      </c>
    </row>
    <row r="3" spans="1:6" x14ac:dyDescent="0.3">
      <c r="A3" s="21"/>
      <c r="B3" s="37">
        <v>40</v>
      </c>
      <c r="C3" s="22">
        <f>Blad2!C15</f>
        <v>25.3</v>
      </c>
      <c r="D3" s="22">
        <f>Blad2!F15</f>
        <v>7.1</v>
      </c>
      <c r="E3" s="23">
        <f>Blad2!G15</f>
        <v>34.6</v>
      </c>
      <c r="F3" s="40">
        <f t="shared" ref="F3:F10" si="0">B3*120/3600</f>
        <v>1.3333333333333333</v>
      </c>
    </row>
    <row r="4" spans="1:6" ht="15" thickBot="1" x14ac:dyDescent="0.35">
      <c r="A4" s="31"/>
      <c r="B4" s="38">
        <v>60</v>
      </c>
      <c r="C4" s="32">
        <f>Blad2!C12</f>
        <v>3.6</v>
      </c>
      <c r="D4" s="32">
        <f>Blad2!F12</f>
        <v>0.4</v>
      </c>
      <c r="E4" s="33">
        <f>Blad2!G12</f>
        <v>22.5</v>
      </c>
      <c r="F4" s="40">
        <f t="shared" si="0"/>
        <v>2</v>
      </c>
    </row>
    <row r="5" spans="1:6" x14ac:dyDescent="0.3">
      <c r="A5" s="28" t="s">
        <v>15</v>
      </c>
      <c r="B5" s="36">
        <v>40</v>
      </c>
      <c r="C5" s="29">
        <f>Blad2!C16</f>
        <v>0.5</v>
      </c>
      <c r="D5" s="29">
        <f>Blad2!F16</f>
        <v>22.6</v>
      </c>
      <c r="E5" s="30">
        <f>Blad2!G16</f>
        <v>40.9</v>
      </c>
      <c r="F5" s="40">
        <f t="shared" si="0"/>
        <v>1.3333333333333333</v>
      </c>
    </row>
    <row r="6" spans="1:6" x14ac:dyDescent="0.3">
      <c r="A6" s="21"/>
      <c r="B6" s="37">
        <v>47</v>
      </c>
      <c r="C6" s="22">
        <f>Blad1!C9</f>
        <v>9.7000000000000003E-2</v>
      </c>
      <c r="D6" s="22">
        <f>Blad1!F9</f>
        <v>14.2</v>
      </c>
      <c r="E6" s="23">
        <f>Blad1!G9</f>
        <v>24.9</v>
      </c>
      <c r="F6" s="40">
        <f t="shared" si="0"/>
        <v>1.5666666666666667</v>
      </c>
    </row>
    <row r="7" spans="1:6" ht="15" thickBot="1" x14ac:dyDescent="0.35">
      <c r="A7" s="31"/>
      <c r="B7" s="38">
        <v>60</v>
      </c>
      <c r="C7" s="32">
        <f>Blad2!C13</f>
        <v>0.2</v>
      </c>
      <c r="D7" s="32">
        <f>Blad2!F13</f>
        <v>11.4</v>
      </c>
      <c r="E7" s="33">
        <f>Blad2!G13</f>
        <v>19.2</v>
      </c>
      <c r="F7" s="40">
        <f t="shared" si="0"/>
        <v>2</v>
      </c>
    </row>
    <row r="8" spans="1:6" x14ac:dyDescent="0.3">
      <c r="A8" s="21" t="s">
        <v>16</v>
      </c>
      <c r="B8" s="37">
        <v>40</v>
      </c>
      <c r="C8" s="22">
        <f>Blad2!C17</f>
        <v>35.799999999999997</v>
      </c>
      <c r="D8" s="22">
        <f>Blad2!F17</f>
        <v>48.5</v>
      </c>
      <c r="E8" s="23">
        <f>Blad2!G17</f>
        <v>43.8</v>
      </c>
      <c r="F8" s="40">
        <f t="shared" si="0"/>
        <v>1.3333333333333333</v>
      </c>
    </row>
    <row r="9" spans="1:6" x14ac:dyDescent="0.3">
      <c r="A9" s="21"/>
      <c r="B9" s="37">
        <v>60</v>
      </c>
      <c r="C9" s="22">
        <f>Blad2!C14</f>
        <v>30</v>
      </c>
      <c r="D9" s="22">
        <f>Blad2!F14</f>
        <v>62.4</v>
      </c>
      <c r="E9" s="23">
        <f>Blad2!G14</f>
        <v>43.9</v>
      </c>
      <c r="F9" s="40">
        <f t="shared" si="0"/>
        <v>2</v>
      </c>
    </row>
    <row r="10" spans="1:6" ht="15" thickBot="1" x14ac:dyDescent="0.35">
      <c r="A10" s="24"/>
      <c r="B10" s="39">
        <v>100</v>
      </c>
      <c r="C10" s="25">
        <f>Blad1!C10</f>
        <v>4.8000000000000001E-2</v>
      </c>
      <c r="D10" s="25">
        <f>Blad1!F10</f>
        <v>2.76</v>
      </c>
      <c r="E10" s="26">
        <f>Blad1!G10</f>
        <v>35.200000000000003</v>
      </c>
      <c r="F10" s="40">
        <f t="shared" si="0"/>
        <v>3.3333333333333335</v>
      </c>
    </row>
    <row r="11" spans="1:6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F21" sqref="F21"/>
    </sheetView>
  </sheetViews>
  <sheetFormatPr defaultRowHeight="14.4" x14ac:dyDescent="0.3"/>
  <cols>
    <col min="1" max="1" width="6.6640625" customWidth="1"/>
    <col min="2" max="2" width="6.88671875" style="35" customWidth="1"/>
  </cols>
  <sheetData>
    <row r="1" spans="1:6" ht="25.2" thickTop="1" thickBot="1" x14ac:dyDescent="0.35">
      <c r="A1" s="27"/>
      <c r="B1" s="34" t="s">
        <v>0</v>
      </c>
      <c r="C1" s="19" t="s">
        <v>1</v>
      </c>
      <c r="D1" s="19" t="s">
        <v>17</v>
      </c>
      <c r="E1" s="20" t="s">
        <v>18</v>
      </c>
      <c r="F1" s="41" t="s">
        <v>20</v>
      </c>
    </row>
    <row r="2" spans="1:6" x14ac:dyDescent="0.3">
      <c r="A2" s="28" t="s">
        <v>14</v>
      </c>
      <c r="B2" s="36">
        <f>Blad2_4_2!B2</f>
        <v>26</v>
      </c>
      <c r="C2" s="29">
        <f>Blad2_4_2!C2</f>
        <v>656</v>
      </c>
      <c r="D2" s="29">
        <f>Blad2_4_2!D2</f>
        <v>648</v>
      </c>
      <c r="E2" s="30">
        <f>Blad2_4_2!E2</f>
        <v>972</v>
      </c>
      <c r="F2" s="40">
        <f>B2*120/3600</f>
        <v>0.8666666666666667</v>
      </c>
    </row>
    <row r="3" spans="1:6" x14ac:dyDescent="0.3">
      <c r="A3" s="21"/>
      <c r="B3" s="37">
        <f>Blad2_4_2!B3</f>
        <v>40</v>
      </c>
      <c r="C3" s="22">
        <f>Blad2_4_2!C3</f>
        <v>849</v>
      </c>
      <c r="D3" s="22">
        <f>Blad2_4_2!D3</f>
        <v>288</v>
      </c>
      <c r="E3" s="23">
        <f>Blad2_4_2!E3</f>
        <v>1312</v>
      </c>
      <c r="F3" s="40">
        <f t="shared" ref="F3:F10" si="0">B3*120/3600</f>
        <v>1.3333333333333333</v>
      </c>
    </row>
    <row r="4" spans="1:6" ht="15" thickBot="1" x14ac:dyDescent="0.35">
      <c r="A4" s="31"/>
      <c r="B4" s="38">
        <f>Blad2_4_2!B4</f>
        <v>60</v>
      </c>
      <c r="C4" s="32">
        <f>Blad2_4_2!C4</f>
        <v>34</v>
      </c>
      <c r="D4" s="32">
        <f>Blad2_4_2!D4</f>
        <v>4.4000000000000004</v>
      </c>
      <c r="E4" s="33">
        <f>Blad2_4_2!E4</f>
        <v>335</v>
      </c>
      <c r="F4" s="40">
        <f t="shared" si="0"/>
        <v>2</v>
      </c>
    </row>
    <row r="5" spans="1:6" x14ac:dyDescent="0.3">
      <c r="A5" s="28" t="s">
        <v>15</v>
      </c>
      <c r="B5" s="36">
        <f>Blad2_4_2!B5</f>
        <v>40</v>
      </c>
      <c r="C5" s="29">
        <f>Blad2_4_2!C5</f>
        <v>114</v>
      </c>
      <c r="D5" s="29">
        <f>Blad2_4_2!D5</f>
        <v>827</v>
      </c>
      <c r="E5" s="30">
        <f>Blad2_4_2!E5</f>
        <v>675</v>
      </c>
      <c r="F5" s="40">
        <f t="shared" si="0"/>
        <v>1.3333333333333333</v>
      </c>
    </row>
    <row r="6" spans="1:6" x14ac:dyDescent="0.3">
      <c r="A6" s="21"/>
      <c r="B6" s="37">
        <f>Blad2_4_2!B6</f>
        <v>47</v>
      </c>
      <c r="C6" s="22">
        <f>Blad2_4_2!C6</f>
        <v>39.5</v>
      </c>
      <c r="D6" s="22">
        <f>Blad2_4_2!D6</f>
        <v>576</v>
      </c>
      <c r="E6" s="23">
        <f>Blad2_4_2!E6</f>
        <v>768</v>
      </c>
      <c r="F6" s="40">
        <f t="shared" si="0"/>
        <v>1.5666666666666667</v>
      </c>
    </row>
    <row r="7" spans="1:6" ht="15" thickBot="1" x14ac:dyDescent="0.35">
      <c r="A7" s="31"/>
      <c r="B7" s="38">
        <f>Blad2_4_2!B7</f>
        <v>60</v>
      </c>
      <c r="C7" s="32">
        <f>Blad2_4_2!C7</f>
        <v>38</v>
      </c>
      <c r="D7" s="32">
        <f>Blad2_4_2!D7</f>
        <v>556</v>
      </c>
      <c r="E7" s="33">
        <f>Blad2_4_2!E7</f>
        <v>692</v>
      </c>
      <c r="F7" s="40">
        <f t="shared" si="0"/>
        <v>2</v>
      </c>
    </row>
    <row r="8" spans="1:6" x14ac:dyDescent="0.3">
      <c r="A8" s="21" t="s">
        <v>16</v>
      </c>
      <c r="B8" s="37">
        <f>Blad2_4_2!B8</f>
        <v>40</v>
      </c>
      <c r="C8" s="22">
        <f>Blad2_4_2!C8</f>
        <v>980</v>
      </c>
      <c r="D8" s="22">
        <f>Blad2_4_2!D8</f>
        <v>1584</v>
      </c>
      <c r="E8" s="23">
        <f>Blad2_4_2!E8</f>
        <v>2246</v>
      </c>
      <c r="F8" s="40">
        <f t="shared" si="0"/>
        <v>1.3333333333333333</v>
      </c>
    </row>
    <row r="9" spans="1:6" x14ac:dyDescent="0.3">
      <c r="A9" s="21"/>
      <c r="B9" s="37">
        <f>Blad2_4_2!B9</f>
        <v>60</v>
      </c>
      <c r="C9" s="22">
        <f>Blad2_4_2!C9</f>
        <v>337</v>
      </c>
      <c r="D9" s="22">
        <f>Blad2_4_2!D9</f>
        <v>1164</v>
      </c>
      <c r="E9" s="23">
        <f>Blad2_4_2!E9</f>
        <v>1428</v>
      </c>
      <c r="F9" s="40">
        <f t="shared" si="0"/>
        <v>2</v>
      </c>
    </row>
    <row r="10" spans="1:6" ht="15" thickBot="1" x14ac:dyDescent="0.35">
      <c r="A10" s="24"/>
      <c r="B10" s="39">
        <f>Blad2_4_2!B10</f>
        <v>100</v>
      </c>
      <c r="C10" s="25">
        <f>Blad2_4_2!C10</f>
        <v>14.1</v>
      </c>
      <c r="D10" s="25">
        <f>Blad2_4_2!D10</f>
        <v>638</v>
      </c>
      <c r="E10" s="26">
        <f>Blad2_4_2!E10</f>
        <v>1358</v>
      </c>
      <c r="F10" s="40">
        <f t="shared" si="0"/>
        <v>3.3333333333333335</v>
      </c>
    </row>
    <row r="11" spans="1:6" ht="1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15" zoomScaleNormal="115" workbookViewId="0">
      <selection activeCell="X25" sqref="X25"/>
    </sheetView>
  </sheetViews>
  <sheetFormatPr defaultRowHeight="14.4" x14ac:dyDescent="0.3"/>
  <cols>
    <col min="1" max="1" width="6.6640625" customWidth="1"/>
    <col min="2" max="2" width="6.88671875" style="35" customWidth="1"/>
  </cols>
  <sheetData>
    <row r="1" spans="1:6" ht="25.2" thickTop="1" thickBot="1" x14ac:dyDescent="0.35">
      <c r="A1" s="27"/>
      <c r="B1" s="34" t="s">
        <v>0</v>
      </c>
      <c r="C1" s="19" t="s">
        <v>1</v>
      </c>
      <c r="D1" s="19" t="s">
        <v>17</v>
      </c>
      <c r="E1" s="20" t="s">
        <v>18</v>
      </c>
      <c r="F1" s="41" t="s">
        <v>20</v>
      </c>
    </row>
    <row r="2" spans="1:6" x14ac:dyDescent="0.3">
      <c r="A2" s="28" t="s">
        <v>14</v>
      </c>
      <c r="B2" s="36">
        <v>26</v>
      </c>
      <c r="C2" s="29">
        <f>Blad1!C8</f>
        <v>30.9</v>
      </c>
      <c r="D2" s="29">
        <f>Blad1!F8</f>
        <v>26.3</v>
      </c>
      <c r="E2" s="30">
        <f>Blad1!G8</f>
        <v>36.299999999999997</v>
      </c>
      <c r="F2" s="40">
        <f>B2*120/3600</f>
        <v>0.8666666666666667</v>
      </c>
    </row>
    <row r="3" spans="1:6" x14ac:dyDescent="0.3">
      <c r="A3" s="21"/>
      <c r="B3" s="37">
        <v>40</v>
      </c>
      <c r="C3" s="22">
        <f>Blad2!C15</f>
        <v>25.3</v>
      </c>
      <c r="D3" s="22">
        <f>Blad2!F15</f>
        <v>7.1</v>
      </c>
      <c r="E3" s="23">
        <f>Blad2!G15</f>
        <v>34.6</v>
      </c>
      <c r="F3" s="40">
        <f t="shared" ref="F3:F10" si="0">B3*120/3600</f>
        <v>1.3333333333333333</v>
      </c>
    </row>
    <row r="4" spans="1:6" ht="15" thickBot="1" x14ac:dyDescent="0.35">
      <c r="A4" s="31"/>
      <c r="B4" s="38">
        <v>60</v>
      </c>
      <c r="C4" s="32">
        <f>Blad2!C12</f>
        <v>3.6</v>
      </c>
      <c r="D4" s="32">
        <f>Blad2!F12</f>
        <v>0.4</v>
      </c>
      <c r="E4" s="33">
        <f>Blad2!G12</f>
        <v>22.5</v>
      </c>
      <c r="F4" s="40">
        <f t="shared" si="0"/>
        <v>2</v>
      </c>
    </row>
    <row r="5" spans="1:6" x14ac:dyDescent="0.3">
      <c r="A5" s="28" t="s">
        <v>15</v>
      </c>
      <c r="B5" s="36">
        <v>40</v>
      </c>
      <c r="C5" s="29">
        <f>Blad2!C16</f>
        <v>0.5</v>
      </c>
      <c r="D5" s="29">
        <f>Blad2!F16</f>
        <v>22.6</v>
      </c>
      <c r="E5" s="30">
        <f>Blad2!G16</f>
        <v>40.9</v>
      </c>
      <c r="F5" s="40">
        <f t="shared" si="0"/>
        <v>1.3333333333333333</v>
      </c>
    </row>
    <row r="6" spans="1:6" x14ac:dyDescent="0.3">
      <c r="A6" s="21"/>
      <c r="B6" s="37">
        <v>47</v>
      </c>
      <c r="C6" s="22">
        <f>Blad1!C9</f>
        <v>9.7000000000000003E-2</v>
      </c>
      <c r="D6" s="22">
        <f>Blad1!F9</f>
        <v>14.2</v>
      </c>
      <c r="E6" s="23">
        <f>Blad1!G9</f>
        <v>24.9</v>
      </c>
      <c r="F6" s="40">
        <f t="shared" si="0"/>
        <v>1.5666666666666667</v>
      </c>
    </row>
    <row r="7" spans="1:6" ht="15" thickBot="1" x14ac:dyDescent="0.35">
      <c r="A7" s="31"/>
      <c r="B7" s="38">
        <v>60</v>
      </c>
      <c r="C7" s="32">
        <f>Blad2!C13</f>
        <v>0.2</v>
      </c>
      <c r="D7" s="32">
        <f>Blad2!F13</f>
        <v>11.4</v>
      </c>
      <c r="E7" s="33">
        <f>Blad2!G13</f>
        <v>19.2</v>
      </c>
      <c r="F7" s="40">
        <f t="shared" si="0"/>
        <v>2</v>
      </c>
    </row>
    <row r="8" spans="1:6" x14ac:dyDescent="0.3">
      <c r="A8" s="21" t="s">
        <v>16</v>
      </c>
      <c r="B8" s="37">
        <v>40</v>
      </c>
      <c r="C8" s="22">
        <f>Blad2!C17</f>
        <v>35.799999999999997</v>
      </c>
      <c r="D8" s="22">
        <f>Blad2!F17</f>
        <v>48.5</v>
      </c>
      <c r="E8" s="23">
        <f>Blad2!G17</f>
        <v>43.8</v>
      </c>
      <c r="F8" s="40">
        <f t="shared" si="0"/>
        <v>1.3333333333333333</v>
      </c>
    </row>
    <row r="9" spans="1:6" x14ac:dyDescent="0.3">
      <c r="A9" s="21"/>
      <c r="B9" s="37">
        <v>60</v>
      </c>
      <c r="C9" s="22">
        <f>Blad2!C14</f>
        <v>30</v>
      </c>
      <c r="D9" s="22">
        <f>Blad2!F14</f>
        <v>62.4</v>
      </c>
      <c r="E9" s="23">
        <f>Blad2!G14</f>
        <v>43.9</v>
      </c>
      <c r="F9" s="40">
        <f t="shared" si="0"/>
        <v>2</v>
      </c>
    </row>
    <row r="10" spans="1:6" ht="15" thickBot="1" x14ac:dyDescent="0.35">
      <c r="A10" s="24"/>
      <c r="B10" s="39">
        <v>100</v>
      </c>
      <c r="C10" s="25">
        <f>Blad1!C10</f>
        <v>4.8000000000000001E-2</v>
      </c>
      <c r="D10" s="25">
        <f>Blad1!F10</f>
        <v>2.76</v>
      </c>
      <c r="E10" s="26">
        <f>Blad1!G10</f>
        <v>35.200000000000003</v>
      </c>
      <c r="F10" s="40">
        <f t="shared" si="0"/>
        <v>3.3333333333333335</v>
      </c>
    </row>
    <row r="11" spans="1:6" ht="15" thickTop="1" x14ac:dyDescent="0.3"/>
    <row r="12" spans="1:6" x14ac:dyDescent="0.3">
      <c r="A12">
        <v>0.1</v>
      </c>
      <c r="B12" s="43">
        <f>40/A12</f>
        <v>400</v>
      </c>
    </row>
    <row r="13" spans="1:6" x14ac:dyDescent="0.3">
      <c r="A13" s="42">
        <v>0.2</v>
      </c>
      <c r="B13" s="43">
        <f>40/A13</f>
        <v>200</v>
      </c>
    </row>
    <row r="14" spans="1:6" x14ac:dyDescent="0.3">
      <c r="A14" s="42">
        <v>0.4</v>
      </c>
      <c r="B14" s="43">
        <f t="shared" ref="B14:B42" si="1">40/A14</f>
        <v>100</v>
      </c>
    </row>
    <row r="15" spans="1:6" x14ac:dyDescent="0.3">
      <c r="A15" s="42">
        <v>0.6</v>
      </c>
      <c r="B15" s="43">
        <f t="shared" si="1"/>
        <v>66.666666666666671</v>
      </c>
    </row>
    <row r="16" spans="1:6" x14ac:dyDescent="0.3">
      <c r="A16" s="42">
        <v>0.8</v>
      </c>
      <c r="B16" s="43">
        <f t="shared" si="1"/>
        <v>50</v>
      </c>
    </row>
    <row r="17" spans="1:2" x14ac:dyDescent="0.3">
      <c r="A17" s="42">
        <v>1</v>
      </c>
      <c r="B17" s="43">
        <f t="shared" si="1"/>
        <v>40</v>
      </c>
    </row>
    <row r="18" spans="1:2" x14ac:dyDescent="0.3">
      <c r="A18" s="42">
        <v>1.2</v>
      </c>
      <c r="B18" s="43">
        <f t="shared" si="1"/>
        <v>33.333333333333336</v>
      </c>
    </row>
    <row r="19" spans="1:2" x14ac:dyDescent="0.3">
      <c r="A19" s="42">
        <v>1.4</v>
      </c>
      <c r="B19" s="43">
        <f t="shared" si="1"/>
        <v>28.571428571428573</v>
      </c>
    </row>
    <row r="20" spans="1:2" x14ac:dyDescent="0.3">
      <c r="A20" s="42">
        <v>1.6</v>
      </c>
      <c r="B20" s="43">
        <f t="shared" si="1"/>
        <v>25</v>
      </c>
    </row>
    <row r="21" spans="1:2" x14ac:dyDescent="0.3">
      <c r="A21" s="42">
        <v>1.8</v>
      </c>
      <c r="B21" s="43">
        <f t="shared" si="1"/>
        <v>22.222222222222221</v>
      </c>
    </row>
    <row r="22" spans="1:2" x14ac:dyDescent="0.3">
      <c r="A22" s="42">
        <v>2</v>
      </c>
      <c r="B22" s="43">
        <f t="shared" si="1"/>
        <v>20</v>
      </c>
    </row>
    <row r="23" spans="1:2" x14ac:dyDescent="0.3">
      <c r="A23" s="42">
        <v>2.2000000000000002</v>
      </c>
      <c r="B23" s="43">
        <f t="shared" si="1"/>
        <v>18.18181818181818</v>
      </c>
    </row>
    <row r="24" spans="1:2" x14ac:dyDescent="0.3">
      <c r="A24" s="42">
        <v>2.4</v>
      </c>
      <c r="B24" s="43">
        <f t="shared" si="1"/>
        <v>16.666666666666668</v>
      </c>
    </row>
    <row r="25" spans="1:2" x14ac:dyDescent="0.3">
      <c r="A25" s="42">
        <v>2.6</v>
      </c>
      <c r="B25" s="43">
        <f t="shared" si="1"/>
        <v>15.384615384615383</v>
      </c>
    </row>
    <row r="26" spans="1:2" x14ac:dyDescent="0.3">
      <c r="A26" s="42">
        <v>2.8</v>
      </c>
      <c r="B26" s="43">
        <f t="shared" si="1"/>
        <v>14.285714285714286</v>
      </c>
    </row>
    <row r="27" spans="1:2" x14ac:dyDescent="0.3">
      <c r="A27" s="42">
        <v>3</v>
      </c>
      <c r="B27" s="43">
        <f t="shared" si="1"/>
        <v>13.333333333333334</v>
      </c>
    </row>
    <row r="28" spans="1:2" x14ac:dyDescent="0.3">
      <c r="A28" s="42">
        <v>3.2</v>
      </c>
      <c r="B28" s="43">
        <f t="shared" si="1"/>
        <v>12.5</v>
      </c>
    </row>
    <row r="29" spans="1:2" x14ac:dyDescent="0.3">
      <c r="A29" s="42">
        <v>3.4</v>
      </c>
      <c r="B29" s="43">
        <f t="shared" si="1"/>
        <v>11.764705882352942</v>
      </c>
    </row>
    <row r="30" spans="1:2" x14ac:dyDescent="0.3">
      <c r="A30" s="42">
        <v>3.6</v>
      </c>
      <c r="B30" s="43">
        <f t="shared" si="1"/>
        <v>11.111111111111111</v>
      </c>
    </row>
    <row r="31" spans="1:2" x14ac:dyDescent="0.3">
      <c r="A31" s="42">
        <v>3.8</v>
      </c>
      <c r="B31" s="43">
        <f t="shared" si="1"/>
        <v>10.526315789473685</v>
      </c>
    </row>
    <row r="32" spans="1:2" x14ac:dyDescent="0.3">
      <c r="A32" s="42">
        <v>4</v>
      </c>
      <c r="B32" s="43">
        <f t="shared" si="1"/>
        <v>10</v>
      </c>
    </row>
    <row r="33" spans="1:2" x14ac:dyDescent="0.3">
      <c r="A33" s="42">
        <v>4.2</v>
      </c>
      <c r="B33" s="43">
        <f t="shared" si="1"/>
        <v>9.5238095238095237</v>
      </c>
    </row>
    <row r="34" spans="1:2" x14ac:dyDescent="0.3">
      <c r="A34" s="42">
        <v>4.4000000000000004</v>
      </c>
      <c r="B34" s="43">
        <f t="shared" si="1"/>
        <v>9.0909090909090899</v>
      </c>
    </row>
    <row r="35" spans="1:2" x14ac:dyDescent="0.3">
      <c r="A35" s="42">
        <v>4.5999999999999996</v>
      </c>
      <c r="B35" s="43">
        <f t="shared" si="1"/>
        <v>8.6956521739130448</v>
      </c>
    </row>
    <row r="36" spans="1:2" x14ac:dyDescent="0.3">
      <c r="A36" s="42">
        <v>4.8</v>
      </c>
      <c r="B36" s="43">
        <f t="shared" si="1"/>
        <v>8.3333333333333339</v>
      </c>
    </row>
    <row r="37" spans="1:2" x14ac:dyDescent="0.3">
      <c r="A37" s="42">
        <v>5</v>
      </c>
      <c r="B37" s="43">
        <f t="shared" si="1"/>
        <v>8</v>
      </c>
    </row>
    <row r="38" spans="1:2" x14ac:dyDescent="0.3">
      <c r="A38" s="42">
        <v>6</v>
      </c>
      <c r="B38" s="43">
        <f t="shared" si="1"/>
        <v>6.666666666666667</v>
      </c>
    </row>
    <row r="39" spans="1:2" x14ac:dyDescent="0.3">
      <c r="A39" s="42">
        <v>7</v>
      </c>
      <c r="B39" s="43">
        <f t="shared" si="1"/>
        <v>5.7142857142857144</v>
      </c>
    </row>
    <row r="40" spans="1:2" x14ac:dyDescent="0.3">
      <c r="A40" s="42">
        <v>8</v>
      </c>
      <c r="B40" s="43">
        <f t="shared" si="1"/>
        <v>5</v>
      </c>
    </row>
    <row r="41" spans="1:2" x14ac:dyDescent="0.3">
      <c r="A41" s="42">
        <v>9</v>
      </c>
      <c r="B41" s="43">
        <f t="shared" si="1"/>
        <v>4.4444444444444446</v>
      </c>
    </row>
    <row r="42" spans="1:2" x14ac:dyDescent="0.3">
      <c r="A42" s="42">
        <v>10</v>
      </c>
      <c r="B42" s="43">
        <f t="shared" si="1"/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15" zoomScaleNormal="115" workbookViewId="0">
      <selection activeCell="G23" sqref="G23"/>
    </sheetView>
  </sheetViews>
  <sheetFormatPr defaultRowHeight="14.4" x14ac:dyDescent="0.3"/>
  <cols>
    <col min="1" max="1" width="6.6640625" customWidth="1"/>
    <col min="2" max="2" width="6.88671875" style="35" customWidth="1"/>
  </cols>
  <sheetData>
    <row r="1" spans="1:6" ht="25.2" thickTop="1" thickBot="1" x14ac:dyDescent="0.35">
      <c r="A1" s="27"/>
      <c r="B1" s="34" t="s">
        <v>0</v>
      </c>
      <c r="C1" s="19" t="s">
        <v>1</v>
      </c>
      <c r="D1" s="19" t="s">
        <v>17</v>
      </c>
      <c r="E1" s="20" t="s">
        <v>18</v>
      </c>
      <c r="F1" s="41" t="s">
        <v>20</v>
      </c>
    </row>
    <row r="2" spans="1:6" x14ac:dyDescent="0.3">
      <c r="A2" s="28" t="s">
        <v>14</v>
      </c>
      <c r="B2" s="36">
        <v>26</v>
      </c>
      <c r="C2" s="29">
        <f>Blad1!C2</f>
        <v>656</v>
      </c>
      <c r="D2" s="29">
        <f>Blad1!D2</f>
        <v>648</v>
      </c>
      <c r="E2" s="30">
        <f>Blad1!E2</f>
        <v>972</v>
      </c>
      <c r="F2" s="40">
        <f>B2*120/3600</f>
        <v>0.8666666666666667</v>
      </c>
    </row>
    <row r="3" spans="1:6" x14ac:dyDescent="0.3">
      <c r="A3" s="21"/>
      <c r="B3" s="37">
        <v>40</v>
      </c>
      <c r="C3" s="22">
        <f>Blad2!C5</f>
        <v>849</v>
      </c>
      <c r="D3" s="22">
        <f>Blad2!D5</f>
        <v>288</v>
      </c>
      <c r="E3" s="23">
        <f>Blad2!E5</f>
        <v>1312</v>
      </c>
      <c r="F3" s="40">
        <f t="shared" ref="F3:F10" si="0">B3*120/3600</f>
        <v>1.3333333333333333</v>
      </c>
    </row>
    <row r="4" spans="1:6" ht="15" thickBot="1" x14ac:dyDescent="0.35">
      <c r="A4" s="31"/>
      <c r="B4" s="38">
        <v>60</v>
      </c>
      <c r="C4" s="32">
        <f>Blad2!C2</f>
        <v>34</v>
      </c>
      <c r="D4" s="32">
        <f>Blad2!D2</f>
        <v>4.4000000000000004</v>
      </c>
      <c r="E4" s="33">
        <f>Blad2!E2</f>
        <v>335</v>
      </c>
      <c r="F4" s="40">
        <f t="shared" si="0"/>
        <v>2</v>
      </c>
    </row>
    <row r="5" spans="1:6" x14ac:dyDescent="0.3">
      <c r="A5" s="28" t="s">
        <v>15</v>
      </c>
      <c r="B5" s="36">
        <v>40</v>
      </c>
      <c r="C5" s="29">
        <f>Blad2!C6</f>
        <v>114</v>
      </c>
      <c r="D5" s="29">
        <f>Blad2!D6</f>
        <v>827</v>
      </c>
      <c r="E5" s="30">
        <f>Blad2!E6</f>
        <v>675</v>
      </c>
      <c r="F5" s="40">
        <f t="shared" si="0"/>
        <v>1.3333333333333333</v>
      </c>
    </row>
    <row r="6" spans="1:6" x14ac:dyDescent="0.3">
      <c r="A6" s="21"/>
      <c r="B6" s="37">
        <v>47</v>
      </c>
      <c r="C6" s="22">
        <f>Blad1!C3</f>
        <v>39.5</v>
      </c>
      <c r="D6" s="22">
        <f>Blad1!D3</f>
        <v>576</v>
      </c>
      <c r="E6" s="23">
        <f>Blad1!E3</f>
        <v>768</v>
      </c>
      <c r="F6" s="40">
        <f t="shared" si="0"/>
        <v>1.5666666666666667</v>
      </c>
    </row>
    <row r="7" spans="1:6" ht="15" thickBot="1" x14ac:dyDescent="0.35">
      <c r="A7" s="31"/>
      <c r="B7" s="38">
        <v>60</v>
      </c>
      <c r="C7" s="32">
        <f>Blad2!C3</f>
        <v>38</v>
      </c>
      <c r="D7" s="32">
        <f>Blad2!D3</f>
        <v>556</v>
      </c>
      <c r="E7" s="33">
        <f>Blad2!E3</f>
        <v>692</v>
      </c>
      <c r="F7" s="40">
        <f t="shared" si="0"/>
        <v>2</v>
      </c>
    </row>
    <row r="8" spans="1:6" x14ac:dyDescent="0.3">
      <c r="A8" s="21" t="s">
        <v>16</v>
      </c>
      <c r="B8" s="37">
        <v>40</v>
      </c>
      <c r="C8" s="22">
        <f>Blad2!C7</f>
        <v>980</v>
      </c>
      <c r="D8" s="22">
        <f>Blad2!D7</f>
        <v>1584</v>
      </c>
      <c r="E8" s="23">
        <f>Blad2!E7</f>
        <v>2246</v>
      </c>
      <c r="F8" s="40">
        <f t="shared" si="0"/>
        <v>1.3333333333333333</v>
      </c>
    </row>
    <row r="9" spans="1:6" x14ac:dyDescent="0.3">
      <c r="A9" s="21"/>
      <c r="B9" s="37">
        <v>60</v>
      </c>
      <c r="C9" s="22">
        <f>Blad2!C4</f>
        <v>337</v>
      </c>
      <c r="D9" s="22">
        <f>Blad2!D4</f>
        <v>1164</v>
      </c>
      <c r="E9" s="23">
        <f>Blad2!E4</f>
        <v>1428</v>
      </c>
      <c r="F9" s="40">
        <f t="shared" si="0"/>
        <v>2</v>
      </c>
    </row>
    <row r="10" spans="1:6" ht="15" thickBot="1" x14ac:dyDescent="0.35">
      <c r="A10" s="24"/>
      <c r="B10" s="39">
        <v>100</v>
      </c>
      <c r="C10" s="25">
        <f>Blad1!C4</f>
        <v>14.1</v>
      </c>
      <c r="D10" s="25">
        <f>Blad1!D4</f>
        <v>638</v>
      </c>
      <c r="E10" s="26">
        <f>Blad1!E4</f>
        <v>1358</v>
      </c>
      <c r="F10" s="40">
        <f t="shared" si="0"/>
        <v>3.3333333333333335</v>
      </c>
    </row>
    <row r="11" spans="1:6" ht="15" thickTop="1" x14ac:dyDescent="0.3"/>
    <row r="12" spans="1:6" x14ac:dyDescent="0.3">
      <c r="A12">
        <v>0.1</v>
      </c>
      <c r="B12" s="43">
        <f>40/A12*3600*0.003</f>
        <v>4320</v>
      </c>
    </row>
    <row r="13" spans="1:6" x14ac:dyDescent="0.3">
      <c r="A13" s="42">
        <v>0.2</v>
      </c>
      <c r="B13" s="43">
        <f t="shared" ref="B13:B42" si="1">40/A13*3600*0.003</f>
        <v>2160</v>
      </c>
    </row>
    <row r="14" spans="1:6" x14ac:dyDescent="0.3">
      <c r="A14" s="42">
        <v>0.4</v>
      </c>
      <c r="B14" s="43">
        <f t="shared" si="1"/>
        <v>1080</v>
      </c>
    </row>
    <row r="15" spans="1:6" x14ac:dyDescent="0.3">
      <c r="A15" s="42">
        <v>0.6</v>
      </c>
      <c r="B15" s="43">
        <f t="shared" si="1"/>
        <v>720.00000000000011</v>
      </c>
    </row>
    <row r="16" spans="1:6" x14ac:dyDescent="0.3">
      <c r="A16" s="42">
        <v>0.8</v>
      </c>
      <c r="B16" s="43">
        <f t="shared" si="1"/>
        <v>540</v>
      </c>
    </row>
    <row r="17" spans="1:2" x14ac:dyDescent="0.3">
      <c r="A17" s="42">
        <v>1</v>
      </c>
      <c r="B17" s="43">
        <f t="shared" si="1"/>
        <v>432</v>
      </c>
    </row>
    <row r="18" spans="1:2" x14ac:dyDescent="0.3">
      <c r="A18" s="42">
        <v>1.2</v>
      </c>
      <c r="B18" s="43">
        <f t="shared" si="1"/>
        <v>360.00000000000006</v>
      </c>
    </row>
    <row r="19" spans="1:2" x14ac:dyDescent="0.3">
      <c r="A19" s="42">
        <v>1.4</v>
      </c>
      <c r="B19" s="43">
        <f t="shared" si="1"/>
        <v>308.57142857142861</v>
      </c>
    </row>
    <row r="20" spans="1:2" x14ac:dyDescent="0.3">
      <c r="A20" s="42">
        <v>1.6</v>
      </c>
      <c r="B20" s="43">
        <f t="shared" si="1"/>
        <v>270</v>
      </c>
    </row>
    <row r="21" spans="1:2" x14ac:dyDescent="0.3">
      <c r="A21" s="42">
        <v>1.8</v>
      </c>
      <c r="B21" s="43">
        <f t="shared" si="1"/>
        <v>240</v>
      </c>
    </row>
    <row r="22" spans="1:2" x14ac:dyDescent="0.3">
      <c r="A22" s="42">
        <v>2</v>
      </c>
      <c r="B22" s="43">
        <f t="shared" si="1"/>
        <v>216</v>
      </c>
    </row>
    <row r="23" spans="1:2" x14ac:dyDescent="0.3">
      <c r="A23" s="42">
        <v>2.2000000000000002</v>
      </c>
      <c r="B23" s="43">
        <f t="shared" si="1"/>
        <v>196.36363636363635</v>
      </c>
    </row>
    <row r="24" spans="1:2" x14ac:dyDescent="0.3">
      <c r="A24" s="42">
        <v>2.4</v>
      </c>
      <c r="B24" s="43">
        <f t="shared" si="1"/>
        <v>180.00000000000003</v>
      </c>
    </row>
    <row r="25" spans="1:2" x14ac:dyDescent="0.3">
      <c r="A25" s="42">
        <v>2.6</v>
      </c>
      <c r="B25" s="43">
        <f t="shared" si="1"/>
        <v>166.15384615384616</v>
      </c>
    </row>
    <row r="26" spans="1:2" x14ac:dyDescent="0.3">
      <c r="A26" s="42">
        <v>2.8</v>
      </c>
      <c r="B26" s="43">
        <f t="shared" si="1"/>
        <v>154.28571428571431</v>
      </c>
    </row>
    <row r="27" spans="1:2" x14ac:dyDescent="0.3">
      <c r="A27" s="42">
        <v>3</v>
      </c>
      <c r="B27" s="43">
        <f t="shared" si="1"/>
        <v>144</v>
      </c>
    </row>
    <row r="28" spans="1:2" x14ac:dyDescent="0.3">
      <c r="A28" s="42">
        <v>3.2</v>
      </c>
      <c r="B28" s="43">
        <f t="shared" si="1"/>
        <v>135</v>
      </c>
    </row>
    <row r="29" spans="1:2" x14ac:dyDescent="0.3">
      <c r="A29" s="42">
        <v>3.4</v>
      </c>
      <c r="B29" s="43">
        <f t="shared" si="1"/>
        <v>127.05882352941178</v>
      </c>
    </row>
    <row r="30" spans="1:2" x14ac:dyDescent="0.3">
      <c r="A30" s="42">
        <v>3.6</v>
      </c>
      <c r="B30" s="43">
        <f t="shared" si="1"/>
        <v>120</v>
      </c>
    </row>
    <row r="31" spans="1:2" x14ac:dyDescent="0.3">
      <c r="A31" s="42">
        <v>3.8</v>
      </c>
      <c r="B31" s="43">
        <f t="shared" si="1"/>
        <v>113.68421052631581</v>
      </c>
    </row>
    <row r="32" spans="1:2" x14ac:dyDescent="0.3">
      <c r="A32" s="42">
        <v>4</v>
      </c>
      <c r="B32" s="43">
        <f t="shared" si="1"/>
        <v>108</v>
      </c>
    </row>
    <row r="33" spans="1:2" x14ac:dyDescent="0.3">
      <c r="A33" s="42">
        <v>4.2</v>
      </c>
      <c r="B33" s="43">
        <f t="shared" si="1"/>
        <v>102.85714285714285</v>
      </c>
    </row>
    <row r="34" spans="1:2" x14ac:dyDescent="0.3">
      <c r="A34" s="42">
        <v>4.4000000000000004</v>
      </c>
      <c r="B34" s="43">
        <f t="shared" si="1"/>
        <v>98.181818181818173</v>
      </c>
    </row>
    <row r="35" spans="1:2" x14ac:dyDescent="0.3">
      <c r="A35" s="42">
        <v>4.5999999999999996</v>
      </c>
      <c r="B35" s="43">
        <f t="shared" si="1"/>
        <v>93.913043478260875</v>
      </c>
    </row>
    <row r="36" spans="1:2" x14ac:dyDescent="0.3">
      <c r="A36" s="42">
        <v>4.8</v>
      </c>
      <c r="B36" s="43">
        <f t="shared" si="1"/>
        <v>90.000000000000014</v>
      </c>
    </row>
    <row r="37" spans="1:2" x14ac:dyDescent="0.3">
      <c r="A37" s="42">
        <v>5</v>
      </c>
      <c r="B37" s="43">
        <f t="shared" si="1"/>
        <v>86.4</v>
      </c>
    </row>
    <row r="38" spans="1:2" x14ac:dyDescent="0.3">
      <c r="A38" s="42">
        <v>6</v>
      </c>
      <c r="B38" s="43">
        <f t="shared" si="1"/>
        <v>72</v>
      </c>
    </row>
    <row r="39" spans="1:2" x14ac:dyDescent="0.3">
      <c r="A39" s="42">
        <v>7</v>
      </c>
      <c r="B39" s="43">
        <f t="shared" si="1"/>
        <v>61.714285714285715</v>
      </c>
    </row>
    <row r="40" spans="1:2" x14ac:dyDescent="0.3">
      <c r="A40" s="42">
        <v>8</v>
      </c>
      <c r="B40" s="43">
        <f t="shared" si="1"/>
        <v>54</v>
      </c>
    </row>
    <row r="41" spans="1:2" x14ac:dyDescent="0.3">
      <c r="A41" s="42">
        <v>9</v>
      </c>
      <c r="B41" s="43">
        <f t="shared" si="1"/>
        <v>48</v>
      </c>
    </row>
    <row r="42" spans="1:2" x14ac:dyDescent="0.3">
      <c r="A42" s="42">
        <v>10</v>
      </c>
      <c r="B42" s="43">
        <f t="shared" si="1"/>
        <v>43.2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6" sqref="M6"/>
    </sheetView>
  </sheetViews>
  <sheetFormatPr defaultRowHeight="14.4" x14ac:dyDescent="0.3"/>
  <sheetData>
    <row r="1" spans="1:13" ht="24.6" thickBot="1" x14ac:dyDescent="0.35">
      <c r="A1" s="44"/>
      <c r="B1" s="44" t="s">
        <v>0</v>
      </c>
      <c r="C1" s="44" t="s">
        <v>1</v>
      </c>
      <c r="D1" s="44" t="s">
        <v>17</v>
      </c>
      <c r="E1" s="44" t="s">
        <v>18</v>
      </c>
      <c r="F1" s="44" t="s">
        <v>19</v>
      </c>
      <c r="H1" s="17" t="s">
        <v>22</v>
      </c>
    </row>
    <row r="2" spans="1:13" x14ac:dyDescent="0.3">
      <c r="A2" s="1" t="s">
        <v>21</v>
      </c>
      <c r="B2" s="1">
        <f>Blad1!B2</f>
        <v>26</v>
      </c>
      <c r="C2" s="1">
        <f>Blad1!C2</f>
        <v>656</v>
      </c>
      <c r="D2" s="1">
        <f>Blad1!D2</f>
        <v>648</v>
      </c>
      <c r="E2" s="1">
        <f>Blad1!E2</f>
        <v>972</v>
      </c>
      <c r="F2" s="1">
        <f>Blad1!F2</f>
        <v>810</v>
      </c>
      <c r="H2" s="10">
        <v>350</v>
      </c>
    </row>
    <row r="3" spans="1:13" x14ac:dyDescent="0.3">
      <c r="A3" s="10" t="s">
        <v>15</v>
      </c>
      <c r="B3" s="10">
        <f>Blad1!B3</f>
        <v>47</v>
      </c>
      <c r="C3" s="10">
        <f>Blad1!C3</f>
        <v>39.5</v>
      </c>
      <c r="D3" s="10">
        <f>Blad1!D3</f>
        <v>576</v>
      </c>
      <c r="E3" s="10">
        <f>Blad1!E3</f>
        <v>768</v>
      </c>
      <c r="F3" s="10">
        <f>Blad1!F3</f>
        <v>672</v>
      </c>
      <c r="H3" s="10">
        <v>350</v>
      </c>
    </row>
    <row r="4" spans="1:13" ht="15" thickBot="1" x14ac:dyDescent="0.35">
      <c r="A4" s="45" t="s">
        <v>16</v>
      </c>
      <c r="B4" s="45">
        <f>Blad1!B4</f>
        <v>100</v>
      </c>
      <c r="C4" s="45">
        <f>Blad1!C4</f>
        <v>14.1</v>
      </c>
      <c r="D4" s="45">
        <f>Blad1!D4</f>
        <v>638</v>
      </c>
      <c r="E4" s="45">
        <f>Blad1!E4</f>
        <v>1358</v>
      </c>
      <c r="F4" s="45">
        <f>Blad1!F4</f>
        <v>998</v>
      </c>
      <c r="H4" s="10">
        <v>350</v>
      </c>
    </row>
    <row r="5" spans="1:13" ht="15.6" thickTop="1" thickBot="1" x14ac:dyDescent="0.35">
      <c r="L5" s="32"/>
      <c r="M5" s="32"/>
    </row>
    <row r="6" spans="1:13" ht="15" thickBot="1" x14ac:dyDescent="0.35">
      <c r="A6" s="1"/>
      <c r="B6" s="1" t="s">
        <v>0</v>
      </c>
      <c r="C6" s="46" t="s">
        <v>1</v>
      </c>
      <c r="D6" s="46"/>
      <c r="E6" s="46"/>
      <c r="F6" s="46" t="s">
        <v>2</v>
      </c>
      <c r="G6" s="46"/>
      <c r="H6" s="46" t="s">
        <v>3</v>
      </c>
      <c r="I6" s="46"/>
      <c r="J6" s="46"/>
      <c r="K6" s="46"/>
      <c r="L6" s="10" t="s">
        <v>4</v>
      </c>
      <c r="M6" s="47" t="s">
        <v>22</v>
      </c>
    </row>
    <row r="7" spans="1:13" ht="15" thickBot="1" x14ac:dyDescent="0.35">
      <c r="A7" s="3"/>
      <c r="B7" s="3"/>
      <c r="C7" s="3" t="s">
        <v>5</v>
      </c>
      <c r="D7" s="44" t="s">
        <v>6</v>
      </c>
      <c r="E7" s="44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/>
      <c r="M7" s="32"/>
    </row>
    <row r="8" spans="1:13" x14ac:dyDescent="0.3">
      <c r="A8" s="10" t="s">
        <v>21</v>
      </c>
      <c r="B8" s="10">
        <f>Blad1!B8</f>
        <v>26</v>
      </c>
      <c r="C8" s="10">
        <f>Blad1!C8</f>
        <v>30.9</v>
      </c>
      <c r="D8" s="10">
        <f>Blad1!D8</f>
        <v>32.6</v>
      </c>
      <c r="E8" s="10">
        <f>Blad1!E8</f>
        <v>19.100000000000001</v>
      </c>
      <c r="F8" s="10">
        <f>Blad1!F8</f>
        <v>26.3</v>
      </c>
      <c r="G8" s="10">
        <f>Blad1!G8</f>
        <v>36.299999999999997</v>
      </c>
      <c r="H8" s="10">
        <f>Blad1!H8</f>
        <v>29.2</v>
      </c>
      <c r="I8" s="10">
        <f>Blad1!I8</f>
        <v>75.5</v>
      </c>
      <c r="J8" s="10">
        <f>Blad1!J8</f>
        <v>12.9</v>
      </c>
      <c r="K8" s="10">
        <f>Blad1!K8</f>
        <v>65</v>
      </c>
      <c r="L8" s="10">
        <f>Blad1!L8</f>
        <v>45</v>
      </c>
      <c r="M8" s="10">
        <v>10</v>
      </c>
    </row>
    <row r="9" spans="1:13" x14ac:dyDescent="0.3">
      <c r="A9" s="10" t="s">
        <v>15</v>
      </c>
      <c r="B9" s="10">
        <f>Blad1!B9</f>
        <v>47</v>
      </c>
      <c r="C9" s="10">
        <f>Blad1!C9</f>
        <v>9.7000000000000003E-2</v>
      </c>
      <c r="D9" s="10">
        <f>Blad1!D9</f>
        <v>33.4</v>
      </c>
      <c r="E9" s="10">
        <f>Blad1!E9</f>
        <v>7.1</v>
      </c>
      <c r="F9" s="10">
        <f>Blad1!F9</f>
        <v>14.2</v>
      </c>
      <c r="G9" s="10">
        <f>Blad1!G9</f>
        <v>24.9</v>
      </c>
      <c r="H9" s="10">
        <f>Blad1!H9</f>
        <v>7.7</v>
      </c>
      <c r="I9" s="10">
        <f>Blad1!I9</f>
        <v>8.4</v>
      </c>
      <c r="J9" s="10">
        <f>Blad1!J9</f>
        <v>26.8</v>
      </c>
      <c r="K9" s="10">
        <f>Blad1!K9</f>
        <v>28</v>
      </c>
      <c r="L9" s="10">
        <f>Blad1!L9</f>
        <v>25.7</v>
      </c>
      <c r="M9" s="10">
        <v>10</v>
      </c>
    </row>
    <row r="10" spans="1:13" ht="15" thickBot="1" x14ac:dyDescent="0.35">
      <c r="A10" s="45" t="s">
        <v>16</v>
      </c>
      <c r="B10" s="45">
        <f>Blad1!B10</f>
        <v>100</v>
      </c>
      <c r="C10" s="45">
        <f>Blad1!C10</f>
        <v>4.8000000000000001E-2</v>
      </c>
      <c r="D10" s="45">
        <f>Blad1!D10</f>
        <v>0.3</v>
      </c>
      <c r="E10" s="45">
        <f>Blad1!E10</f>
        <v>0</v>
      </c>
      <c r="F10" s="45">
        <f>Blad1!F10</f>
        <v>2.76</v>
      </c>
      <c r="G10" s="45">
        <f>Blad1!G10</f>
        <v>35.200000000000003</v>
      </c>
      <c r="H10" s="45">
        <f>Blad1!H10</f>
        <v>5.0999999999999996</v>
      </c>
      <c r="I10" s="45">
        <f>Blad1!I10</f>
        <v>8.8000000000000007</v>
      </c>
      <c r="J10" s="45">
        <f>Blad1!J10</f>
        <v>6</v>
      </c>
      <c r="K10" s="45">
        <f>Blad1!K10</f>
        <v>4.9000000000000004</v>
      </c>
      <c r="L10" s="45">
        <f>Blad1!L10</f>
        <v>12</v>
      </c>
      <c r="M10" s="45">
        <v>10</v>
      </c>
    </row>
    <row r="11" spans="1:13" ht="15" thickTop="1" x14ac:dyDescent="0.3"/>
    <row r="22" spans="1:6" x14ac:dyDescent="0.3">
      <c r="A22" s="2"/>
      <c r="B22" s="2"/>
      <c r="C22" s="9"/>
      <c r="D22" s="9"/>
      <c r="E22" s="9"/>
      <c r="F22" s="2"/>
    </row>
  </sheetData>
  <mergeCells count="3">
    <mergeCell ref="C6:E6"/>
    <mergeCell ref="F6:G6"/>
    <mergeCell ref="H6:K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I26" sqref="I26"/>
    </sheetView>
  </sheetViews>
  <sheetFormatPr defaultRowHeight="14.4" x14ac:dyDescent="0.3"/>
  <sheetData>
    <row r="1" spans="1:13" ht="24.6" thickBot="1" x14ac:dyDescent="0.35">
      <c r="A1" s="44" t="s">
        <v>0</v>
      </c>
      <c r="B1" s="44"/>
      <c r="C1" s="44" t="s">
        <v>1</v>
      </c>
      <c r="D1" s="44" t="s">
        <v>17</v>
      </c>
      <c r="E1" s="44" t="s">
        <v>18</v>
      </c>
      <c r="F1" s="17" t="s">
        <v>19</v>
      </c>
      <c r="H1" s="17" t="s">
        <v>22</v>
      </c>
    </row>
    <row r="2" spans="1:13" x14ac:dyDescent="0.3">
      <c r="A2" s="1">
        <v>60</v>
      </c>
      <c r="B2" s="1" t="s">
        <v>21</v>
      </c>
      <c r="C2" s="1">
        <f>Blad2!C2</f>
        <v>34</v>
      </c>
      <c r="D2" s="1">
        <f>Blad2!D2</f>
        <v>4.4000000000000004</v>
      </c>
      <c r="E2" s="1">
        <f>Blad2!E2</f>
        <v>335</v>
      </c>
      <c r="F2" s="1">
        <f>Blad2!F2</f>
        <v>169.7</v>
      </c>
      <c r="H2" s="10">
        <v>350</v>
      </c>
    </row>
    <row r="3" spans="1:13" x14ac:dyDescent="0.3">
      <c r="A3" s="10"/>
      <c r="B3" s="10" t="s">
        <v>15</v>
      </c>
      <c r="C3" s="10">
        <f>Blad2!C3</f>
        <v>38</v>
      </c>
      <c r="D3" s="10">
        <f>Blad2!D3</f>
        <v>556</v>
      </c>
      <c r="E3" s="10">
        <f>Blad2!E3</f>
        <v>692</v>
      </c>
      <c r="F3" s="10">
        <f>Blad2!F3</f>
        <v>624</v>
      </c>
      <c r="H3" s="10">
        <v>350</v>
      </c>
    </row>
    <row r="4" spans="1:13" x14ac:dyDescent="0.3">
      <c r="A4" s="11"/>
      <c r="B4" s="11" t="s">
        <v>16</v>
      </c>
      <c r="C4" s="11">
        <f>Blad2!C4</f>
        <v>337</v>
      </c>
      <c r="D4" s="11">
        <f>Blad2!D4</f>
        <v>1164</v>
      </c>
      <c r="E4" s="11">
        <f>Blad2!E4</f>
        <v>1428</v>
      </c>
      <c r="F4" s="11">
        <f>Blad2!F4</f>
        <v>1296</v>
      </c>
      <c r="H4" s="10">
        <v>350</v>
      </c>
    </row>
    <row r="5" spans="1:13" x14ac:dyDescent="0.3">
      <c r="A5" s="2">
        <v>40</v>
      </c>
      <c r="B5" s="2" t="s">
        <v>14</v>
      </c>
      <c r="C5" s="2">
        <f>Blad2!C5</f>
        <v>849</v>
      </c>
      <c r="D5" s="2">
        <f>Blad2!D5</f>
        <v>288</v>
      </c>
      <c r="E5" s="2">
        <f>Blad2!E5</f>
        <v>1312</v>
      </c>
      <c r="F5" s="2">
        <f>Blad2!F5</f>
        <v>800</v>
      </c>
      <c r="H5" s="10">
        <v>350</v>
      </c>
    </row>
    <row r="6" spans="1:13" x14ac:dyDescent="0.3">
      <c r="A6" s="2"/>
      <c r="B6" s="2" t="s">
        <v>15</v>
      </c>
      <c r="C6" s="2">
        <f>Blad2!C6</f>
        <v>114</v>
      </c>
      <c r="D6" s="2">
        <f>Blad2!D6</f>
        <v>827</v>
      </c>
      <c r="E6" s="2">
        <f>Blad2!E6</f>
        <v>675</v>
      </c>
      <c r="F6" s="2">
        <f>Blad2!F6</f>
        <v>751</v>
      </c>
      <c r="H6" s="10">
        <v>350</v>
      </c>
    </row>
    <row r="7" spans="1:13" ht="15" thickBot="1" x14ac:dyDescent="0.35">
      <c r="A7" s="3"/>
      <c r="B7" s="3" t="s">
        <v>16</v>
      </c>
      <c r="C7" s="3">
        <f>Blad2!C7</f>
        <v>980</v>
      </c>
      <c r="D7" s="3">
        <f>Blad2!D7</f>
        <v>1584</v>
      </c>
      <c r="E7" s="3">
        <f>Blad2!E7</f>
        <v>2246</v>
      </c>
      <c r="F7" s="3">
        <f>Blad2!F7</f>
        <v>1915</v>
      </c>
      <c r="H7" s="10">
        <v>350</v>
      </c>
    </row>
    <row r="9" spans="1:13" ht="15" thickBot="1" x14ac:dyDescent="0.35"/>
    <row r="10" spans="1:13" ht="15" thickBot="1" x14ac:dyDescent="0.35">
      <c r="A10" s="1" t="s">
        <v>0</v>
      </c>
      <c r="B10" s="1"/>
      <c r="C10" s="46" t="s">
        <v>1</v>
      </c>
      <c r="D10" s="46"/>
      <c r="E10" s="46"/>
      <c r="F10" s="46" t="s">
        <v>2</v>
      </c>
      <c r="G10" s="46"/>
      <c r="H10" s="46" t="s">
        <v>3</v>
      </c>
      <c r="I10" s="46"/>
      <c r="J10" s="46"/>
      <c r="K10" s="46"/>
      <c r="L10" s="1" t="s">
        <v>4</v>
      </c>
      <c r="M10" s="48" t="s">
        <v>22</v>
      </c>
    </row>
    <row r="11" spans="1:13" ht="15" thickBot="1" x14ac:dyDescent="0.35">
      <c r="A11" s="3"/>
      <c r="B11" s="3"/>
      <c r="C11" s="3" t="s">
        <v>5</v>
      </c>
      <c r="D11" s="44" t="s">
        <v>6</v>
      </c>
      <c r="E11" s="44" t="s">
        <v>7</v>
      </c>
      <c r="F11" s="3" t="s">
        <v>8</v>
      </c>
      <c r="G11" s="3" t="s">
        <v>9</v>
      </c>
      <c r="H11" s="3" t="s">
        <v>10</v>
      </c>
      <c r="I11" s="3" t="s">
        <v>11</v>
      </c>
      <c r="J11" s="3" t="s">
        <v>12</v>
      </c>
      <c r="K11" s="3" t="s">
        <v>13</v>
      </c>
      <c r="L11" s="3"/>
    </row>
    <row r="12" spans="1:13" x14ac:dyDescent="0.3">
      <c r="A12" s="1">
        <v>60</v>
      </c>
      <c r="B12" s="1" t="s">
        <v>21</v>
      </c>
      <c r="C12" s="12">
        <f>Blad2!C12</f>
        <v>3.6</v>
      </c>
      <c r="D12" s="1">
        <f>Blad2!D12</f>
        <v>12.8</v>
      </c>
      <c r="E12" s="1">
        <f>Blad2!E12</f>
        <v>1.2</v>
      </c>
      <c r="F12" s="12">
        <f>Blad2!F12</f>
        <v>0.4</v>
      </c>
      <c r="G12" s="12">
        <f>Blad2!G12</f>
        <v>22.5</v>
      </c>
      <c r="H12" s="1">
        <f>Blad2!H12</f>
        <v>0.1</v>
      </c>
      <c r="I12" s="1">
        <f>Blad2!I12</f>
        <v>52.5</v>
      </c>
      <c r="J12" s="1">
        <f>Blad2!J12</f>
        <v>6.7</v>
      </c>
      <c r="K12" s="1">
        <f>Blad2!K12</f>
        <v>5.4</v>
      </c>
      <c r="L12" s="1"/>
      <c r="M12" s="48">
        <v>10</v>
      </c>
    </row>
    <row r="13" spans="1:13" x14ac:dyDescent="0.3">
      <c r="A13" s="10"/>
      <c r="B13" s="10" t="s">
        <v>15</v>
      </c>
      <c r="C13" s="13">
        <f>Blad2!C13</f>
        <v>0.2</v>
      </c>
      <c r="D13" s="10">
        <f>Blad2!D13</f>
        <v>63.7</v>
      </c>
      <c r="E13" s="10">
        <f>Blad2!E13</f>
        <v>1.1000000000000001</v>
      </c>
      <c r="F13" s="13">
        <f>Blad2!F13</f>
        <v>11.4</v>
      </c>
      <c r="G13" s="13">
        <f>Blad2!G13</f>
        <v>19.2</v>
      </c>
      <c r="H13" s="10">
        <f>Blad2!H13</f>
        <v>7.1</v>
      </c>
      <c r="I13" s="10">
        <f>Blad2!I13</f>
        <v>8</v>
      </c>
      <c r="J13" s="10">
        <f>Blad2!J13</f>
        <v>19.600000000000001</v>
      </c>
      <c r="K13" s="10">
        <f>Blad2!K13</f>
        <v>16.8</v>
      </c>
      <c r="L13" s="10"/>
      <c r="M13" s="48">
        <v>10</v>
      </c>
    </row>
    <row r="14" spans="1:13" x14ac:dyDescent="0.3">
      <c r="A14" s="11"/>
      <c r="B14" s="11" t="s">
        <v>16</v>
      </c>
      <c r="C14" s="14">
        <f>Blad2!C14</f>
        <v>30</v>
      </c>
      <c r="D14" s="11">
        <f>Blad2!D14</f>
        <v>31.5</v>
      </c>
      <c r="E14" s="11">
        <f>Blad2!E14</f>
        <v>0.1</v>
      </c>
      <c r="F14" s="14">
        <f>Blad2!F14</f>
        <v>62.4</v>
      </c>
      <c r="G14" s="14">
        <f>Blad2!G14</f>
        <v>43.9</v>
      </c>
      <c r="H14" s="11">
        <f>Blad2!H14</f>
        <v>7.8</v>
      </c>
      <c r="I14" s="11">
        <f>Blad2!I14</f>
        <v>19.600000000000001</v>
      </c>
      <c r="J14" s="11">
        <f>Blad2!J14</f>
        <v>19.3</v>
      </c>
      <c r="K14" s="11">
        <f>Blad2!K14</f>
        <v>6.1</v>
      </c>
      <c r="L14" s="11"/>
      <c r="M14" s="48">
        <v>10</v>
      </c>
    </row>
    <row r="15" spans="1:13" x14ac:dyDescent="0.3">
      <c r="A15" s="2">
        <v>40</v>
      </c>
      <c r="B15" s="2" t="s">
        <v>21</v>
      </c>
      <c r="C15" s="7">
        <f>Blad2!C15</f>
        <v>25.3</v>
      </c>
      <c r="D15" s="2">
        <f>Blad2!D15</f>
        <v>29.6</v>
      </c>
      <c r="E15" s="2">
        <f>Blad2!E15</f>
        <v>31.5</v>
      </c>
      <c r="F15" s="7">
        <f>Blad2!F15</f>
        <v>7.1</v>
      </c>
      <c r="G15" s="7">
        <f>Blad2!G15</f>
        <v>34.6</v>
      </c>
      <c r="H15" s="2">
        <f>Blad2!H15</f>
        <v>3</v>
      </c>
      <c r="I15" s="2">
        <f>Blad2!I15</f>
        <v>45.4</v>
      </c>
      <c r="J15" s="2">
        <f>Blad2!J15</f>
        <v>9.8000000000000007</v>
      </c>
      <c r="K15" s="2">
        <f>Blad2!K15</f>
        <v>0.8</v>
      </c>
      <c r="L15" s="2"/>
      <c r="M15" s="48">
        <v>10</v>
      </c>
    </row>
    <row r="16" spans="1:13" x14ac:dyDescent="0.3">
      <c r="A16" s="2"/>
      <c r="B16" s="2" t="s">
        <v>15</v>
      </c>
      <c r="C16" s="7">
        <f>Blad2!C16</f>
        <v>0.5</v>
      </c>
      <c r="D16" s="2">
        <f>Blad2!D16</f>
        <v>87.1</v>
      </c>
      <c r="E16" s="2">
        <f>Blad2!E16</f>
        <v>71.099999999999994</v>
      </c>
      <c r="F16" s="7">
        <f>Blad2!F16</f>
        <v>22.6</v>
      </c>
      <c r="G16" s="7">
        <f>Blad2!G16</f>
        <v>40.9</v>
      </c>
      <c r="H16" s="2">
        <f>Blad2!H16</f>
        <v>6.1</v>
      </c>
      <c r="I16" s="2">
        <f>Blad2!I16</f>
        <v>8.6</v>
      </c>
      <c r="J16" s="2">
        <f>Blad2!J16</f>
        <v>29.6</v>
      </c>
      <c r="K16" s="2">
        <f>Blad2!K16</f>
        <v>40.700000000000003</v>
      </c>
      <c r="L16" s="2"/>
      <c r="M16" s="48">
        <v>10</v>
      </c>
    </row>
    <row r="17" spans="1:13" ht="15" thickBot="1" x14ac:dyDescent="0.35">
      <c r="A17" s="3"/>
      <c r="B17" s="3" t="s">
        <v>16</v>
      </c>
      <c r="C17" s="8">
        <f>Blad2!C17</f>
        <v>35.799999999999997</v>
      </c>
      <c r="D17" s="3">
        <f>Blad2!D17</f>
        <v>37.799999999999997</v>
      </c>
      <c r="E17" s="3">
        <f>Blad2!E17</f>
        <v>193.9</v>
      </c>
      <c r="F17" s="8">
        <f>Blad2!F17</f>
        <v>48.5</v>
      </c>
      <c r="G17" s="8">
        <f>Blad2!G17</f>
        <v>43.8</v>
      </c>
      <c r="H17" s="3">
        <f>Blad2!H17</f>
        <v>24</v>
      </c>
      <c r="I17" s="3">
        <f>Blad2!I17</f>
        <v>11.1</v>
      </c>
      <c r="J17" s="3">
        <f>Blad2!J17</f>
        <v>15.6</v>
      </c>
      <c r="K17" s="3">
        <f>Blad2!K17</f>
        <v>12.7</v>
      </c>
      <c r="L17" s="3"/>
      <c r="M17" s="48">
        <v>10</v>
      </c>
    </row>
    <row r="25" spans="1:13" x14ac:dyDescent="0.3">
      <c r="A25" s="16"/>
    </row>
  </sheetData>
  <mergeCells count="3">
    <mergeCell ref="C10:E10"/>
    <mergeCell ref="F10:G10"/>
    <mergeCell ref="H10:K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Blad1</vt:lpstr>
      <vt:lpstr>Blad2</vt:lpstr>
      <vt:lpstr>Blad2_2</vt:lpstr>
      <vt:lpstr>Blad2_3</vt:lpstr>
      <vt:lpstr>Blad2_3_2</vt:lpstr>
      <vt:lpstr>Blad2_4</vt:lpstr>
      <vt:lpstr>Blad2_4_2</vt:lpstr>
      <vt:lpstr>Blad1_2_</vt:lpstr>
      <vt:lpstr>Blad2_2_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2018-08-04T15:45:34Z</dcterms:modified>
</cp:coreProperties>
</file>