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419" activeTab="2"/>
  </bookViews>
  <sheets>
    <sheet name="pressure_drop_real" sheetId="4" r:id="rId1"/>
    <sheet name="Grid_Convergence" sheetId="2" r:id="rId2"/>
    <sheet name="gap_flowrate" sheetId="5" r:id="rId3"/>
    <sheet name="Blad1" sheetId="1" r:id="rId4"/>
    <sheet name="Blad3" sheetId="3" r:id="rId5"/>
  </sheets>
  <definedNames>
    <definedName name="New_Text_Document" localSheetId="2">gap_flowrate!$A$2:$E$11</definedName>
  </definedNames>
  <calcPr calcId="145621"/>
</workbook>
</file>

<file path=xl/calcChain.xml><?xml version="1.0" encoding="utf-8"?>
<calcChain xmlns="http://schemas.openxmlformats.org/spreadsheetml/2006/main">
  <c r="O8" i="5" l="1"/>
  <c r="O7" i="5"/>
  <c r="O3" i="5"/>
  <c r="O4" i="5"/>
  <c r="O5" i="5"/>
  <c r="O6" i="5"/>
  <c r="N3" i="5"/>
  <c r="N4" i="5"/>
  <c r="N5" i="5"/>
  <c r="N6" i="5"/>
  <c r="N7" i="5"/>
  <c r="N8" i="5"/>
  <c r="N2" i="5"/>
  <c r="O2" i="5" s="1"/>
  <c r="N6" i="4" l="1"/>
  <c r="N3" i="4"/>
  <c r="N4" i="4"/>
  <c r="N5" i="4"/>
  <c r="N2" i="4"/>
  <c r="G2" i="1" l="1"/>
  <c r="G3" i="1"/>
  <c r="G1" i="1"/>
  <c r="F2" i="1" l="1"/>
  <c r="F3" i="1"/>
  <c r="F1" i="1"/>
</calcChain>
</file>

<file path=xl/connections.xml><?xml version="1.0" encoding="utf-8"?>
<connections xmlns="http://schemas.openxmlformats.org/spreadsheetml/2006/main">
  <connection id="1" name="New Text Document" type="6" refreshedVersion="4" background="1" saveData="1">
    <textPr codePage="850" sourceFile="C:\Users\congwang\Desktop\New Text Document.txt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<sst xmlns="http://schemas.openxmlformats.org/spreadsheetml/2006/main" count="29" uniqueCount="21">
  <si>
    <t>coarse</t>
  </si>
  <si>
    <t>medium</t>
  </si>
  <si>
    <t>fine</t>
  </si>
  <si>
    <t>PAS OT</t>
  </si>
  <si>
    <t>AAS OT</t>
  </si>
  <si>
    <t>VOL</t>
  </si>
  <si>
    <t>[Pa]</t>
  </si>
  <si>
    <t>V</t>
  </si>
  <si>
    <t>kL</t>
  </si>
  <si>
    <t>Pa_door [Pa]</t>
  </si>
  <si>
    <t>Pa_vol [Pa]</t>
  </si>
  <si>
    <t>pressure drop [Pa]</t>
  </si>
  <si>
    <t>OR inflow rate [m3/s]</t>
  </si>
  <si>
    <t>OR outflow rate [m3/s]</t>
  </si>
  <si>
    <t>Cross-Door flow rate [m3/s]</t>
  </si>
  <si>
    <t>OR Pressure [Pa]</t>
  </si>
  <si>
    <t>N/A</t>
  </si>
  <si>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p</t>
    </r>
  </si>
  <si>
    <r>
      <t>Gap 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</si>
  <si>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v [m/s]</t>
  </si>
  <si>
    <r>
      <t>Q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</si>
</sst>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0" xfId="0" applyNumberFormat="1" applyBorder="1"/>
    <xf numFmtId="2" fontId="0" fillId="0" borderId="2" xfId="0" applyNumberFormat="1" applyBorder="1"/>
    <xf numFmtId="1" fontId="0" fillId="0" borderId="1" xfId="0" applyNumberFormat="1" applyBorder="1"/>
    <xf numFmtId="1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  <xf numFmtId="0" fontId="0" fillId="0" borderId="2" xfId="0" applyBorder="1" applyAlignment="1">
      <alignment horizontal="right"/>
    </xf>
    <xf numFmtId="2" fontId="0" fillId="0" borderId="2" xfId="0" applyNumberFormat="1" applyFill="1" applyBorder="1"/>
    <xf numFmtId="2" fontId="0" fillId="0" borderId="4" xfId="0" applyNumberFormat="1" applyFill="1" applyBorder="1"/>
    <xf numFmtId="0" fontId="0" fillId="0" borderId="4" xfId="0" applyBorder="1" applyAlignment="1">
      <alignment horizontal="right"/>
    </xf>
    <xf numFmtId="2" fontId="0" fillId="0" borderId="5" xfId="0" applyNumberFormat="1" applyFill="1" applyBorder="1"/>
    <xf numFmtId="0" fontId="1" fillId="0" borderId="9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" xfId="0" applyFont="1" applyBorder="1"/>
    <xf numFmtId="0" fontId="0" fillId="0" borderId="0" xfId="0" applyBorder="1"/>
    <xf numFmtId="11" fontId="0" fillId="0" borderId="0" xfId="0" applyNumberFormat="1" applyBorder="1"/>
    <xf numFmtId="11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1" fillId="0" borderId="11" xfId="0" applyFont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3" xfId="0" applyBorder="1"/>
    <xf numFmtId="164" fontId="0" fillId="0" borderId="5" xfId="0" applyNumberFormat="1" applyBorder="1"/>
    <xf numFmtId="0" fontId="0" fillId="0" borderId="12" xfId="0" applyBorder="1"/>
    <xf numFmtId="0" fontId="0" fillId="0" borderId="1" xfId="0" applyBorder="1"/>
    <xf numFmtId="0" fontId="1" fillId="0" borderId="11" xfId="0" applyFont="1" applyBorder="1"/>
    <xf numFmtId="164" fontId="0" fillId="0" borderId="13" xfId="0" applyNumberFormat="1" applyBorder="1"/>
    <xf numFmtId="0" fontId="1" fillId="0" borderId="1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2462817147858"/>
          <c:y val="7.4548702245552628E-2"/>
          <c:w val="0.82446981627296589"/>
          <c:h val="0.73444808982210552"/>
        </c:manualLayout>
      </c:layout>
      <c:scatterChart>
        <c:scatterStyle val="smoothMarker"/>
        <c:varyColors val="0"/>
        <c:ser>
          <c:idx val="0"/>
          <c:order val="0"/>
          <c:spPr>
            <a:ln w="25400"/>
          </c:spPr>
          <c:marker>
            <c:symbol val="diamond"/>
            <c:size val="5"/>
          </c:marker>
          <c:trendline>
            <c:trendlineType val="linear"/>
            <c:dispRSqr val="1"/>
            <c:dispEq val="1"/>
            <c:trendlineLbl>
              <c:layout>
                <c:manualLayout>
                  <c:x val="-0.26572451572940281"/>
                  <c:y val="0.16143011879938152"/>
                </c:manualLayout>
              </c:layout>
              <c:numFmt formatCode="General" sourceLinked="0"/>
            </c:trendlineLbl>
          </c:trendline>
          <c:xVal>
            <c:numRef>
              <c:f>pressure_drop_real!$A$2:$A$7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pressure_drop_real!$B$2:$B$7</c:f>
              <c:numCache>
                <c:formatCode>0.00</c:formatCode>
                <c:ptCount val="6"/>
                <c:pt idx="0">
                  <c:v>11.393000000000001</c:v>
                </c:pt>
                <c:pt idx="1">
                  <c:v>21.295000000000002</c:v>
                </c:pt>
                <c:pt idx="2">
                  <c:v>41.173999999999999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5"/>
          </c:marker>
          <c:dPt>
            <c:idx val="2"/>
            <c:bubble3D val="0"/>
            <c:spPr>
              <a:ln w="25400"/>
            </c:spPr>
          </c:dPt>
          <c:trendline>
            <c:trendlineType val="linear"/>
            <c:dispRSqr val="1"/>
            <c:dispEq val="1"/>
            <c:trendlineLbl>
              <c:layout>
                <c:manualLayout>
                  <c:x val="-1.43098157527408E-2"/>
                  <c:y val="1.53287217167459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pressure_drop_real!$A$2:$A$7</c:f>
              <c:numCache>
                <c:formatCode>0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</c:numCache>
            </c:numRef>
          </c:xVal>
          <c:yVal>
            <c:numRef>
              <c:f>pressure_drop_real!$C$2:$C$7</c:f>
              <c:numCache>
                <c:formatCode>0.00</c:formatCode>
                <c:ptCount val="6"/>
                <c:pt idx="0">
                  <c:v>11.401</c:v>
                </c:pt>
                <c:pt idx="1">
                  <c:v>21.300999999999998</c:v>
                </c:pt>
                <c:pt idx="2">
                  <c:v>41.179000000000002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6256"/>
        <c:axId val="206594816"/>
      </c:scatterChart>
      <c:valAx>
        <c:axId val="2065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</a:t>
                </a:r>
                <a:r>
                  <a:rPr lang="en-US" baseline="0"/>
                  <a:t> Coefficient kL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594816"/>
        <c:crosses val="autoZero"/>
        <c:crossBetween val="midCat"/>
      </c:valAx>
      <c:valAx>
        <c:axId val="206594816"/>
        <c:scaling>
          <c:orientation val="minMax"/>
          <c:max val="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 Drop [Pa]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57625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005255905511811"/>
                  <c:y val="6.0319699620880726E-2"/>
                </c:manualLayout>
              </c:layout>
              <c:numFmt formatCode="General" sourceLinked="0"/>
            </c:trendlineLbl>
          </c:trendline>
          <c:xVal>
            <c:numRef>
              <c:f>Blad1!$A$1:$A$3</c:f>
              <c:numCache>
                <c:formatCode>0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5</c:v>
                </c:pt>
              </c:numCache>
            </c:numRef>
          </c:xVal>
          <c:yVal>
            <c:numRef>
              <c:f>Blad1!$F$1:$F$3</c:f>
              <c:numCache>
                <c:formatCode>0.00</c:formatCode>
                <c:ptCount val="3"/>
                <c:pt idx="0">
                  <c:v>10.25</c:v>
                </c:pt>
                <c:pt idx="1">
                  <c:v>18.996000000000002</c:v>
                </c:pt>
                <c:pt idx="2">
                  <c:v>5.90672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1888"/>
        <c:axId val="207703424"/>
      </c:scatterChart>
      <c:valAx>
        <c:axId val="207701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703424"/>
        <c:crosses val="autoZero"/>
        <c:crossBetween val="midCat"/>
      </c:valAx>
      <c:valAx>
        <c:axId val="207703424"/>
        <c:scaling>
          <c:orientation val="minMax"/>
          <c:min val="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77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190479002624672"/>
                  <c:y val="-1.4270924467774861E-2"/>
                </c:manualLayout>
              </c:layout>
              <c:numFmt formatCode="General" sourceLinked="0"/>
            </c:trendlineLbl>
          </c:trendline>
          <c:xVal>
            <c:numRef>
              <c:f>Blad1!$D$20:$D$22</c:f>
              <c:numCache>
                <c:formatCode>General</c:formatCode>
                <c:ptCount val="3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</c:numCache>
            </c:numRef>
          </c:xVal>
          <c:yVal>
            <c:numRef>
              <c:f>Blad1!$C$20:$C$22</c:f>
              <c:numCache>
                <c:formatCode>General</c:formatCode>
                <c:ptCount val="3"/>
                <c:pt idx="0">
                  <c:v>10</c:v>
                </c:pt>
                <c:pt idx="1">
                  <c:v>7.5</c:v>
                </c:pt>
                <c:pt idx="2">
                  <c:v>5.85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8640"/>
        <c:axId val="207730176"/>
      </c:scatterChart>
      <c:valAx>
        <c:axId val="2077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30176"/>
        <c:crosses val="autoZero"/>
        <c:crossBetween val="midCat"/>
      </c:valAx>
      <c:valAx>
        <c:axId val="207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1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pressure_drop_real!$L$2:$L$5</c:f>
              <c:numCache>
                <c:formatCode>0.00</c:formatCode>
                <c:ptCount val="4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  <c:pt idx="3">
                  <c:v>1.5389999999999999</c:v>
                </c:pt>
              </c:numCache>
            </c:numRef>
          </c:xVal>
          <c:yVal>
            <c:numRef>
              <c:f>pressure_drop_real!$M$2:$M$5</c:f>
              <c:numCache>
                <c:formatCode>0.00</c:formatCode>
                <c:ptCount val="4"/>
                <c:pt idx="0">
                  <c:v>10</c:v>
                </c:pt>
                <c:pt idx="1">
                  <c:v>7.48</c:v>
                </c:pt>
                <c:pt idx="2">
                  <c:v>5.85</c:v>
                </c:pt>
                <c:pt idx="3">
                  <c:v>5.3369999999999997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9392"/>
        <c:axId val="207101312"/>
      </c:scatterChart>
      <c:valAx>
        <c:axId val="207099392"/>
        <c:scaling>
          <c:orientation val="minMax"/>
          <c:min val="1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 Outflow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101312"/>
        <c:crosses val="autoZero"/>
        <c:crossBetween val="midCat"/>
      </c:valAx>
      <c:valAx>
        <c:axId val="207101312"/>
        <c:scaling>
          <c:orientation val="minMax"/>
          <c:max val="11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Drop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09939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0.25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pressure_drop_real!$N$3:$N$6</c:f>
              <c:numCache>
                <c:formatCode>0.00</c:formatCode>
                <c:ptCount val="4"/>
                <c:pt idx="0">
                  <c:v>0.27700000000000014</c:v>
                </c:pt>
                <c:pt idx="1">
                  <c:v>0.49</c:v>
                </c:pt>
                <c:pt idx="2">
                  <c:v>0.56100000000000017</c:v>
                </c:pt>
                <c:pt idx="3">
                  <c:v>2.1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7008"/>
        <c:axId val="207148928"/>
      </c:scatterChart>
      <c:valAx>
        <c:axId val="20714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Cross-Door</a:t>
                </a:r>
                <a:r>
                  <a:rPr lang="en-US" baseline="0"/>
                  <a:t> </a:t>
                </a:r>
                <a:r>
                  <a:rPr lang="en-US"/>
                  <a:t>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148928"/>
        <c:crosses val="autoZero"/>
        <c:crossBetween val="midCat"/>
      </c:valAx>
      <c:valAx>
        <c:axId val="20714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 Pressure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147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1"/>
            <c:dispRSqr val="1"/>
            <c:dispEq val="1"/>
            <c:trendlineLbl>
              <c:layout>
                <c:manualLayout>
                  <c:x val="0.15586077242844479"/>
                  <c:y val="-7.755715770631460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pressure_drop_real!$L$2:$L$5</c:f>
              <c:numCache>
                <c:formatCode>0.00</c:formatCode>
                <c:ptCount val="4"/>
                <c:pt idx="0">
                  <c:v>2.1</c:v>
                </c:pt>
                <c:pt idx="1">
                  <c:v>1.823</c:v>
                </c:pt>
                <c:pt idx="2">
                  <c:v>1.61</c:v>
                </c:pt>
                <c:pt idx="3">
                  <c:v>1.5389999999999999</c:v>
                </c:pt>
              </c:numCache>
            </c:numRef>
          </c:xVal>
          <c:yVal>
            <c:numRef>
              <c:f>pressure_drop_real!$M$2:$M$5</c:f>
              <c:numCache>
                <c:formatCode>0.00</c:formatCode>
                <c:ptCount val="4"/>
                <c:pt idx="0">
                  <c:v>10</c:v>
                </c:pt>
                <c:pt idx="1">
                  <c:v>7.48</c:v>
                </c:pt>
                <c:pt idx="2">
                  <c:v>5.85</c:v>
                </c:pt>
                <c:pt idx="3">
                  <c:v>5.3369999999999997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6371340646100979"/>
                  <c:y val="-0.371075802853805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pressure_drop_real!$L$3:$L$6</c:f>
              <c:numCache>
                <c:formatCode>0.00</c:formatCode>
                <c:ptCount val="4"/>
                <c:pt idx="0">
                  <c:v>1.823</c:v>
                </c:pt>
                <c:pt idx="1">
                  <c:v>1.61</c:v>
                </c:pt>
                <c:pt idx="2">
                  <c:v>1.5389999999999999</c:v>
                </c:pt>
                <c:pt idx="3">
                  <c:v>0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0576"/>
        <c:axId val="207322496"/>
      </c:scatterChart>
      <c:valAx>
        <c:axId val="20732057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 Outflow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322496"/>
        <c:crosses val="autoZero"/>
        <c:crossBetween val="midCat"/>
      </c:valAx>
      <c:valAx>
        <c:axId val="207322496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320576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backward val="0.25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pressure_drop_real!$N$3:$N$6</c:f>
              <c:numCache>
                <c:formatCode>0.00</c:formatCode>
                <c:ptCount val="4"/>
                <c:pt idx="0">
                  <c:v>0.27700000000000014</c:v>
                </c:pt>
                <c:pt idx="1">
                  <c:v>0.49</c:v>
                </c:pt>
                <c:pt idx="2">
                  <c:v>0.56100000000000017</c:v>
                </c:pt>
                <c:pt idx="3">
                  <c:v>2.1</c:v>
                </c:pt>
              </c:numCache>
            </c:numRef>
          </c:xVal>
          <c:yVal>
            <c:numRef>
              <c:f>pressure_drop_real!$O$3:$O$6</c:f>
              <c:numCache>
                <c:formatCode>0.00</c:formatCode>
                <c:ptCount val="4"/>
                <c:pt idx="0">
                  <c:v>2.48</c:v>
                </c:pt>
                <c:pt idx="1">
                  <c:v>5.85</c:v>
                </c:pt>
                <c:pt idx="2">
                  <c:v>7.3369999999999997</c:v>
                </c:pt>
                <c:pt idx="3">
                  <c:v>78.73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8096"/>
        <c:axId val="207350016"/>
      </c:scatterChart>
      <c:valAx>
        <c:axId val="207348096"/>
        <c:scaling>
          <c:orientation val="minMax"/>
          <c:max val="1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Cross-Door</a:t>
                </a:r>
                <a:r>
                  <a:rPr lang="en-US" baseline="0"/>
                  <a:t> </a:t>
                </a:r>
                <a:r>
                  <a:rPr lang="en-US"/>
                  <a:t>Flow Rate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350016"/>
        <c:crosses val="autoZero"/>
        <c:crossBetween val="midCat"/>
        <c:majorUnit val="0.1"/>
        <c:minorUnit val="1.0000000000000002E-2"/>
      </c:valAx>
      <c:valAx>
        <c:axId val="207350016"/>
        <c:scaling>
          <c:orientation val="minMax"/>
          <c:max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 Pressure [Pa]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3480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PAS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Grid_Convergence!$C$2:$C$4</c:f>
              <c:numCache>
                <c:formatCode>0.00E+00</c:formatCode>
                <c:ptCount val="3"/>
                <c:pt idx="0">
                  <c:v>9.8499999999999994E-13</c:v>
                </c:pt>
                <c:pt idx="1">
                  <c:v>7.4970000000000003E-13</c:v>
                </c:pt>
                <c:pt idx="2">
                  <c:v>6.9799999999999995E-13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4272"/>
        <c:axId val="207668352"/>
      </c:scatterChart>
      <c:valAx>
        <c:axId val="207654272"/>
        <c:scaling>
          <c:orientation val="minMax"/>
          <c:max val="15000000"/>
          <c:min val="10000000"/>
        </c:scaling>
        <c:delete val="0"/>
        <c:axPos val="b"/>
        <c:numFmt formatCode="0.0E+00" sourceLinked="0"/>
        <c:majorTickMark val="out"/>
        <c:minorTickMark val="none"/>
        <c:tickLblPos val="nextTo"/>
        <c:crossAx val="207668352"/>
        <c:crosses val="autoZero"/>
        <c:crossBetween val="midCat"/>
      </c:valAx>
      <c:valAx>
        <c:axId val="207668352"/>
        <c:scaling>
          <c:orientation val="minMax"/>
          <c:max val="1.2000000000000007E-12"/>
          <c:min val="4.0000000000000026E-13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07654272"/>
        <c:crosses val="autoZero"/>
        <c:crossBetween val="midCat"/>
        <c:majorUnit val="1.0000000000000007E-13"/>
      </c:valAx>
    </c:plotArea>
    <c:legend>
      <c:legendPos val="r"/>
      <c:layout>
        <c:manualLayout>
          <c:xMode val="edge"/>
          <c:yMode val="edge"/>
          <c:x val="0.56515244969378831"/>
          <c:y val="0.1618449256342957"/>
          <c:w val="0.1265142169728784"/>
          <c:h val="8.3717191601049873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AAS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Grid_Convergence!$D$2:$D$4</c:f>
              <c:numCache>
                <c:formatCode>0.00E+00</c:formatCode>
                <c:ptCount val="3"/>
                <c:pt idx="0">
                  <c:v>1.1479999999999999E-10</c:v>
                </c:pt>
                <c:pt idx="1">
                  <c:v>6.7399999999999995E-11</c:v>
                </c:pt>
                <c:pt idx="2">
                  <c:v>6.0799999999999999E-11</c:v>
                </c:pt>
              </c:numCache>
            </c:numRef>
          </c:yVal>
          <c:smooth val="1"/>
        </c:ser>
        <c:ser>
          <c:idx val="1"/>
          <c:order val="1"/>
          <c:tx>
            <c:v>VOL</c:v>
          </c:tx>
          <c:xVal>
            <c:numRef>
              <c:f>Grid_Convergence!$B$2:$B$4</c:f>
              <c:numCache>
                <c:formatCode>General</c:formatCode>
                <c:ptCount val="3"/>
                <c:pt idx="0">
                  <c:v>10418517</c:v>
                </c:pt>
                <c:pt idx="1">
                  <c:v>11771402</c:v>
                </c:pt>
                <c:pt idx="2">
                  <c:v>14335157</c:v>
                </c:pt>
              </c:numCache>
            </c:numRef>
          </c:xVal>
          <c:yVal>
            <c:numRef>
              <c:f>Grid_Convergence!$E$2:$E$4</c:f>
              <c:numCache>
                <c:formatCode>0.00E+00</c:formatCode>
                <c:ptCount val="3"/>
                <c:pt idx="0">
                  <c:v>5.7399999999999997E-11</c:v>
                </c:pt>
                <c:pt idx="1">
                  <c:v>5.3200000000000001E-11</c:v>
                </c:pt>
                <c:pt idx="2">
                  <c:v>5.5699999999999999E-11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2016"/>
        <c:axId val="207383552"/>
      </c:scatterChart>
      <c:valAx>
        <c:axId val="207382016"/>
        <c:scaling>
          <c:orientation val="minMax"/>
          <c:max val="15000000"/>
          <c:min val="10000000"/>
        </c:scaling>
        <c:delete val="0"/>
        <c:axPos val="b"/>
        <c:numFmt formatCode="0.0E+00" sourceLinked="0"/>
        <c:majorTickMark val="out"/>
        <c:minorTickMark val="none"/>
        <c:tickLblPos val="nextTo"/>
        <c:crossAx val="207383552"/>
        <c:crosses val="autoZero"/>
        <c:crossBetween val="midCat"/>
      </c:valAx>
      <c:valAx>
        <c:axId val="207383552"/>
        <c:scaling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20738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916644794400691"/>
          <c:y val="0.14776428988043161"/>
          <c:w val="0.12916688538932633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simulation (kL=100)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gap_flowrate!$M$12:$M$13</c:f>
              <c:numCache>
                <c:formatCode>General</c:formatCode>
                <c:ptCount val="2"/>
                <c:pt idx="0">
                  <c:v>5.77</c:v>
                </c:pt>
                <c:pt idx="1">
                  <c:v>3.11</c:v>
                </c:pt>
              </c:numCache>
            </c:numRef>
          </c:xVal>
          <c:yVal>
            <c:numRef>
              <c:f>gap_flowrate!$O$12:$O$13</c:f>
              <c:numCache>
                <c:formatCode>0.000</c:formatCode>
                <c:ptCount val="2"/>
                <c:pt idx="0">
                  <c:v>7.0000000000000007E-2</c:v>
                </c:pt>
                <c:pt idx="1">
                  <c:v>3.9100000000000003E-2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4208"/>
        <c:axId val="207455744"/>
      </c:scatterChart>
      <c:scatterChart>
        <c:scatterStyle val="smoothMarker"/>
        <c:varyColors val="0"/>
        <c:ser>
          <c:idx val="0"/>
          <c:order val="0"/>
          <c:tx>
            <c:v>normal</c:v>
          </c:tx>
          <c:x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gap_flowrate!$C$2:$C$11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5.8000000000000003E-2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9.1999999999999998E-2</c:v>
                </c:pt>
                <c:pt idx="9">
                  <c:v>0.10100000000000001</c:v>
                </c:pt>
              </c:numCache>
            </c:numRef>
          </c:yVal>
          <c:smooth val="1"/>
        </c:ser>
        <c:ser>
          <c:idx val="1"/>
          <c:order val="1"/>
          <c:tx>
            <c:v>tight</c:v>
          </c:tx>
          <c:x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gap_flowrate!$D$2:$D$11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2.5999999999999999E-2</c:v>
                </c:pt>
              </c:numCache>
            </c:numRef>
          </c:yVal>
          <c:smooth val="1"/>
        </c:ser>
        <c:ser>
          <c:idx val="2"/>
          <c:order val="2"/>
          <c:tx>
            <c:v>theoretical</c:v>
          </c:tx>
          <c:xVal>
            <c:numRef>
              <c:f>gap_flowrate!$M$2:$M$8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gap_flowrate!$O$2:$O$8</c:f>
              <c:numCache>
                <c:formatCode>0.000</c:formatCode>
                <c:ptCount val="7"/>
                <c:pt idx="0">
                  <c:v>1.1180339887498949E-2</c:v>
                </c:pt>
                <c:pt idx="1">
                  <c:v>2.5000000000000001E-2</c:v>
                </c:pt>
                <c:pt idx="2">
                  <c:v>3.5355339059327376E-2</c:v>
                </c:pt>
                <c:pt idx="3">
                  <c:v>4.3301270189221933E-2</c:v>
                </c:pt>
                <c:pt idx="4">
                  <c:v>0.05</c:v>
                </c:pt>
                <c:pt idx="5">
                  <c:v>5.5901699437494748E-2</c:v>
                </c:pt>
                <c:pt idx="6">
                  <c:v>6.1237243569579457E-2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4208"/>
        <c:axId val="207455744"/>
      </c:scatterChart>
      <c:valAx>
        <c:axId val="2074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</a:rPr>
                  <a:t>Δ</a:t>
                </a:r>
                <a:r>
                  <a:rPr lang="en-US"/>
                  <a:t>P [Pa]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5744"/>
        <c:crosses val="autoZero"/>
        <c:crossBetween val="midCat"/>
      </c:valAx>
      <c:valAx>
        <c:axId val="20745574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207454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90201224846894"/>
          <c:y val="2.9304558201618442E-2"/>
          <c:w val="0.30547309711286091"/>
          <c:h val="0.294750014438904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8717541557305337"/>
                  <c:y val="0.41192038495188099"/>
                </c:manualLayout>
              </c:layout>
              <c:numFmt formatCode="General" sourceLinked="0"/>
            </c:trendlineLbl>
          </c:trendline>
          <c:xVal>
            <c:numRef>
              <c:f>gap_flowrate!$C$2:$C$11</c:f>
              <c:numCache>
                <c:formatCode>General</c:formatCode>
                <c:ptCount val="10"/>
                <c:pt idx="0">
                  <c:v>1.9E-2</c:v>
                </c:pt>
                <c:pt idx="1">
                  <c:v>2.5999999999999999E-2</c:v>
                </c:pt>
                <c:pt idx="2">
                  <c:v>3.3000000000000002E-2</c:v>
                </c:pt>
                <c:pt idx="3">
                  <c:v>3.6999999999999998E-2</c:v>
                </c:pt>
                <c:pt idx="4">
                  <c:v>5.2999999999999999E-2</c:v>
                </c:pt>
                <c:pt idx="5">
                  <c:v>5.8000000000000003E-2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9.1999999999999998E-2</c:v>
                </c:pt>
                <c:pt idx="9">
                  <c:v>0.10100000000000001</c:v>
                </c:pt>
              </c:numCache>
            </c:numRef>
          </c:xVal>
          <c:y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3333333333333331"/>
                  <c:y val="-5.8041338582677168E-2"/>
                </c:manualLayout>
              </c:layout>
              <c:numFmt formatCode="General" sourceLinked="0"/>
            </c:trendlineLbl>
          </c:trendline>
          <c:xVal>
            <c:numRef>
              <c:f>gap_flowrate!$D$2:$D$11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2.5999999999999999E-2</c:v>
                </c:pt>
              </c:numCache>
            </c:numRef>
          </c:xVal>
          <c:yVal>
            <c:numRef>
              <c:f>gap_flowrate!$A$2:$A$11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5952"/>
        <c:axId val="207504128"/>
      </c:scatterChart>
      <c:valAx>
        <c:axId val="20748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04128"/>
        <c:crosses val="autoZero"/>
        <c:crossBetween val="midCat"/>
      </c:valAx>
      <c:valAx>
        <c:axId val="20750412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748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46891</xdr:rowOff>
    </xdr:from>
    <xdr:to>
      <xdr:col>7</xdr:col>
      <xdr:colOff>339969</xdr:colOff>
      <xdr:row>23</xdr:row>
      <xdr:rowOff>11721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545123</xdr:colOff>
      <xdr:row>0</xdr:row>
      <xdr:rowOff>134814</xdr:rowOff>
    </xdr:from>
    <xdr:to>
      <xdr:col>7</xdr:col>
      <xdr:colOff>422031</xdr:colOff>
      <xdr:row>6</xdr:row>
      <xdr:rowOff>41029</xdr:rowOff>
    </xdr:to>
    <xdr:grpSp>
      <xdr:nvGrpSpPr>
        <xdr:cNvPr id="5" name="Group 4"/>
        <xdr:cNvGrpSpPr/>
      </xdr:nvGrpSpPr>
      <xdr:grpSpPr>
        <a:xfrm>
          <a:off x="3493732" y="134814"/>
          <a:ext cx="2315308" cy="1052528"/>
          <a:chOff x="615462" y="1172307"/>
          <a:chExt cx="2315308" cy="996461"/>
        </a:xfrm>
      </xdr:grpSpPr>
      <xdr:sp macro="" textlink="">
        <xdr:nvSpPr>
          <xdr:cNvPr id="3" name="TextBox 2"/>
          <xdr:cNvSpPr txBox="1"/>
        </xdr:nvSpPr>
        <xdr:spPr>
          <a:xfrm>
            <a:off x="615462" y="1172307"/>
            <a:ext cx="2315308" cy="99646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ANSYS</a:t>
            </a:r>
            <a:r>
              <a:rPr lang="en-GB" sz="1100" baseline="0"/>
              <a:t> FLUENT outlet-vent b.c.</a:t>
            </a:r>
            <a:endParaRPr lang="en-GB" sz="1100"/>
          </a:p>
        </xdr:txBody>
      </xdr:sp>
      <xdr:pic>
        <xdr:nvPicPr>
          <xdr:cNvPr id="4" name="Picture 3" descr=" \Delta p = k_L \frac{1}{2} \rho v^2 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6865"/>
          <a:stretch/>
        </xdr:blipFill>
        <xdr:spPr bwMode="auto">
          <a:xfrm>
            <a:off x="1172307" y="1518139"/>
            <a:ext cx="1042768" cy="401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7</xdr:col>
      <xdr:colOff>199292</xdr:colOff>
      <xdr:row>7</xdr:row>
      <xdr:rowOff>108438</xdr:rowOff>
    </xdr:from>
    <xdr:to>
      <xdr:col>11</xdr:col>
      <xdr:colOff>1494692</xdr:colOff>
      <xdr:row>22</xdr:row>
      <xdr:rowOff>126023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1482970</xdr:colOff>
      <xdr:row>7</xdr:row>
      <xdr:rowOff>117230</xdr:rowOff>
    </xdr:from>
    <xdr:to>
      <xdr:col>15</xdr:col>
      <xdr:colOff>211016</xdr:colOff>
      <xdr:row>22</xdr:row>
      <xdr:rowOff>134815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417443</xdr:colOff>
      <xdr:row>23</xdr:row>
      <xdr:rowOff>92765</xdr:rowOff>
    </xdr:from>
    <xdr:to>
      <xdr:col>13</xdr:col>
      <xdr:colOff>871330</xdr:colOff>
      <xdr:row>38</xdr:row>
      <xdr:rowOff>110350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278297</xdr:colOff>
      <xdr:row>9</xdr:row>
      <xdr:rowOff>159026</xdr:rowOff>
    </xdr:from>
    <xdr:ext cx="2128660" cy="264560"/>
    <xdr:sp macro="" textlink="">
      <xdr:nvSpPr>
        <xdr:cNvPr id="9" name="TextBox 8"/>
        <xdr:cNvSpPr txBox="1"/>
      </xdr:nvSpPr>
      <xdr:spPr>
        <a:xfrm>
          <a:off x="6274906" y="1868556"/>
          <a:ext cx="21286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This is dependent on kL (kL=8.60)</a:t>
          </a:r>
        </a:p>
      </xdr:txBody>
    </xdr:sp>
    <xdr:clientData/>
  </xdr:oneCellAnchor>
  <xdr:oneCellAnchor>
    <xdr:from>
      <xdr:col>11</xdr:col>
      <xdr:colOff>112644</xdr:colOff>
      <xdr:row>32</xdr:row>
      <xdr:rowOff>39757</xdr:rowOff>
    </xdr:from>
    <xdr:ext cx="1559145" cy="264560"/>
    <xdr:sp macro="" textlink="">
      <xdr:nvSpPr>
        <xdr:cNvPr id="10" name="TextBox 9"/>
        <xdr:cNvSpPr txBox="1"/>
      </xdr:nvSpPr>
      <xdr:spPr>
        <a:xfrm>
          <a:off x="8931966" y="6016487"/>
          <a:ext cx="15591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/>
            <a:t>This is dependent on kL</a:t>
          </a:r>
        </a:p>
      </xdr:txBody>
    </xdr:sp>
    <xdr:clientData/>
  </xdr:oneCellAnchor>
  <xdr:twoCellAnchor>
    <xdr:from>
      <xdr:col>15</xdr:col>
      <xdr:colOff>0</xdr:colOff>
      <xdr:row>8</xdr:row>
      <xdr:rowOff>19879</xdr:rowOff>
    </xdr:from>
    <xdr:to>
      <xdr:col>22</xdr:col>
      <xdr:colOff>464081</xdr:colOff>
      <xdr:row>23</xdr:row>
      <xdr:rowOff>37463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9</xdr:row>
      <xdr:rowOff>53340</xdr:rowOff>
    </xdr:from>
    <xdr:to>
      <xdr:col>7</xdr:col>
      <xdr:colOff>281940</xdr:colOff>
      <xdr:row>24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579120</xdr:colOff>
      <xdr:row>9</xdr:row>
      <xdr:rowOff>91440</xdr:rowOff>
    </xdr:from>
    <xdr:to>
      <xdr:col>15</xdr:col>
      <xdr:colOff>274320</xdr:colOff>
      <xdr:row>24</xdr:row>
      <xdr:rowOff>91440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4</xdr:row>
      <xdr:rowOff>144780</xdr:rowOff>
    </xdr:from>
    <xdr:to>
      <xdr:col>2</xdr:col>
      <xdr:colOff>762000</xdr:colOff>
      <xdr:row>8</xdr:row>
      <xdr:rowOff>76200</xdr:rowOff>
    </xdr:to>
    <xdr:sp macro="" textlink="">
      <xdr:nvSpPr>
        <xdr:cNvPr id="2" name="TextBox 1"/>
        <xdr:cNvSpPr txBox="1"/>
      </xdr:nvSpPr>
      <xdr:spPr>
        <a:xfrm>
          <a:off x="274320" y="876300"/>
          <a:ext cx="2072640" cy="662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without Radiation; Injection</a:t>
          </a:r>
          <a:r>
            <a:rPr lang="en-GB" sz="1100" baseline="0"/>
            <a:t> source strength 1E-10 kg/s;</a:t>
          </a:r>
        </a:p>
        <a:p>
          <a:r>
            <a:rPr lang="en-GB" sz="1100" baseline="0"/>
            <a:t>DRW tries 10;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10</xdr:row>
      <xdr:rowOff>175260</xdr:rowOff>
    </xdr:from>
    <xdr:to>
      <xdr:col>11</xdr:col>
      <xdr:colOff>495300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30</xdr:row>
      <xdr:rowOff>0</xdr:rowOff>
    </xdr:from>
    <xdr:to>
      <xdr:col>11</xdr:col>
      <xdr:colOff>556260</xdr:colOff>
      <xdr:row>45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129540</xdr:colOff>
      <xdr:row>2</xdr:row>
      <xdr:rowOff>114300</xdr:rowOff>
    </xdr:from>
    <xdr:to>
      <xdr:col>10</xdr:col>
      <xdr:colOff>562708</xdr:colOff>
      <xdr:row>5</xdr:row>
      <xdr:rowOff>20247</xdr:rowOff>
    </xdr:to>
    <xdr:pic>
      <xdr:nvPicPr>
        <xdr:cNvPr id="4" name="Picture 3" descr=" \Delta p = k_L \frac{1}{2} \rho v^2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865"/>
        <a:stretch/>
      </xdr:blipFill>
      <xdr:spPr bwMode="auto">
        <a:xfrm>
          <a:off x="6065520" y="525780"/>
          <a:ext cx="1042768" cy="46220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83820</xdr:colOff>
      <xdr:row>11</xdr:row>
      <xdr:rowOff>160020</xdr:rowOff>
    </xdr:from>
    <xdr:to>
      <xdr:col>4</xdr:col>
      <xdr:colOff>144780</xdr:colOff>
      <xdr:row>15</xdr:row>
      <xdr:rowOff>15240</xdr:rowOff>
    </xdr:to>
    <xdr:sp macro="" textlink="">
      <xdr:nvSpPr>
        <xdr:cNvPr id="5" name="TextBox 4"/>
        <xdr:cNvSpPr txBox="1"/>
      </xdr:nvSpPr>
      <xdr:spPr>
        <a:xfrm>
          <a:off x="83820" y="2247900"/>
          <a:ext cx="281940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normal</a:t>
          </a:r>
          <a:r>
            <a:rPr lang="en-GB" sz="1100" baseline="0"/>
            <a:t> door gap: 6 m × 0.005 m = 0.03 m</a:t>
          </a:r>
          <a:r>
            <a:rPr lang="en-GB" sz="1100" baseline="30000"/>
            <a:t>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tight door gap: 6 m × 0.0005 m = 0.003 m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2</xdr:row>
      <xdr:rowOff>106680</xdr:rowOff>
    </xdr:from>
    <xdr:to>
      <xdr:col>17</xdr:col>
      <xdr:colOff>220980</xdr:colOff>
      <xdr:row>17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17</xdr:row>
      <xdr:rowOff>7620</xdr:rowOff>
    </xdr:from>
    <xdr:to>
      <xdr:col>14</xdr:col>
      <xdr:colOff>541020</xdr:colOff>
      <xdr:row>32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Text Documen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B1" zoomScale="115" zoomScaleNormal="115" workbookViewId="0">
      <selection activeCell="C29" sqref="C29"/>
    </sheetView>
  </sheetViews>
  <sheetFormatPr defaultRowHeight="14.4" x14ac:dyDescent="0.3"/>
  <cols>
    <col min="2" max="2" width="17.109375" customWidth="1"/>
    <col min="3" max="3" width="17" customWidth="1"/>
    <col min="10" max="10" width="11" customWidth="1"/>
    <col min="11" max="11" width="21.21875" customWidth="1"/>
    <col min="12" max="12" width="22.109375" customWidth="1"/>
    <col min="13" max="13" width="18.88671875" customWidth="1"/>
    <col min="14" max="14" width="27.109375" customWidth="1"/>
    <col min="15" max="15" width="19.33203125" customWidth="1"/>
  </cols>
  <sheetData>
    <row r="1" spans="1:15" ht="15.6" thickTop="1" thickBot="1" x14ac:dyDescent="0.35">
      <c r="A1" s="11" t="s">
        <v>8</v>
      </c>
      <c r="B1" s="12" t="s">
        <v>9</v>
      </c>
      <c r="C1" s="13" t="s">
        <v>10</v>
      </c>
      <c r="J1" s="11" t="s">
        <v>8</v>
      </c>
      <c r="K1" s="12" t="s">
        <v>12</v>
      </c>
      <c r="L1" s="12" t="s">
        <v>13</v>
      </c>
      <c r="M1" s="13" t="s">
        <v>11</v>
      </c>
      <c r="N1" s="21" t="s">
        <v>14</v>
      </c>
      <c r="O1" s="22" t="s">
        <v>15</v>
      </c>
    </row>
    <row r="2" spans="1:15" x14ac:dyDescent="0.3">
      <c r="A2" s="4">
        <v>10</v>
      </c>
      <c r="B2" s="5">
        <v>11.393000000000001</v>
      </c>
      <c r="C2" s="6">
        <v>11.401</v>
      </c>
      <c r="D2" s="1"/>
      <c r="J2" s="14">
        <v>8.5990000000000002</v>
      </c>
      <c r="K2" s="5">
        <v>2.1</v>
      </c>
      <c r="L2" s="5">
        <v>2.1</v>
      </c>
      <c r="M2" s="5">
        <v>10</v>
      </c>
      <c r="N2" s="5">
        <f>K2-L2</f>
        <v>0</v>
      </c>
      <c r="O2" s="16" t="s">
        <v>16</v>
      </c>
    </row>
    <row r="3" spans="1:15" x14ac:dyDescent="0.3">
      <c r="A3" s="7">
        <v>20</v>
      </c>
      <c r="B3" s="5">
        <v>21.295000000000002</v>
      </c>
      <c r="C3" s="6">
        <v>21.300999999999998</v>
      </c>
      <c r="D3" s="1"/>
      <c r="J3" s="14">
        <v>8.5990000000000002</v>
      </c>
      <c r="K3" s="5">
        <v>2.1</v>
      </c>
      <c r="L3" s="5">
        <v>1.823</v>
      </c>
      <c r="M3" s="5">
        <v>7.48</v>
      </c>
      <c r="N3" s="5">
        <f t="shared" ref="N3:N6" si="0">K3-L3</f>
        <v>0.27700000000000014</v>
      </c>
      <c r="O3" s="17">
        <v>2.48</v>
      </c>
    </row>
    <row r="4" spans="1:15" ht="15" thickBot="1" x14ac:dyDescent="0.35">
      <c r="A4" s="8">
        <v>40</v>
      </c>
      <c r="B4" s="9">
        <v>41.173999999999999</v>
      </c>
      <c r="C4" s="10">
        <v>41.179000000000002</v>
      </c>
      <c r="D4" s="1"/>
      <c r="J4" s="14">
        <v>8.5990000000000002</v>
      </c>
      <c r="K4" s="5">
        <v>2.1</v>
      </c>
      <c r="L4" s="5">
        <v>1.61</v>
      </c>
      <c r="M4" s="5">
        <v>5.85</v>
      </c>
      <c r="N4" s="5">
        <f t="shared" si="0"/>
        <v>0.49</v>
      </c>
      <c r="O4" s="17">
        <v>5.85</v>
      </c>
    </row>
    <row r="5" spans="1:15" ht="15" thickTop="1" x14ac:dyDescent="0.3">
      <c r="A5" s="2"/>
      <c r="B5" s="1"/>
      <c r="C5" s="1"/>
      <c r="D5" s="1"/>
      <c r="J5" s="14">
        <v>8.5990000000000002</v>
      </c>
      <c r="K5" s="5">
        <v>2.1</v>
      </c>
      <c r="L5" s="5">
        <v>1.5389999999999999</v>
      </c>
      <c r="M5" s="5">
        <v>5.3369999999999997</v>
      </c>
      <c r="N5" s="5">
        <f t="shared" si="0"/>
        <v>0.56100000000000017</v>
      </c>
      <c r="O5" s="17">
        <v>7.3369999999999997</v>
      </c>
    </row>
    <row r="6" spans="1:15" ht="15" thickBot="1" x14ac:dyDescent="0.35">
      <c r="A6" s="2"/>
      <c r="B6" s="1"/>
      <c r="C6" s="1"/>
      <c r="D6" s="1"/>
      <c r="J6" s="15">
        <v>8.5990000000000002</v>
      </c>
      <c r="K6" s="9">
        <v>2.1</v>
      </c>
      <c r="L6" s="18">
        <v>0</v>
      </c>
      <c r="M6" s="19" t="s">
        <v>16</v>
      </c>
      <c r="N6" s="9">
        <f t="shared" si="0"/>
        <v>2.1</v>
      </c>
      <c r="O6" s="20">
        <v>78.73</v>
      </c>
    </row>
    <row r="7" spans="1:15" ht="15" thickTop="1" x14ac:dyDescent="0.3">
      <c r="A7" s="2"/>
      <c r="B7" s="1"/>
      <c r="C7" s="1"/>
      <c r="D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7" sqref="E37"/>
    </sheetView>
  </sheetViews>
  <sheetFormatPr defaultRowHeight="14.4" x14ac:dyDescent="0.3"/>
  <cols>
    <col min="2" max="2" width="14.21875" customWidth="1"/>
    <col min="3" max="3" width="16.109375" customWidth="1"/>
    <col min="4" max="4" width="15.88671875" customWidth="1"/>
    <col min="5" max="5" width="17.109375" customWidth="1"/>
  </cols>
  <sheetData>
    <row r="1" spans="1:5" ht="15.6" thickTop="1" thickBot="1" x14ac:dyDescent="0.35">
      <c r="A1" s="33"/>
      <c r="B1" s="34"/>
      <c r="C1" s="12" t="s">
        <v>3</v>
      </c>
      <c r="D1" s="12" t="s">
        <v>4</v>
      </c>
      <c r="E1" s="13" t="s">
        <v>5</v>
      </c>
    </row>
    <row r="2" spans="1:5" x14ac:dyDescent="0.3">
      <c r="A2" s="25" t="s">
        <v>0</v>
      </c>
      <c r="B2" s="26">
        <v>10418517</v>
      </c>
      <c r="C2" s="27">
        <v>9.8499999999999994E-13</v>
      </c>
      <c r="D2" s="27">
        <v>1.1479999999999999E-10</v>
      </c>
      <c r="E2" s="28">
        <v>5.7399999999999997E-11</v>
      </c>
    </row>
    <row r="3" spans="1:5" x14ac:dyDescent="0.3">
      <c r="A3" s="25" t="s">
        <v>1</v>
      </c>
      <c r="B3" s="26">
        <v>11771402</v>
      </c>
      <c r="C3" s="27">
        <v>7.4970000000000003E-13</v>
      </c>
      <c r="D3" s="27">
        <v>6.7399999999999995E-11</v>
      </c>
      <c r="E3" s="28">
        <v>5.3200000000000001E-11</v>
      </c>
    </row>
    <row r="4" spans="1:5" ht="15" thickBot="1" x14ac:dyDescent="0.35">
      <c r="A4" s="29" t="s">
        <v>2</v>
      </c>
      <c r="B4" s="30">
        <v>14335157</v>
      </c>
      <c r="C4" s="31">
        <v>6.9799999999999995E-13</v>
      </c>
      <c r="D4" s="31">
        <v>6.0799999999999999E-11</v>
      </c>
      <c r="E4" s="32">
        <v>5.5699999999999999E-11</v>
      </c>
    </row>
    <row r="5" spans="1:5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R9" sqref="R9"/>
    </sheetView>
  </sheetViews>
  <sheetFormatPr defaultRowHeight="14.4" x14ac:dyDescent="0.3"/>
  <cols>
    <col min="1" max="1" width="11.109375" customWidth="1"/>
    <col min="2" max="2" width="9.33203125" customWidth="1"/>
    <col min="3" max="3" width="9.21875" customWidth="1"/>
    <col min="4" max="4" width="10.5546875" customWidth="1"/>
    <col min="5" max="5" width="10.77734375" customWidth="1"/>
    <col min="14" max="14" width="15" customWidth="1"/>
    <col min="15" max="15" width="13.44140625" customWidth="1"/>
  </cols>
  <sheetData>
    <row r="1" spans="1:15" ht="17.399999999999999" thickTop="1" thickBot="1" x14ac:dyDescent="0.35">
      <c r="A1" s="39" t="s">
        <v>17</v>
      </c>
      <c r="B1" s="23" t="s">
        <v>19</v>
      </c>
      <c r="C1" s="48" t="s">
        <v>20</v>
      </c>
      <c r="D1" s="48" t="s">
        <v>20</v>
      </c>
      <c r="E1" s="24" t="s">
        <v>19</v>
      </c>
      <c r="J1" s="11" t="s">
        <v>8</v>
      </c>
      <c r="K1" s="13" t="s">
        <v>18</v>
      </c>
      <c r="M1" s="39" t="s">
        <v>17</v>
      </c>
      <c r="N1" s="23" t="s">
        <v>19</v>
      </c>
      <c r="O1" s="40" t="s">
        <v>20</v>
      </c>
    </row>
    <row r="2" spans="1:15" ht="15" thickBot="1" x14ac:dyDescent="0.35">
      <c r="A2" s="25">
        <v>1</v>
      </c>
      <c r="B2" s="26">
        <v>0.52</v>
      </c>
      <c r="C2" s="35">
        <v>1.9E-2</v>
      </c>
      <c r="D2" s="35">
        <v>6.0000000000000001E-3</v>
      </c>
      <c r="E2" s="36">
        <v>2.1000000000000001E-2</v>
      </c>
      <c r="J2" s="42">
        <v>1.5</v>
      </c>
      <c r="K2" s="38">
        <v>1.4999999999999999E-2</v>
      </c>
      <c r="M2" s="25">
        <v>1</v>
      </c>
      <c r="N2" s="5">
        <f>SQRT(M2/$J$2/1.2)</f>
        <v>0.7453559924999299</v>
      </c>
      <c r="O2" s="41">
        <f>N2*$K$2</f>
        <v>1.1180339887498949E-2</v>
      </c>
    </row>
    <row r="3" spans="1:15" ht="15" thickTop="1" x14ac:dyDescent="0.3">
      <c r="A3" s="25">
        <v>2</v>
      </c>
      <c r="B3" s="26">
        <v>0.74</v>
      </c>
      <c r="C3" s="35">
        <v>2.5999999999999999E-2</v>
      </c>
      <c r="D3" s="35">
        <v>7.0000000000000001E-3</v>
      </c>
      <c r="E3" s="36">
        <v>2.9000000000000001E-2</v>
      </c>
      <c r="M3" s="25">
        <v>5</v>
      </c>
      <c r="N3" s="5">
        <f t="shared" ref="N3:N8" si="0">SQRT(M3/$J$2/1.2)</f>
        <v>1.6666666666666667</v>
      </c>
      <c r="O3" s="41">
        <f t="shared" ref="O3:O6" si="1">N3*$K$2</f>
        <v>2.5000000000000001E-2</v>
      </c>
    </row>
    <row r="4" spans="1:15" x14ac:dyDescent="0.3">
      <c r="A4" s="25">
        <v>3</v>
      </c>
      <c r="B4" s="26">
        <v>0.9</v>
      </c>
      <c r="C4" s="35">
        <v>3.3000000000000002E-2</v>
      </c>
      <c r="D4" s="35">
        <v>8.9999999999999993E-3</v>
      </c>
      <c r="E4" s="36">
        <v>3.6999999999999998E-2</v>
      </c>
      <c r="M4" s="25">
        <v>10</v>
      </c>
      <c r="N4" s="5">
        <f t="shared" si="0"/>
        <v>2.3570226039551585</v>
      </c>
      <c r="O4" s="41">
        <f t="shared" si="1"/>
        <v>3.5355339059327376E-2</v>
      </c>
    </row>
    <row r="5" spans="1:15" x14ac:dyDescent="0.3">
      <c r="A5" s="25">
        <v>4</v>
      </c>
      <c r="B5" s="26">
        <v>1.05</v>
      </c>
      <c r="C5" s="35">
        <v>3.6999999999999998E-2</v>
      </c>
      <c r="D5" s="35">
        <v>0.01</v>
      </c>
      <c r="E5" s="36">
        <v>4.1000000000000002E-2</v>
      </c>
      <c r="M5" s="25">
        <v>15</v>
      </c>
      <c r="N5" s="5">
        <f t="shared" si="0"/>
        <v>2.8867513459481291</v>
      </c>
      <c r="O5" s="41">
        <f t="shared" si="1"/>
        <v>4.3301270189221933E-2</v>
      </c>
    </row>
    <row r="6" spans="1:15" x14ac:dyDescent="0.3">
      <c r="A6" s="25">
        <v>8</v>
      </c>
      <c r="B6" s="26">
        <v>1.48</v>
      </c>
      <c r="C6" s="35">
        <v>5.2999999999999999E-2</v>
      </c>
      <c r="D6" s="35">
        <v>1.4E-2</v>
      </c>
      <c r="E6" s="36">
        <v>5.8999999999999997E-2</v>
      </c>
      <c r="M6" s="25">
        <v>20</v>
      </c>
      <c r="N6" s="5">
        <f t="shared" si="0"/>
        <v>3.3333333333333335</v>
      </c>
      <c r="O6" s="41">
        <f t="shared" si="1"/>
        <v>0.05</v>
      </c>
    </row>
    <row r="7" spans="1:15" x14ac:dyDescent="0.3">
      <c r="A7" s="25">
        <v>10</v>
      </c>
      <c r="B7" s="26">
        <v>1.64</v>
      </c>
      <c r="C7" s="35">
        <v>5.8000000000000003E-2</v>
      </c>
      <c r="D7" s="35">
        <v>1.4999999999999999E-2</v>
      </c>
      <c r="E7" s="36">
        <v>6.4000000000000001E-2</v>
      </c>
      <c r="M7" s="25">
        <v>25</v>
      </c>
      <c r="N7" s="5">
        <f t="shared" si="0"/>
        <v>3.7267799624996498</v>
      </c>
      <c r="O7" s="41">
        <f>N7*$K$2</f>
        <v>5.5901699437494748E-2</v>
      </c>
    </row>
    <row r="8" spans="1:15" ht="15" thickBot="1" x14ac:dyDescent="0.35">
      <c r="A8" s="25">
        <v>15</v>
      </c>
      <c r="B8" s="26">
        <v>2.0099999999999998</v>
      </c>
      <c r="C8" s="35">
        <v>7.1999999999999995E-2</v>
      </c>
      <c r="D8" s="35">
        <v>1.9E-2</v>
      </c>
      <c r="E8" s="36">
        <v>8.1000000000000003E-2</v>
      </c>
      <c r="M8" s="29">
        <v>30</v>
      </c>
      <c r="N8" s="9">
        <f t="shared" si="0"/>
        <v>4.0824829046386304</v>
      </c>
      <c r="O8" s="43">
        <f>N8*$K$2</f>
        <v>6.1237243569579457E-2</v>
      </c>
    </row>
    <row r="9" spans="1:15" ht="15" thickTop="1" x14ac:dyDescent="0.3">
      <c r="A9" s="25">
        <v>20</v>
      </c>
      <c r="B9" s="26">
        <v>2.33</v>
      </c>
      <c r="C9" s="35">
        <v>8.3000000000000004E-2</v>
      </c>
      <c r="D9" s="35">
        <v>2.1999999999999999E-2</v>
      </c>
      <c r="E9" s="36">
        <v>9.1999999999999998E-2</v>
      </c>
    </row>
    <row r="10" spans="1:15" x14ac:dyDescent="0.3">
      <c r="A10" s="25">
        <v>25</v>
      </c>
      <c r="B10" s="26">
        <v>2.6</v>
      </c>
      <c r="C10" s="35">
        <v>9.1999999999999998E-2</v>
      </c>
      <c r="D10" s="35">
        <v>2.4E-2</v>
      </c>
      <c r="E10" s="36">
        <v>0.10199999999999999</v>
      </c>
    </row>
    <row r="11" spans="1:15" ht="15" thickBot="1" x14ac:dyDescent="0.35">
      <c r="A11" s="29">
        <v>30</v>
      </c>
      <c r="B11" s="30">
        <v>2.85</v>
      </c>
      <c r="C11" s="37">
        <v>0.10100000000000001</v>
      </c>
      <c r="D11" s="37">
        <v>2.5999999999999999E-2</v>
      </c>
      <c r="E11" s="38">
        <v>0.112</v>
      </c>
    </row>
    <row r="12" spans="1:15" ht="15" thickTop="1" x14ac:dyDescent="0.3">
      <c r="M12" s="46">
        <v>5.77</v>
      </c>
      <c r="N12" s="44"/>
      <c r="O12" s="47">
        <v>7.0000000000000007E-2</v>
      </c>
    </row>
    <row r="13" spans="1:15" x14ac:dyDescent="0.3">
      <c r="M13" s="25">
        <v>3.11</v>
      </c>
      <c r="N13" s="26"/>
      <c r="O13" s="41">
        <v>3.9100000000000003E-2</v>
      </c>
    </row>
    <row r="14" spans="1:15" x14ac:dyDescent="0.3">
      <c r="M14" s="45"/>
      <c r="N14" s="26"/>
      <c r="O14" s="36"/>
    </row>
    <row r="15" spans="1:15" ht="15" thickBot="1" x14ac:dyDescent="0.35">
      <c r="M15" s="42"/>
      <c r="N15" s="30"/>
      <c r="O15" s="38"/>
    </row>
    <row r="16" spans="1:15" ht="15" thickTop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47" sqref="B47"/>
    </sheetView>
  </sheetViews>
  <sheetFormatPr defaultRowHeight="14.4" x14ac:dyDescent="0.3"/>
  <sheetData>
    <row r="1" spans="1:7" x14ac:dyDescent="0.3">
      <c r="A1" s="2">
        <v>10</v>
      </c>
      <c r="B1" s="1">
        <v>5.25</v>
      </c>
      <c r="C1" s="1">
        <v>5.3570000000000002</v>
      </c>
      <c r="D1" s="1">
        <v>-5</v>
      </c>
      <c r="E1" s="1"/>
      <c r="F1" s="1">
        <f>B1-D1</f>
        <v>10.25</v>
      </c>
      <c r="G1" s="1">
        <f>C1-D1</f>
        <v>10.356999999999999</v>
      </c>
    </row>
    <row r="2" spans="1:7" x14ac:dyDescent="0.3">
      <c r="A2" s="2">
        <v>20</v>
      </c>
      <c r="B2" s="1">
        <v>13.996</v>
      </c>
      <c r="C2" s="1">
        <v>14.083</v>
      </c>
      <c r="D2" s="1">
        <v>-5</v>
      </c>
      <c r="E2" s="1"/>
      <c r="F2" s="1">
        <f t="shared" ref="F2:F3" si="0">B2-D2</f>
        <v>18.996000000000002</v>
      </c>
      <c r="G2" s="1">
        <f t="shared" ref="G2:G3" si="1">C2-D2</f>
        <v>19.082999999999998</v>
      </c>
    </row>
    <row r="3" spans="1:7" x14ac:dyDescent="0.3">
      <c r="A3" s="2">
        <v>5</v>
      </c>
      <c r="B3" s="1">
        <v>0.90671999999999997</v>
      </c>
      <c r="C3" s="1">
        <v>1.0062</v>
      </c>
      <c r="D3" s="1">
        <v>-5</v>
      </c>
      <c r="E3" s="1"/>
      <c r="F3" s="1">
        <f t="shared" si="0"/>
        <v>5.90672</v>
      </c>
      <c r="G3" s="1">
        <f t="shared" si="1"/>
        <v>6.0061999999999998</v>
      </c>
    </row>
    <row r="19" spans="3:4" x14ac:dyDescent="0.3">
      <c r="C19" s="3" t="s">
        <v>6</v>
      </c>
      <c r="D19" s="3" t="s">
        <v>7</v>
      </c>
    </row>
    <row r="20" spans="3:4" x14ac:dyDescent="0.3">
      <c r="C20">
        <v>10</v>
      </c>
      <c r="D20">
        <v>2.1</v>
      </c>
    </row>
    <row r="21" spans="3:4" x14ac:dyDescent="0.3">
      <c r="C21">
        <v>7.5</v>
      </c>
      <c r="D21">
        <v>1.823</v>
      </c>
    </row>
    <row r="22" spans="3:4" x14ac:dyDescent="0.3">
      <c r="C22">
        <v>5.85</v>
      </c>
      <c r="D22">
        <v>1.61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pressure_drop_real</vt:lpstr>
      <vt:lpstr>Grid_Convergence</vt:lpstr>
      <vt:lpstr>gap_flowrate</vt:lpstr>
      <vt:lpstr>Blad1</vt:lpstr>
      <vt:lpstr>Blad3</vt:lpstr>
      <vt:lpstr>gap_flowrate!New_Text_Document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2019-02-12T20:48:12Z</dcterms:modified>
</cp:coreProperties>
</file>