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eidrejaeger/Documents/CU-Boulder/Research/Summer2017/"/>
    </mc:Choice>
  </mc:AlternateContent>
  <bookViews>
    <workbookView xWindow="160" yWindow="460" windowWidth="28160" windowHeight="15700" tabRatio="500" activeTab="1"/>
  </bookViews>
  <sheets>
    <sheet name="FullPheno" sheetId="1" r:id="rId1"/>
    <sheet name="AccelrPheno" sheetId="2" r:id="rId2"/>
    <sheet name="GreennessIndex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3" l="1"/>
  <c r="F11" i="3"/>
  <c r="E11" i="3"/>
  <c r="E10" i="3"/>
  <c r="D11" i="3"/>
  <c r="D10" i="3"/>
  <c r="AI26" i="1"/>
  <c r="AE26" i="1"/>
  <c r="AL25" i="1"/>
  <c r="AI24" i="1"/>
  <c r="AD24" i="1"/>
  <c r="AD3" i="2"/>
  <c r="AD2" i="2"/>
  <c r="AE15" i="1"/>
  <c r="AD15" i="1"/>
  <c r="AI14" i="1"/>
  <c r="AD14" i="1"/>
  <c r="AD13" i="1"/>
</calcChain>
</file>

<file path=xl/sharedStrings.xml><?xml version="1.0" encoding="utf-8"?>
<sst xmlns="http://schemas.openxmlformats.org/spreadsheetml/2006/main" count="713" uniqueCount="129">
  <si>
    <t>Site #</t>
  </si>
  <si>
    <t>Latitude DD</t>
  </si>
  <si>
    <t>Longitude DD</t>
  </si>
  <si>
    <t>Date</t>
  </si>
  <si>
    <t>UNDER Time</t>
  </si>
  <si>
    <t xml:space="preserve">UNDER File </t>
  </si>
  <si>
    <t>UNDR LAI</t>
  </si>
  <si>
    <t>UNDR SEL</t>
  </si>
  <si>
    <t>UNDR DIFN</t>
  </si>
  <si>
    <t>UNDR MTA</t>
  </si>
  <si>
    <t>UNDR SEM</t>
  </si>
  <si>
    <t>UNDR SMP</t>
  </si>
  <si>
    <t>UNDR Sky Conditions</t>
  </si>
  <si>
    <t>LAI Notes</t>
  </si>
  <si>
    <t>OVER Time</t>
  </si>
  <si>
    <t xml:space="preserve">OVER File </t>
  </si>
  <si>
    <t>OVER LAI</t>
  </si>
  <si>
    <t>OVER SEL</t>
  </si>
  <si>
    <t>OVER DIFN</t>
  </si>
  <si>
    <t>OVER MTA</t>
  </si>
  <si>
    <t>OVER SEM</t>
  </si>
  <si>
    <t>OVER SMP</t>
  </si>
  <si>
    <t>OVER Sky Conditions</t>
  </si>
  <si>
    <t>Photo UNDR (north facing)</t>
  </si>
  <si>
    <t>% bare grd</t>
  </si>
  <si>
    <t>% impervious</t>
  </si>
  <si>
    <t>% UNDR bud burst</t>
  </si>
  <si>
    <t>% UNDR leaf exp.</t>
  </si>
  <si>
    <t>% UNDR full leaf cover</t>
  </si>
  <si>
    <t>% UNDR leaf senes.</t>
  </si>
  <si>
    <t>% UNDR leaf drop</t>
  </si>
  <si>
    <t>UNDR Optical Est. Index   (1-4)</t>
  </si>
  <si>
    <t>Photo OVER (north facing)</t>
  </si>
  <si>
    <t>% OVER bud burst</t>
  </si>
  <si>
    <t>% OVER leaf exp.</t>
  </si>
  <si>
    <t>% OVER full leaf cover</t>
  </si>
  <si>
    <t>% OVER leaf senes.</t>
  </si>
  <si>
    <t>% OVER leaf drop</t>
  </si>
  <si>
    <t>OVER Optical Est. Index   (1-4)</t>
  </si>
  <si>
    <t>Notes</t>
  </si>
  <si>
    <t>C1.1</t>
  </si>
  <si>
    <t>C1.2</t>
  </si>
  <si>
    <t>C1.3</t>
  </si>
  <si>
    <t>C2.1</t>
  </si>
  <si>
    <t>C2.2</t>
  </si>
  <si>
    <t>C2.3</t>
  </si>
  <si>
    <t>C3.1</t>
  </si>
  <si>
    <t>C3.2</t>
  </si>
  <si>
    <t>C3.3</t>
  </si>
  <si>
    <t>B1.1</t>
  </si>
  <si>
    <t>B1.2</t>
  </si>
  <si>
    <t>B1.3</t>
  </si>
  <si>
    <t>B2.1</t>
  </si>
  <si>
    <t>B2.2</t>
  </si>
  <si>
    <t>B2.3</t>
  </si>
  <si>
    <t>B3.1</t>
  </si>
  <si>
    <t>B3.2</t>
  </si>
  <si>
    <t>B3.3</t>
  </si>
  <si>
    <t>S1.1</t>
  </si>
  <si>
    <t>S1.2</t>
  </si>
  <si>
    <t>S1.3</t>
  </si>
  <si>
    <t>S2.1</t>
  </si>
  <si>
    <t>S2.2</t>
  </si>
  <si>
    <t>S2.3</t>
  </si>
  <si>
    <t>S3.1</t>
  </si>
  <si>
    <t>S3.2</t>
  </si>
  <si>
    <t>S3.3</t>
  </si>
  <si>
    <t>M1.1</t>
  </si>
  <si>
    <t>M1.2</t>
  </si>
  <si>
    <t>M1.3</t>
  </si>
  <si>
    <t>M2.1</t>
  </si>
  <si>
    <t>M2.2</t>
  </si>
  <si>
    <t>M2.3</t>
  </si>
  <si>
    <t>M3.1</t>
  </si>
  <si>
    <t>M3.2</t>
  </si>
  <si>
    <t>M3.3</t>
  </si>
  <si>
    <t>Month</t>
  </si>
  <si>
    <t>April</t>
  </si>
  <si>
    <t>sunset</t>
  </si>
  <si>
    <t>N/A</t>
  </si>
  <si>
    <t>full sun</t>
  </si>
  <si>
    <t>dusk</t>
  </si>
  <si>
    <t xml:space="preserve">N/A </t>
  </si>
  <si>
    <t>under PopDel</t>
  </si>
  <si>
    <t>cloudy</t>
  </si>
  <si>
    <t>few green blades</t>
  </si>
  <si>
    <t>X</t>
  </si>
  <si>
    <t>% UNDR leaf litter</t>
  </si>
  <si>
    <t>elm, box elder</t>
  </si>
  <si>
    <t>box elder</t>
  </si>
  <si>
    <t>BudB is flws</t>
  </si>
  <si>
    <t>grass</t>
  </si>
  <si>
    <t>dandelion, elm, cottonwood</t>
  </si>
  <si>
    <t>Species list</t>
  </si>
  <si>
    <t xml:space="preserve">grass </t>
  </si>
  <si>
    <t>UNDR BudB is flws</t>
  </si>
  <si>
    <t>P.deltoides</t>
  </si>
  <si>
    <t>OVER BudB is flws</t>
  </si>
  <si>
    <t>P. angustifolia</t>
  </si>
  <si>
    <t>P.angustifolia, grass</t>
  </si>
  <si>
    <t>grass, forbs</t>
  </si>
  <si>
    <t>A1</t>
  </si>
  <si>
    <t>A2</t>
  </si>
  <si>
    <t>P.angustifolia</t>
  </si>
  <si>
    <t>P. deltoides</t>
  </si>
  <si>
    <t>willow</t>
  </si>
  <si>
    <t>elephant ear?</t>
  </si>
  <si>
    <t>cattails</t>
  </si>
  <si>
    <t>Potentilla sp., grass</t>
  </si>
  <si>
    <t>grazing, photo E facing</t>
  </si>
  <si>
    <t>coyote willow</t>
  </si>
  <si>
    <t>Photo Sunny</t>
  </si>
  <si>
    <t>grass, willow, box elder</t>
  </si>
  <si>
    <t>Photo E facing</t>
  </si>
  <si>
    <t>T. officinalis, grass</t>
  </si>
  <si>
    <t>Optical Estimation Index</t>
  </si>
  <si>
    <t>0-1</t>
  </si>
  <si>
    <t>&lt;1/36</t>
  </si>
  <si>
    <t>Full senescence</t>
  </si>
  <si>
    <t>Budburst of flowers, less than 3% of plot green</t>
  </si>
  <si>
    <t>1/36- 6/36</t>
  </si>
  <si>
    <t>3-17% of plot green</t>
  </si>
  <si>
    <t>7/36 - 15/36</t>
  </si>
  <si>
    <t>19-41% of the pot green</t>
  </si>
  <si>
    <t>16/36 - 23/36</t>
  </si>
  <si>
    <t>20- 64% of the plot green</t>
  </si>
  <si>
    <t>24/36 - 36/36</t>
  </si>
  <si>
    <t>65-100% of the plot green</t>
  </si>
  <si>
    <t>1 bud has burst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</si>
</sst>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E+00"/>
    <numFmt numFmtId="166" formatCode="0.0"/>
    <numFmt numFmtId="167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0" fillId="0" borderId="0" xfId="0" applyNumberFormat="1"/>
    <xf numFmtId="1" fontId="0" fillId="0" borderId="1" xfId="0" applyNumberFormat="1" applyBorder="1" applyAlignment="1">
      <alignment wrapText="1"/>
    </xf>
    <xf numFmtId="1" fontId="0" fillId="0" borderId="0" xfId="0" applyNumberFormat="1"/>
    <xf numFmtId="20" fontId="0" fillId="0" borderId="0" xfId="0" applyNumberFormat="1"/>
    <xf numFmtId="16" fontId="0" fillId="0" borderId="0" xfId="0" applyNumberFormat="1"/>
    <xf numFmtId="0" fontId="1" fillId="0" borderId="0" xfId="0" applyFont="1"/>
    <xf numFmtId="17" fontId="0" fillId="0" borderId="0" xfId="0" applyNumberFormat="1"/>
    <xf numFmtId="165" fontId="0" fillId="0" borderId="1" xfId="0" applyNumberFormat="1" applyBorder="1" applyAlignment="1">
      <alignment wrapText="1"/>
    </xf>
    <xf numFmtId="165" fontId="0" fillId="0" borderId="0" xfId="0" applyNumberFormat="1"/>
    <xf numFmtId="166" fontId="0" fillId="0" borderId="1" xfId="0" applyNumberFormat="1" applyBorder="1" applyAlignment="1">
      <alignment wrapText="1"/>
    </xf>
    <xf numFmtId="166" fontId="0" fillId="0" borderId="0" xfId="0" applyNumberFormat="1"/>
    <xf numFmtId="167" fontId="0" fillId="0" borderId="1" xfId="0" applyNumberFormat="1" applyBorder="1" applyAlignment="1">
      <alignment wrapText="1"/>
    </xf>
    <xf numFmtId="167" fontId="0" fillId="0" borderId="0" xfId="0" applyNumberFormat="1"/>
    <xf numFmtId="167" fontId="0" fillId="0" borderId="2" xfId="0" applyNumberFormat="1" applyFill="1" applyBorder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showRuler="0" topLeftCell="A29" workbookViewId="0">
      <selection activeCell="AI29" sqref="AI29"/>
    </sheetView>
  </sheetViews>
  <sheetFormatPr baseColWidth="10" defaultRowHeight="16" x14ac:dyDescent="0.2"/>
  <cols>
    <col min="4" max="4" width="8.33203125" customWidth="1"/>
    <col min="5" max="5" width="8.33203125" style="11" customWidth="1"/>
    <col min="6" max="6" width="7.1640625" customWidth="1"/>
    <col min="7" max="7" width="6.6640625" customWidth="1"/>
    <col min="8" max="8" width="6.5" customWidth="1"/>
    <col min="9" max="9" width="5.5" customWidth="1"/>
    <col min="10" max="10" width="6.6640625" customWidth="1"/>
    <col min="11" max="11" width="6" customWidth="1"/>
    <col min="12" max="12" width="7" customWidth="1"/>
    <col min="13" max="14" width="5.6640625" customWidth="1"/>
    <col min="15" max="15" width="10.1640625" customWidth="1"/>
    <col min="16" max="16" width="7.83203125" customWidth="1"/>
    <col min="17" max="17" width="5.6640625" customWidth="1"/>
    <col min="18" max="18" width="6.6640625" customWidth="1"/>
    <col min="19" max="19" width="5.33203125" customWidth="1"/>
    <col min="20" max="20" width="6.6640625" customWidth="1"/>
    <col min="21" max="21" width="5.33203125" customWidth="1"/>
    <col min="22" max="22" width="7.33203125" customWidth="1"/>
    <col min="23" max="24" width="5.6640625" customWidth="1"/>
    <col min="25" max="25" width="6.83203125" customWidth="1"/>
    <col min="26" max="26" width="9.5" customWidth="1"/>
    <col min="27" max="27" width="6.6640625" customWidth="1"/>
    <col min="28" max="28" width="6.6640625" style="21" customWidth="1"/>
    <col min="29" max="29" width="5.6640625" style="21" customWidth="1"/>
    <col min="30" max="30" width="6.6640625" style="21" customWidth="1"/>
    <col min="31" max="32" width="6.83203125" style="21" customWidth="1"/>
    <col min="33" max="33" width="6" style="21" customWidth="1"/>
    <col min="34" max="34" width="6.6640625" style="21" customWidth="1"/>
    <col min="35" max="35" width="7.1640625" style="21" customWidth="1"/>
    <col min="36" max="36" width="7" style="19" customWidth="1"/>
    <col min="37" max="37" width="8" style="17" customWidth="1"/>
    <col min="38" max="38" width="5.5" style="21" customWidth="1"/>
    <col min="39" max="40" width="6.5" style="21" customWidth="1"/>
    <col min="41" max="41" width="6.33203125" style="21" customWidth="1"/>
    <col min="42" max="42" width="6.6640625" style="21" customWidth="1"/>
    <col min="43" max="43" width="6.83203125" style="19" customWidth="1"/>
  </cols>
  <sheetData>
    <row r="1" spans="1:45" ht="80" x14ac:dyDescent="0.2">
      <c r="A1" s="1" t="s">
        <v>0</v>
      </c>
      <c r="B1" s="2" t="s">
        <v>1</v>
      </c>
      <c r="C1" s="2" t="s">
        <v>2</v>
      </c>
      <c r="D1" s="1" t="s">
        <v>76</v>
      </c>
      <c r="E1" s="10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11</v>
      </c>
      <c r="O1" s="1" t="s">
        <v>12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21</v>
      </c>
      <c r="Y1" s="1" t="s">
        <v>22</v>
      </c>
      <c r="Z1" s="1" t="s">
        <v>13</v>
      </c>
      <c r="AA1" s="1" t="s">
        <v>23</v>
      </c>
      <c r="AB1" s="20" t="s">
        <v>24</v>
      </c>
      <c r="AC1" s="20" t="s">
        <v>25</v>
      </c>
      <c r="AD1" s="20" t="s">
        <v>26</v>
      </c>
      <c r="AE1" s="20" t="s">
        <v>27</v>
      </c>
      <c r="AF1" s="20" t="s">
        <v>28</v>
      </c>
      <c r="AG1" s="20" t="s">
        <v>29</v>
      </c>
      <c r="AH1" s="20" t="s">
        <v>30</v>
      </c>
      <c r="AI1" s="20" t="s">
        <v>87</v>
      </c>
      <c r="AJ1" s="18" t="s">
        <v>31</v>
      </c>
      <c r="AK1" s="16" t="s">
        <v>32</v>
      </c>
      <c r="AL1" s="20" t="s">
        <v>33</v>
      </c>
      <c r="AM1" s="20" t="s">
        <v>34</v>
      </c>
      <c r="AN1" s="20" t="s">
        <v>35</v>
      </c>
      <c r="AO1" s="20" t="s">
        <v>36</v>
      </c>
      <c r="AP1" s="20" t="s">
        <v>37</v>
      </c>
      <c r="AQ1" s="18" t="s">
        <v>38</v>
      </c>
      <c r="AR1" s="22" t="s">
        <v>93</v>
      </c>
      <c r="AS1" s="3" t="s">
        <v>39</v>
      </c>
    </row>
    <row r="2" spans="1:45" x14ac:dyDescent="0.2">
      <c r="A2" s="4" t="s">
        <v>40</v>
      </c>
      <c r="B2" s="5">
        <v>40.012996999999999</v>
      </c>
      <c r="C2" s="5">
        <v>-105.270138</v>
      </c>
      <c r="D2" s="9" t="s">
        <v>77</v>
      </c>
      <c r="E2" s="11">
        <v>15</v>
      </c>
      <c r="F2" s="12">
        <v>0.81597222222222221</v>
      </c>
      <c r="G2">
        <v>70</v>
      </c>
      <c r="H2">
        <v>0.69</v>
      </c>
      <c r="I2">
        <v>0.12</v>
      </c>
      <c r="J2">
        <v>0.55600000000000005</v>
      </c>
      <c r="K2">
        <v>33</v>
      </c>
      <c r="L2">
        <v>7</v>
      </c>
      <c r="M2">
        <v>6</v>
      </c>
      <c r="N2">
        <v>0.62</v>
      </c>
      <c r="O2" t="s">
        <v>78</v>
      </c>
      <c r="P2" s="12">
        <v>0.81736111111111109</v>
      </c>
      <c r="Q2">
        <v>71</v>
      </c>
      <c r="R2">
        <v>0.52</v>
      </c>
      <c r="S2">
        <v>0.02</v>
      </c>
      <c r="T2">
        <v>0.63100000000000001</v>
      </c>
      <c r="U2">
        <v>0</v>
      </c>
      <c r="V2">
        <v>0</v>
      </c>
      <c r="W2">
        <v>5</v>
      </c>
      <c r="X2">
        <v>0.44</v>
      </c>
      <c r="Y2" t="s">
        <v>78</v>
      </c>
      <c r="AA2" t="s">
        <v>86</v>
      </c>
      <c r="AB2" s="21">
        <v>0.61111111111111116</v>
      </c>
      <c r="AC2" s="21">
        <v>0.01</v>
      </c>
      <c r="AD2" s="21">
        <v>5.5555555555555552E-2</v>
      </c>
      <c r="AE2" s="21">
        <v>0.1388888888888889</v>
      </c>
      <c r="AF2" s="21">
        <v>5.5555555555555552E-2</v>
      </c>
      <c r="AG2" s="21">
        <v>0</v>
      </c>
      <c r="AH2" s="21">
        <v>0</v>
      </c>
      <c r="AI2" s="21">
        <v>0.1388888888888889</v>
      </c>
      <c r="AJ2" s="19">
        <v>2</v>
      </c>
      <c r="AK2" s="17" t="s">
        <v>86</v>
      </c>
      <c r="AL2" s="21">
        <v>1</v>
      </c>
      <c r="AM2" s="21">
        <v>1</v>
      </c>
      <c r="AN2" s="21">
        <v>0</v>
      </c>
      <c r="AO2" s="21">
        <v>0</v>
      </c>
      <c r="AP2" s="21">
        <v>0</v>
      </c>
      <c r="AQ2" s="19">
        <v>2</v>
      </c>
      <c r="AS2" t="s">
        <v>90</v>
      </c>
    </row>
    <row r="3" spans="1:45" x14ac:dyDescent="0.2">
      <c r="A3" s="4" t="s">
        <v>41</v>
      </c>
      <c r="B3" s="5">
        <v>40.011881000000002</v>
      </c>
      <c r="C3" s="5">
        <v>-105.270138</v>
      </c>
      <c r="D3" t="s">
        <v>77</v>
      </c>
      <c r="E3" s="11">
        <v>14</v>
      </c>
      <c r="F3" s="12">
        <v>0.82638888888888884</v>
      </c>
      <c r="G3">
        <v>55</v>
      </c>
      <c r="H3">
        <v>0.4</v>
      </c>
      <c r="I3">
        <v>0.06</v>
      </c>
      <c r="J3">
        <v>0.70799999999999996</v>
      </c>
      <c r="K3">
        <v>0</v>
      </c>
      <c r="L3">
        <v>0</v>
      </c>
      <c r="M3">
        <v>6</v>
      </c>
      <c r="N3">
        <v>0.31</v>
      </c>
      <c r="O3" t="s">
        <v>78</v>
      </c>
      <c r="P3" s="12">
        <v>0.82777777777777783</v>
      </c>
      <c r="Q3">
        <v>56</v>
      </c>
      <c r="R3">
        <v>0.32</v>
      </c>
      <c r="S3">
        <v>0.02</v>
      </c>
      <c r="T3">
        <v>0.78400000000000003</v>
      </c>
      <c r="U3">
        <v>41</v>
      </c>
      <c r="V3">
        <v>18</v>
      </c>
      <c r="W3">
        <v>6</v>
      </c>
      <c r="X3">
        <v>0.28000000000000003</v>
      </c>
      <c r="Y3" t="s">
        <v>78</v>
      </c>
      <c r="AA3" t="s">
        <v>86</v>
      </c>
      <c r="AB3" s="21">
        <v>0.16666666666666666</v>
      </c>
      <c r="AC3" s="21">
        <v>0</v>
      </c>
      <c r="AD3" s="21">
        <v>0</v>
      </c>
      <c r="AE3" s="21">
        <v>0.27777777777777779</v>
      </c>
      <c r="AF3" s="21">
        <v>0.52777777777777779</v>
      </c>
      <c r="AG3" s="21">
        <v>0</v>
      </c>
      <c r="AH3" s="21">
        <v>0</v>
      </c>
      <c r="AI3" s="21">
        <v>0</v>
      </c>
      <c r="AJ3" s="19">
        <v>3</v>
      </c>
      <c r="AK3" s="17" t="s">
        <v>86</v>
      </c>
      <c r="AL3" s="21">
        <v>0.8</v>
      </c>
      <c r="AM3" s="21">
        <v>0.2</v>
      </c>
      <c r="AN3" s="21">
        <v>0</v>
      </c>
      <c r="AO3" s="21">
        <v>0</v>
      </c>
      <c r="AP3" s="21">
        <v>0</v>
      </c>
      <c r="AQ3" s="19">
        <v>2</v>
      </c>
      <c r="AR3" t="s">
        <v>88</v>
      </c>
    </row>
    <row r="4" spans="1:45" x14ac:dyDescent="0.2">
      <c r="A4" s="4" t="s">
        <v>42</v>
      </c>
      <c r="B4" s="5">
        <v>40.010722999999999</v>
      </c>
      <c r="C4" s="5">
        <v>-105.270138</v>
      </c>
      <c r="D4" t="s">
        <v>77</v>
      </c>
      <c r="E4" s="11">
        <v>15</v>
      </c>
      <c r="F4" s="12">
        <v>0.79999999999999993</v>
      </c>
      <c r="G4">
        <v>66</v>
      </c>
      <c r="H4">
        <v>1.47</v>
      </c>
      <c r="I4">
        <v>0.14000000000000001</v>
      </c>
      <c r="J4">
        <v>0.29899999999999999</v>
      </c>
      <c r="K4">
        <v>40</v>
      </c>
      <c r="L4">
        <v>2</v>
      </c>
      <c r="M4">
        <v>6</v>
      </c>
      <c r="N4">
        <v>1.33</v>
      </c>
      <c r="O4" t="s">
        <v>78</v>
      </c>
      <c r="P4" s="12">
        <v>0.80486111111111114</v>
      </c>
      <c r="Q4">
        <v>68</v>
      </c>
      <c r="R4">
        <v>0.53</v>
      </c>
      <c r="S4">
        <v>0.02</v>
      </c>
      <c r="T4">
        <v>0.67900000000000005</v>
      </c>
      <c r="U4">
        <v>76</v>
      </c>
      <c r="V4">
        <v>14</v>
      </c>
      <c r="W4">
        <v>3</v>
      </c>
      <c r="X4">
        <v>0.57999999999999996</v>
      </c>
      <c r="Y4" t="s">
        <v>78</v>
      </c>
      <c r="AA4" t="s">
        <v>86</v>
      </c>
      <c r="AB4" s="21">
        <v>5.5555555555555552E-2</v>
      </c>
      <c r="AC4" s="21">
        <v>0</v>
      </c>
      <c r="AD4" s="21">
        <v>0.02</v>
      </c>
      <c r="AE4" s="21">
        <v>0.5</v>
      </c>
      <c r="AF4" s="21">
        <v>2.7777777777777776E-2</v>
      </c>
      <c r="AG4" s="21">
        <v>0</v>
      </c>
      <c r="AH4" s="21">
        <v>0</v>
      </c>
      <c r="AI4" s="21">
        <v>0.41666666666666669</v>
      </c>
      <c r="AJ4" s="19">
        <v>2</v>
      </c>
      <c r="AK4" s="17" t="s">
        <v>86</v>
      </c>
      <c r="AL4" s="21">
        <v>0.5</v>
      </c>
      <c r="AM4" s="21">
        <v>0.5</v>
      </c>
      <c r="AN4" s="21">
        <v>0</v>
      </c>
      <c r="AO4" s="21">
        <v>0</v>
      </c>
      <c r="AP4" s="21">
        <v>0</v>
      </c>
      <c r="AQ4" s="19">
        <v>2</v>
      </c>
    </row>
    <row r="5" spans="1:45" x14ac:dyDescent="0.2">
      <c r="A5" s="4" t="s">
        <v>43</v>
      </c>
      <c r="B5" s="5">
        <v>40.012996999999999</v>
      </c>
      <c r="C5" s="5">
        <v>-105.268704</v>
      </c>
      <c r="D5" t="s">
        <v>77</v>
      </c>
      <c r="E5" s="11">
        <v>15</v>
      </c>
      <c r="F5" s="12" t="s">
        <v>79</v>
      </c>
      <c r="G5" s="12" t="s">
        <v>79</v>
      </c>
      <c r="H5" s="12" t="s">
        <v>79</v>
      </c>
      <c r="I5" s="12" t="s">
        <v>79</v>
      </c>
      <c r="J5" s="12" t="s">
        <v>79</v>
      </c>
      <c r="K5" s="12" t="s">
        <v>79</v>
      </c>
      <c r="L5" s="12" t="s">
        <v>79</v>
      </c>
      <c r="M5" s="12" t="s">
        <v>79</v>
      </c>
      <c r="N5" s="12" t="s">
        <v>79</v>
      </c>
      <c r="O5" s="12" t="s">
        <v>79</v>
      </c>
      <c r="P5" s="12">
        <v>0.8208333333333333</v>
      </c>
      <c r="Q5">
        <v>72</v>
      </c>
      <c r="R5">
        <v>0.7</v>
      </c>
      <c r="S5">
        <v>0.05</v>
      </c>
      <c r="T5">
        <v>0.56699999999999995</v>
      </c>
      <c r="U5">
        <v>47</v>
      </c>
      <c r="V5">
        <v>5</v>
      </c>
      <c r="W5">
        <v>6</v>
      </c>
      <c r="X5">
        <v>0.68</v>
      </c>
      <c r="Y5" t="s">
        <v>78</v>
      </c>
      <c r="AA5" t="s">
        <v>79</v>
      </c>
      <c r="AB5" s="21">
        <v>0</v>
      </c>
      <c r="AC5" s="21">
        <v>1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19" t="s">
        <v>79</v>
      </c>
      <c r="AK5" s="17" t="s">
        <v>86</v>
      </c>
      <c r="AL5" s="21">
        <v>1</v>
      </c>
      <c r="AM5" s="21">
        <v>1</v>
      </c>
      <c r="AN5" s="21">
        <v>0</v>
      </c>
      <c r="AO5" s="21">
        <v>0</v>
      </c>
      <c r="AP5" s="21">
        <v>0</v>
      </c>
      <c r="AQ5" s="19">
        <v>1</v>
      </c>
      <c r="AS5" t="s">
        <v>90</v>
      </c>
    </row>
    <row r="6" spans="1:45" x14ac:dyDescent="0.2">
      <c r="A6" s="6" t="s">
        <v>44</v>
      </c>
      <c r="B6" s="7">
        <v>40.011881000000002</v>
      </c>
      <c r="C6" s="7">
        <v>-105.268704</v>
      </c>
      <c r="D6" t="s">
        <v>77</v>
      </c>
      <c r="E6" s="11">
        <v>14</v>
      </c>
      <c r="F6" s="12">
        <v>0.81527777777777777</v>
      </c>
      <c r="G6">
        <v>53</v>
      </c>
      <c r="H6">
        <v>1.29</v>
      </c>
      <c r="I6">
        <v>0.04</v>
      </c>
      <c r="J6">
        <v>0.42899999999999999</v>
      </c>
      <c r="K6">
        <v>64</v>
      </c>
      <c r="L6">
        <v>6</v>
      </c>
      <c r="M6">
        <v>6</v>
      </c>
      <c r="N6">
        <v>1.31</v>
      </c>
      <c r="O6" t="s">
        <v>78</v>
      </c>
      <c r="P6" s="12">
        <v>0.81666666666666676</v>
      </c>
      <c r="Q6">
        <v>54</v>
      </c>
      <c r="R6">
        <v>1.21</v>
      </c>
      <c r="S6">
        <v>0.04</v>
      </c>
      <c r="T6">
        <v>0.44700000000000001</v>
      </c>
      <c r="U6">
        <v>68</v>
      </c>
      <c r="V6">
        <v>6</v>
      </c>
      <c r="W6">
        <v>6</v>
      </c>
      <c r="X6">
        <v>1.28</v>
      </c>
      <c r="Y6" t="s">
        <v>78</v>
      </c>
      <c r="AA6" t="s">
        <v>86</v>
      </c>
      <c r="AB6" s="21">
        <v>0.25</v>
      </c>
      <c r="AC6" s="21">
        <v>0</v>
      </c>
      <c r="AD6" s="21">
        <v>0</v>
      </c>
      <c r="AE6" s="21">
        <v>0.1111111111111111</v>
      </c>
      <c r="AF6" s="21">
        <v>0.58333333333333337</v>
      </c>
      <c r="AG6" s="21">
        <v>0</v>
      </c>
      <c r="AH6" s="21">
        <v>0</v>
      </c>
      <c r="AI6" s="21">
        <v>5.5555555555555552E-2</v>
      </c>
      <c r="AJ6" s="19">
        <v>3.5</v>
      </c>
      <c r="AK6" s="17" t="s">
        <v>86</v>
      </c>
      <c r="AL6" s="21">
        <v>1</v>
      </c>
      <c r="AM6" s="21">
        <v>0</v>
      </c>
      <c r="AN6" s="21">
        <v>0</v>
      </c>
      <c r="AO6" s="21">
        <v>0</v>
      </c>
      <c r="AP6" s="21">
        <v>0</v>
      </c>
      <c r="AQ6" s="19">
        <v>1</v>
      </c>
      <c r="AR6" t="s">
        <v>89</v>
      </c>
    </row>
    <row r="7" spans="1:45" x14ac:dyDescent="0.2">
      <c r="A7" s="6" t="s">
        <v>45</v>
      </c>
      <c r="B7" s="7">
        <v>40.010722999999999</v>
      </c>
      <c r="C7" s="7">
        <v>-105.268704</v>
      </c>
      <c r="D7" t="s">
        <v>77</v>
      </c>
      <c r="E7" s="11">
        <v>15</v>
      </c>
      <c r="F7" s="12">
        <v>0.77500000000000002</v>
      </c>
      <c r="G7">
        <v>57</v>
      </c>
      <c r="H7">
        <v>1.07</v>
      </c>
      <c r="I7">
        <v>0.23</v>
      </c>
      <c r="J7">
        <v>0.40400000000000003</v>
      </c>
      <c r="K7">
        <v>41</v>
      </c>
      <c r="L7">
        <v>3</v>
      </c>
      <c r="M7">
        <v>5</v>
      </c>
      <c r="N7">
        <v>1.01</v>
      </c>
      <c r="O7" t="s">
        <v>80</v>
      </c>
      <c r="P7" s="12">
        <v>0.78888888888888886</v>
      </c>
      <c r="Q7">
        <v>63</v>
      </c>
      <c r="R7">
        <v>0.24</v>
      </c>
      <c r="S7">
        <v>0.02</v>
      </c>
      <c r="T7">
        <v>0.80900000000000005</v>
      </c>
      <c r="U7">
        <v>0</v>
      </c>
      <c r="V7">
        <v>0</v>
      </c>
      <c r="W7">
        <v>4</v>
      </c>
      <c r="X7">
        <v>0.2</v>
      </c>
      <c r="Y7" t="s">
        <v>80</v>
      </c>
      <c r="AA7" t="s">
        <v>86</v>
      </c>
      <c r="AB7" s="21">
        <v>0</v>
      </c>
      <c r="AC7" s="21">
        <v>0</v>
      </c>
      <c r="AD7" s="21">
        <v>0</v>
      </c>
      <c r="AE7" s="21">
        <v>0.25</v>
      </c>
      <c r="AF7" s="21">
        <v>5.5555555555555552E-2</v>
      </c>
      <c r="AG7" s="21">
        <v>0</v>
      </c>
      <c r="AH7" s="21">
        <v>0</v>
      </c>
      <c r="AI7" s="21">
        <v>0.69444444444444442</v>
      </c>
      <c r="AJ7" s="19">
        <v>2</v>
      </c>
      <c r="AK7" s="17" t="s">
        <v>86</v>
      </c>
      <c r="AL7" s="21">
        <v>1</v>
      </c>
      <c r="AM7" s="21">
        <v>1</v>
      </c>
      <c r="AN7" s="21">
        <v>0</v>
      </c>
      <c r="AO7" s="21">
        <v>0</v>
      </c>
      <c r="AP7" s="21">
        <v>0</v>
      </c>
      <c r="AQ7" s="19">
        <v>2</v>
      </c>
      <c r="AS7" t="s">
        <v>90</v>
      </c>
    </row>
    <row r="8" spans="1:45" x14ac:dyDescent="0.2">
      <c r="A8" s="4" t="s">
        <v>46</v>
      </c>
      <c r="B8" s="5">
        <v>40.012996999999999</v>
      </c>
      <c r="C8" s="5">
        <v>-105.267231</v>
      </c>
      <c r="D8" s="13" t="s">
        <v>77</v>
      </c>
      <c r="E8" s="11">
        <v>15</v>
      </c>
      <c r="F8" s="12">
        <v>0.82361111111111107</v>
      </c>
      <c r="G8">
        <v>73</v>
      </c>
      <c r="H8">
        <v>3.91</v>
      </c>
      <c r="I8">
        <v>0.2</v>
      </c>
      <c r="J8">
        <v>0.23799999999999999</v>
      </c>
      <c r="K8">
        <v>0</v>
      </c>
      <c r="L8">
        <v>0</v>
      </c>
      <c r="M8">
        <v>4</v>
      </c>
      <c r="N8">
        <v>3.03</v>
      </c>
      <c r="O8" t="s">
        <v>81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AA8" t="s">
        <v>86</v>
      </c>
      <c r="AB8" s="21">
        <v>2.7777777777777776E-2</v>
      </c>
      <c r="AC8" s="21">
        <v>0</v>
      </c>
      <c r="AD8" s="21">
        <v>0.02</v>
      </c>
      <c r="AE8" s="21">
        <v>0.1388888888888889</v>
      </c>
      <c r="AF8" s="21">
        <v>0.83333333333333337</v>
      </c>
      <c r="AG8" s="21">
        <v>0</v>
      </c>
      <c r="AH8" s="21">
        <v>0</v>
      </c>
      <c r="AI8" s="21">
        <v>0</v>
      </c>
      <c r="AJ8" s="19">
        <v>4</v>
      </c>
      <c r="AK8" s="21" t="s">
        <v>79</v>
      </c>
      <c r="AL8" s="21" t="s">
        <v>79</v>
      </c>
      <c r="AM8" s="21" t="s">
        <v>79</v>
      </c>
      <c r="AN8" s="21" t="s">
        <v>79</v>
      </c>
      <c r="AO8" s="21" t="s">
        <v>79</v>
      </c>
      <c r="AP8" s="21" t="s">
        <v>79</v>
      </c>
      <c r="AQ8" s="21" t="s">
        <v>79</v>
      </c>
      <c r="AR8" s="21" t="s">
        <v>91</v>
      </c>
    </row>
    <row r="9" spans="1:45" x14ac:dyDescent="0.2">
      <c r="A9" s="6" t="s">
        <v>47</v>
      </c>
      <c r="B9" s="7">
        <v>40.011881000000002</v>
      </c>
      <c r="C9" s="7">
        <v>-105.267231</v>
      </c>
      <c r="D9" t="s">
        <v>77</v>
      </c>
      <c r="E9" s="11">
        <v>14</v>
      </c>
      <c r="F9" s="12">
        <v>0.79652777777777783</v>
      </c>
      <c r="G9">
        <v>52</v>
      </c>
      <c r="H9">
        <v>0.59</v>
      </c>
      <c r="I9">
        <v>0.04</v>
      </c>
      <c r="J9">
        <v>0.62</v>
      </c>
      <c r="K9">
        <v>41</v>
      </c>
      <c r="L9">
        <v>21</v>
      </c>
      <c r="M9">
        <v>6</v>
      </c>
      <c r="N9">
        <v>0.53</v>
      </c>
      <c r="O9" t="s">
        <v>78</v>
      </c>
      <c r="P9" s="12">
        <v>0.80138888888888893</v>
      </c>
      <c r="Q9">
        <v>51</v>
      </c>
      <c r="R9">
        <v>0.63</v>
      </c>
      <c r="S9">
        <v>0.02</v>
      </c>
      <c r="T9">
        <v>0.59299999999999997</v>
      </c>
      <c r="U9">
        <v>43</v>
      </c>
      <c r="V9">
        <v>4</v>
      </c>
      <c r="W9">
        <v>6</v>
      </c>
      <c r="X9">
        <v>0.6</v>
      </c>
      <c r="Y9" t="s">
        <v>78</v>
      </c>
      <c r="Z9" t="s">
        <v>83</v>
      </c>
      <c r="AA9" t="s">
        <v>86</v>
      </c>
      <c r="AB9" s="21">
        <v>0.22222222222222221</v>
      </c>
      <c r="AC9" s="21">
        <v>0</v>
      </c>
      <c r="AD9" s="21">
        <v>0</v>
      </c>
      <c r="AE9" s="21">
        <v>0.19444444444444445</v>
      </c>
      <c r="AF9" s="21">
        <v>8.3333333333333329E-2</v>
      </c>
      <c r="AG9" s="21">
        <v>0</v>
      </c>
      <c r="AH9" s="21">
        <v>0</v>
      </c>
      <c r="AI9" s="21">
        <v>0.5</v>
      </c>
      <c r="AJ9" s="19">
        <v>3</v>
      </c>
      <c r="AK9" s="17" t="s">
        <v>86</v>
      </c>
      <c r="AL9" s="21">
        <v>1</v>
      </c>
      <c r="AM9" s="21">
        <v>0</v>
      </c>
      <c r="AN9" s="21">
        <v>0</v>
      </c>
      <c r="AO9" s="21">
        <v>0</v>
      </c>
      <c r="AP9" s="21">
        <v>0</v>
      </c>
      <c r="AQ9" s="21">
        <v>2</v>
      </c>
      <c r="AR9" t="s">
        <v>92</v>
      </c>
    </row>
    <row r="10" spans="1:45" x14ac:dyDescent="0.2">
      <c r="A10" s="6" t="s">
        <v>48</v>
      </c>
      <c r="B10" s="7">
        <v>40.010722999999999</v>
      </c>
      <c r="C10" s="7">
        <v>-105.267231</v>
      </c>
      <c r="D10" t="s">
        <v>77</v>
      </c>
      <c r="E10" s="11">
        <v>14</v>
      </c>
      <c r="F10" s="12">
        <v>0.77222222222222225</v>
      </c>
      <c r="G10">
        <v>46</v>
      </c>
      <c r="H10">
        <v>0.93</v>
      </c>
      <c r="I10">
        <v>0.06</v>
      </c>
      <c r="J10">
        <v>0.502</v>
      </c>
      <c r="K10">
        <v>63</v>
      </c>
      <c r="L10">
        <v>6</v>
      </c>
      <c r="M10">
        <v>6</v>
      </c>
      <c r="N10">
        <v>0.94</v>
      </c>
      <c r="O10" t="s">
        <v>84</v>
      </c>
      <c r="P10" s="12">
        <v>0.81388888888888899</v>
      </c>
      <c r="Q10">
        <v>47</v>
      </c>
      <c r="R10">
        <v>0.94</v>
      </c>
      <c r="S10">
        <v>0.04</v>
      </c>
      <c r="T10">
        <v>0.504</v>
      </c>
      <c r="U10">
        <v>65</v>
      </c>
      <c r="V10">
        <v>3</v>
      </c>
      <c r="W10">
        <v>3</v>
      </c>
      <c r="X10">
        <v>0.97</v>
      </c>
      <c r="Y10" t="s">
        <v>84</v>
      </c>
      <c r="AA10" t="s">
        <v>86</v>
      </c>
      <c r="AB10" s="21">
        <v>0.19444444444444445</v>
      </c>
      <c r="AC10" s="21">
        <v>0</v>
      </c>
      <c r="AD10" s="21">
        <v>0</v>
      </c>
      <c r="AE10" s="21">
        <v>8.3333333333333329E-2</v>
      </c>
      <c r="AF10" s="21">
        <v>0</v>
      </c>
      <c r="AG10" s="21">
        <v>0</v>
      </c>
      <c r="AH10" s="21">
        <v>0</v>
      </c>
      <c r="AI10" s="21">
        <v>0.72222222222222221</v>
      </c>
      <c r="AJ10" s="19">
        <v>1</v>
      </c>
      <c r="AK10" s="17" t="s">
        <v>86</v>
      </c>
      <c r="AL10" s="21">
        <v>0.1</v>
      </c>
      <c r="AM10" s="21">
        <v>0.7</v>
      </c>
      <c r="AN10" s="21">
        <v>0</v>
      </c>
      <c r="AO10" s="21">
        <v>0</v>
      </c>
      <c r="AP10" s="21">
        <v>0</v>
      </c>
      <c r="AQ10" s="21">
        <v>2</v>
      </c>
      <c r="AR10" t="s">
        <v>89</v>
      </c>
    </row>
    <row r="11" spans="1:45" x14ac:dyDescent="0.2">
      <c r="A11" s="4" t="s">
        <v>49</v>
      </c>
      <c r="B11" s="5">
        <v>39.999321000000002</v>
      </c>
      <c r="C11" s="5">
        <v>-105.216571</v>
      </c>
      <c r="D11" t="s">
        <v>77</v>
      </c>
      <c r="E11" s="11">
        <v>9</v>
      </c>
      <c r="F11" s="12">
        <v>0.6333333333333333</v>
      </c>
      <c r="G11">
        <v>2</v>
      </c>
      <c r="H11">
        <v>0.91</v>
      </c>
      <c r="I11">
        <v>0.16</v>
      </c>
      <c r="J11">
        <v>0.49</v>
      </c>
      <c r="K11">
        <v>57</v>
      </c>
      <c r="L11">
        <v>5</v>
      </c>
      <c r="M11">
        <v>5</v>
      </c>
      <c r="N11">
        <v>0.92</v>
      </c>
      <c r="O11" t="s">
        <v>80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85</v>
      </c>
      <c r="AA11" t="s">
        <v>86</v>
      </c>
      <c r="AB11" s="21">
        <v>0</v>
      </c>
      <c r="AC11" s="21">
        <v>0</v>
      </c>
      <c r="AD11" s="21">
        <v>0</v>
      </c>
      <c r="AE11" s="21">
        <v>2.7777777777777776E-2</v>
      </c>
      <c r="AF11" s="21">
        <v>0</v>
      </c>
      <c r="AG11" s="21">
        <v>0</v>
      </c>
      <c r="AH11" s="21">
        <v>0</v>
      </c>
      <c r="AI11" s="21">
        <v>0.97222222222222221</v>
      </c>
      <c r="AJ11" s="19">
        <v>0.1</v>
      </c>
      <c r="AK11" s="17" t="s">
        <v>79</v>
      </c>
      <c r="AL11" s="17" t="s">
        <v>79</v>
      </c>
      <c r="AM11" s="17" t="s">
        <v>79</v>
      </c>
      <c r="AN11" s="17" t="s">
        <v>79</v>
      </c>
      <c r="AO11" s="17" t="s">
        <v>79</v>
      </c>
      <c r="AP11" s="17" t="s">
        <v>79</v>
      </c>
      <c r="AQ11" s="17" t="s">
        <v>79</v>
      </c>
      <c r="AS11" s="17" t="s">
        <v>91</v>
      </c>
    </row>
    <row r="12" spans="1:45" x14ac:dyDescent="0.2">
      <c r="A12" s="4" t="s">
        <v>50</v>
      </c>
      <c r="B12" s="5">
        <v>39.998171999999997</v>
      </c>
      <c r="C12" s="5">
        <v>-105.216571</v>
      </c>
      <c r="D12" t="s">
        <v>77</v>
      </c>
      <c r="E12" s="11">
        <v>9</v>
      </c>
      <c r="F12" s="12">
        <v>0.65555555555555556</v>
      </c>
      <c r="G12">
        <v>5</v>
      </c>
      <c r="H12">
        <v>0.96</v>
      </c>
      <c r="I12">
        <v>0.19</v>
      </c>
      <c r="J12">
        <v>0.48499999999999999</v>
      </c>
      <c r="K12">
        <v>64</v>
      </c>
      <c r="L12">
        <v>2</v>
      </c>
      <c r="M12">
        <v>5</v>
      </c>
      <c r="N12">
        <v>1.02</v>
      </c>
      <c r="O12" t="s">
        <v>80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AA12" t="s">
        <v>86</v>
      </c>
      <c r="AB12" s="21">
        <v>0</v>
      </c>
      <c r="AC12" s="21">
        <v>0</v>
      </c>
      <c r="AD12" s="21">
        <v>0</v>
      </c>
      <c r="AE12" s="21">
        <v>0.1111111111111111</v>
      </c>
      <c r="AF12" s="21">
        <v>0</v>
      </c>
      <c r="AG12" s="21">
        <v>0</v>
      </c>
      <c r="AH12" s="21">
        <v>0</v>
      </c>
      <c r="AI12" s="21">
        <v>0.88888888888888884</v>
      </c>
      <c r="AJ12" s="19">
        <v>0.2</v>
      </c>
      <c r="AK12" s="17" t="s">
        <v>79</v>
      </c>
      <c r="AL12" s="17" t="s">
        <v>79</v>
      </c>
      <c r="AM12" s="17" t="s">
        <v>79</v>
      </c>
      <c r="AN12" s="17" t="s">
        <v>79</v>
      </c>
      <c r="AO12" s="17" t="s">
        <v>79</v>
      </c>
      <c r="AP12" s="17" t="s">
        <v>79</v>
      </c>
      <c r="AQ12" s="17" t="s">
        <v>79</v>
      </c>
      <c r="AS12" s="17" t="s">
        <v>94</v>
      </c>
    </row>
    <row r="13" spans="1:45" x14ac:dyDescent="0.2">
      <c r="A13" s="4" t="s">
        <v>51</v>
      </c>
      <c r="B13" s="5">
        <v>39.997062999999997</v>
      </c>
      <c r="C13" s="5">
        <v>-105.216571</v>
      </c>
      <c r="D13" t="s">
        <v>77</v>
      </c>
      <c r="E13" s="11">
        <v>9</v>
      </c>
      <c r="F13" s="12">
        <v>0.70833333333333337</v>
      </c>
      <c r="G13">
        <v>10</v>
      </c>
      <c r="H13">
        <v>0.12</v>
      </c>
      <c r="I13">
        <v>0</v>
      </c>
      <c r="J13">
        <v>0.89700000000000002</v>
      </c>
      <c r="K13">
        <v>0</v>
      </c>
      <c r="L13">
        <v>0</v>
      </c>
      <c r="M13">
        <v>5</v>
      </c>
      <c r="N13">
        <v>0.09</v>
      </c>
      <c r="O13" t="s">
        <v>80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AA13" t="s">
        <v>86</v>
      </c>
      <c r="AB13" s="21">
        <v>0</v>
      </c>
      <c r="AC13" s="21">
        <v>0</v>
      </c>
      <c r="AD13" s="21">
        <f>0.0277777777777778/2</f>
        <v>1.38888888888889E-2</v>
      </c>
      <c r="AE13" s="21">
        <v>0.19444444444444445</v>
      </c>
      <c r="AF13" s="21">
        <v>0</v>
      </c>
      <c r="AG13" s="21">
        <v>0</v>
      </c>
      <c r="AH13" s="21">
        <v>0</v>
      </c>
      <c r="AI13" s="21">
        <v>0.96666666666666667</v>
      </c>
      <c r="AJ13" s="19">
        <v>1</v>
      </c>
      <c r="AK13" s="17" t="s">
        <v>86</v>
      </c>
      <c r="AL13" s="21">
        <v>0.1</v>
      </c>
      <c r="AM13" s="21">
        <v>0</v>
      </c>
      <c r="AN13" s="21">
        <v>0</v>
      </c>
      <c r="AO13" s="21">
        <v>0</v>
      </c>
      <c r="AP13" s="21">
        <v>0</v>
      </c>
      <c r="AQ13" s="19">
        <v>0</v>
      </c>
      <c r="AR13" t="s">
        <v>95</v>
      </c>
      <c r="AS13" t="s">
        <v>96</v>
      </c>
    </row>
    <row r="14" spans="1:45" x14ac:dyDescent="0.2">
      <c r="A14" s="4" t="s">
        <v>52</v>
      </c>
      <c r="B14" s="5">
        <v>39.999321000000002</v>
      </c>
      <c r="C14" s="5">
        <v>-105.215103</v>
      </c>
      <c r="D14" s="13" t="s">
        <v>77</v>
      </c>
      <c r="E14" s="11">
        <v>10</v>
      </c>
      <c r="F14" s="12">
        <v>0.65486111111111112</v>
      </c>
      <c r="G14">
        <v>31</v>
      </c>
      <c r="H14">
        <v>0.52</v>
      </c>
      <c r="I14">
        <v>0.15</v>
      </c>
      <c r="J14">
        <v>0.65600000000000003</v>
      </c>
      <c r="K14">
        <v>57</v>
      </c>
      <c r="L14">
        <v>8</v>
      </c>
      <c r="M14">
        <v>4</v>
      </c>
      <c r="N14">
        <v>0.53</v>
      </c>
      <c r="O14" t="s">
        <v>80</v>
      </c>
      <c r="P14" s="12">
        <v>0.65486111111111112</v>
      </c>
      <c r="Q14">
        <v>30</v>
      </c>
      <c r="R14">
        <v>0.16</v>
      </c>
      <c r="S14">
        <v>0.05</v>
      </c>
      <c r="T14">
        <v>0.88400000000000001</v>
      </c>
      <c r="U14">
        <v>64</v>
      </c>
      <c r="V14">
        <v>1</v>
      </c>
      <c r="W14">
        <v>2</v>
      </c>
      <c r="X14">
        <v>0.16</v>
      </c>
      <c r="Y14" t="s">
        <v>80</v>
      </c>
      <c r="AA14" t="s">
        <v>86</v>
      </c>
      <c r="AB14" s="21">
        <v>0</v>
      </c>
      <c r="AC14" s="21">
        <v>0</v>
      </c>
      <c r="AD14" s="21">
        <f>0.0277777777777778/2</f>
        <v>1.38888888888889E-2</v>
      </c>
      <c r="AE14" s="21">
        <v>0.27777777777777779</v>
      </c>
      <c r="AF14" s="21">
        <v>0</v>
      </c>
      <c r="AG14" s="21">
        <v>0</v>
      </c>
      <c r="AH14" s="21">
        <v>0</v>
      </c>
      <c r="AI14" s="21">
        <f>((26/36) - 0.694444444444444)/2 + 25/36</f>
        <v>0.70833333333333348</v>
      </c>
      <c r="AJ14" s="19">
        <v>2</v>
      </c>
      <c r="AK14" s="17" t="s">
        <v>86</v>
      </c>
      <c r="AL14" s="21">
        <v>0.5</v>
      </c>
      <c r="AM14" s="21">
        <v>0</v>
      </c>
      <c r="AN14" s="21">
        <v>0</v>
      </c>
      <c r="AO14" s="21">
        <v>0</v>
      </c>
      <c r="AP14" s="21">
        <v>0</v>
      </c>
      <c r="AQ14" s="19">
        <v>0</v>
      </c>
      <c r="AR14" t="s">
        <v>97</v>
      </c>
      <c r="AS14" t="s">
        <v>91</v>
      </c>
    </row>
    <row r="15" spans="1:45" x14ac:dyDescent="0.2">
      <c r="A15" s="6" t="s">
        <v>53</v>
      </c>
      <c r="B15" s="7">
        <v>39.998171999999997</v>
      </c>
      <c r="C15" s="7">
        <v>-105.215103</v>
      </c>
      <c r="D15" t="s">
        <v>77</v>
      </c>
      <c r="E15" s="11">
        <v>10</v>
      </c>
      <c r="F15" s="12">
        <v>0.64097222222222217</v>
      </c>
      <c r="G15">
        <v>28</v>
      </c>
      <c r="H15">
        <v>0.28000000000000003</v>
      </c>
      <c r="I15">
        <v>0.02</v>
      </c>
      <c r="J15">
        <v>0.80700000000000005</v>
      </c>
      <c r="K15">
        <v>65</v>
      </c>
      <c r="L15">
        <v>3</v>
      </c>
      <c r="M15">
        <v>5</v>
      </c>
      <c r="N15">
        <v>0.28999999999999998</v>
      </c>
      <c r="O15" t="s">
        <v>80</v>
      </c>
      <c r="P15" s="14" t="s">
        <v>82</v>
      </c>
      <c r="Q15" s="14" t="s">
        <v>82</v>
      </c>
      <c r="R15" s="14" t="s">
        <v>82</v>
      </c>
      <c r="S15" s="14" t="s">
        <v>82</v>
      </c>
      <c r="T15" s="14" t="s">
        <v>82</v>
      </c>
      <c r="U15" s="14" t="s">
        <v>82</v>
      </c>
      <c r="V15" s="14" t="s">
        <v>82</v>
      </c>
      <c r="W15" s="14" t="s">
        <v>82</v>
      </c>
      <c r="X15" s="14" t="s">
        <v>82</v>
      </c>
      <c r="Y15" s="14" t="s">
        <v>82</v>
      </c>
      <c r="AA15" t="s">
        <v>86</v>
      </c>
      <c r="AB15" s="21">
        <v>0</v>
      </c>
      <c r="AC15" s="21">
        <v>0</v>
      </c>
      <c r="AD15" s="21">
        <f>0.0277777777777778/2</f>
        <v>1.38888888888889E-2</v>
      </c>
      <c r="AE15" s="21">
        <f>0.0277777777777778/2</f>
        <v>1.38888888888889E-2</v>
      </c>
      <c r="AF15" s="21">
        <v>0</v>
      </c>
      <c r="AG15" s="21">
        <v>0</v>
      </c>
      <c r="AH15" s="21">
        <v>0</v>
      </c>
      <c r="AI15" s="21">
        <v>0.97222222222222221</v>
      </c>
      <c r="AJ15" s="19">
        <v>0.2</v>
      </c>
      <c r="AK15" s="17" t="s">
        <v>86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19">
        <v>0</v>
      </c>
      <c r="AS15" t="s">
        <v>98</v>
      </c>
    </row>
    <row r="16" spans="1:45" x14ac:dyDescent="0.2">
      <c r="A16" s="6" t="s">
        <v>54</v>
      </c>
      <c r="B16" s="7">
        <v>39.997062999999997</v>
      </c>
      <c r="C16" s="8">
        <v>-105.215103</v>
      </c>
      <c r="D16" t="s">
        <v>77</v>
      </c>
      <c r="E16" s="11">
        <v>10</v>
      </c>
      <c r="F16" s="12">
        <v>0.62777777777777777</v>
      </c>
      <c r="G16">
        <v>26</v>
      </c>
      <c r="H16">
        <v>0.72</v>
      </c>
      <c r="I16">
        <v>0.13</v>
      </c>
      <c r="J16">
        <v>0.57999999999999996</v>
      </c>
      <c r="K16">
        <v>75</v>
      </c>
      <c r="L16">
        <v>9</v>
      </c>
      <c r="M16">
        <v>4</v>
      </c>
      <c r="N16">
        <v>0.79</v>
      </c>
      <c r="O16" t="s">
        <v>80</v>
      </c>
      <c r="P16" s="14" t="s">
        <v>82</v>
      </c>
      <c r="Q16" s="14" t="s">
        <v>82</v>
      </c>
      <c r="R16" s="14" t="s">
        <v>82</v>
      </c>
      <c r="S16" s="14" t="s">
        <v>82</v>
      </c>
      <c r="T16" s="14" t="s">
        <v>82</v>
      </c>
      <c r="U16" s="14" t="s">
        <v>82</v>
      </c>
      <c r="V16" s="14" t="s">
        <v>82</v>
      </c>
      <c r="W16" s="14" t="s">
        <v>82</v>
      </c>
      <c r="X16" s="14" t="s">
        <v>82</v>
      </c>
      <c r="Y16" s="14" t="s">
        <v>82</v>
      </c>
      <c r="AA16" t="s">
        <v>86</v>
      </c>
      <c r="AB16" s="21">
        <v>0</v>
      </c>
      <c r="AC16" s="21">
        <v>0</v>
      </c>
      <c r="AD16" s="21">
        <v>0</v>
      </c>
      <c r="AE16" s="21">
        <v>0.83333333333333337</v>
      </c>
      <c r="AF16" s="21">
        <v>0</v>
      </c>
      <c r="AG16" s="21">
        <v>0</v>
      </c>
      <c r="AH16" s="21">
        <v>0</v>
      </c>
      <c r="AI16" s="21">
        <v>0.16666666666666666</v>
      </c>
      <c r="AJ16" s="19">
        <v>2</v>
      </c>
      <c r="AK16" s="17" t="s">
        <v>86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19">
        <v>0</v>
      </c>
      <c r="AS16" t="s">
        <v>99</v>
      </c>
    </row>
    <row r="17" spans="1:45" x14ac:dyDescent="0.2">
      <c r="A17" s="4" t="s">
        <v>55</v>
      </c>
      <c r="B17" s="5">
        <v>39.999321000000002</v>
      </c>
      <c r="C17" s="5">
        <v>-105.213673</v>
      </c>
      <c r="D17" t="s">
        <v>77</v>
      </c>
      <c r="E17" s="11">
        <v>10</v>
      </c>
      <c r="F17" s="12">
        <v>0.60069444444444442</v>
      </c>
      <c r="G17">
        <v>26</v>
      </c>
      <c r="H17">
        <v>0.3</v>
      </c>
      <c r="I17">
        <v>0.08</v>
      </c>
      <c r="J17">
        <v>0.80300000000000005</v>
      </c>
      <c r="K17">
        <v>84</v>
      </c>
      <c r="L17">
        <v>16</v>
      </c>
      <c r="M17">
        <v>5</v>
      </c>
      <c r="N17">
        <v>0.32</v>
      </c>
      <c r="O17" t="s">
        <v>80</v>
      </c>
      <c r="P17" s="14" t="s">
        <v>82</v>
      </c>
      <c r="Q17" s="14" t="s">
        <v>82</v>
      </c>
      <c r="R17" s="14" t="s">
        <v>82</v>
      </c>
      <c r="S17" s="14" t="s">
        <v>82</v>
      </c>
      <c r="T17" s="14" t="s">
        <v>82</v>
      </c>
      <c r="U17" s="14" t="s">
        <v>82</v>
      </c>
      <c r="V17" s="14" t="s">
        <v>82</v>
      </c>
      <c r="W17" s="14" t="s">
        <v>82</v>
      </c>
      <c r="X17" s="14" t="s">
        <v>82</v>
      </c>
      <c r="Y17" s="14" t="s">
        <v>82</v>
      </c>
      <c r="AA17" t="s">
        <v>86</v>
      </c>
      <c r="AB17" s="21">
        <v>0</v>
      </c>
      <c r="AC17" s="21">
        <v>0</v>
      </c>
      <c r="AD17" s="21">
        <v>0</v>
      </c>
      <c r="AE17" s="21">
        <v>2.7777777777777776E-2</v>
      </c>
      <c r="AF17" s="21">
        <v>0</v>
      </c>
      <c r="AG17" s="21">
        <v>0</v>
      </c>
      <c r="AH17" s="21">
        <v>0</v>
      </c>
      <c r="AI17" s="21">
        <v>0.97222222222222221</v>
      </c>
      <c r="AJ17" s="19">
        <v>0.5</v>
      </c>
      <c r="AK17" s="17" t="s">
        <v>79</v>
      </c>
      <c r="AL17" s="17" t="s">
        <v>79</v>
      </c>
      <c r="AM17" s="17" t="s">
        <v>79</v>
      </c>
      <c r="AN17" s="17" t="s">
        <v>79</v>
      </c>
      <c r="AO17" s="17" t="s">
        <v>79</v>
      </c>
      <c r="AP17" s="17" t="s">
        <v>79</v>
      </c>
      <c r="AQ17" s="17" t="s">
        <v>79</v>
      </c>
      <c r="AS17" s="17" t="s">
        <v>91</v>
      </c>
    </row>
    <row r="18" spans="1:45" x14ac:dyDescent="0.2">
      <c r="A18" s="6" t="s">
        <v>56</v>
      </c>
      <c r="B18" s="7">
        <v>39.998171999999997</v>
      </c>
      <c r="C18" s="7">
        <v>-105.213673</v>
      </c>
      <c r="D18" t="s">
        <v>77</v>
      </c>
      <c r="E18" s="11">
        <v>9</v>
      </c>
      <c r="F18" s="12">
        <v>0.60972222222222217</v>
      </c>
      <c r="G18">
        <v>25</v>
      </c>
      <c r="H18">
        <v>0.35</v>
      </c>
      <c r="I18">
        <v>7.0000000000000007E-2</v>
      </c>
      <c r="J18">
        <v>0.77100000000000002</v>
      </c>
      <c r="K18">
        <v>66</v>
      </c>
      <c r="L18">
        <v>4</v>
      </c>
      <c r="M18">
        <v>6</v>
      </c>
      <c r="N18">
        <v>0.36</v>
      </c>
      <c r="O18" t="s">
        <v>80</v>
      </c>
      <c r="P18" s="14" t="s">
        <v>82</v>
      </c>
      <c r="Q18" s="14" t="s">
        <v>82</v>
      </c>
      <c r="R18" s="14" t="s">
        <v>82</v>
      </c>
      <c r="S18" s="14" t="s">
        <v>82</v>
      </c>
      <c r="T18" s="14" t="s">
        <v>82</v>
      </c>
      <c r="U18" s="14" t="s">
        <v>82</v>
      </c>
      <c r="V18" s="14" t="s">
        <v>82</v>
      </c>
      <c r="W18" s="14" t="s">
        <v>82</v>
      </c>
      <c r="X18" s="14" t="s">
        <v>82</v>
      </c>
      <c r="Y18" s="14" t="s">
        <v>82</v>
      </c>
      <c r="AA18" t="s">
        <v>86</v>
      </c>
      <c r="AB18" s="21">
        <v>0</v>
      </c>
      <c r="AC18" s="21">
        <v>0</v>
      </c>
      <c r="AD18" s="21">
        <v>0</v>
      </c>
      <c r="AE18" s="21">
        <v>0.16666666666666666</v>
      </c>
      <c r="AF18" s="21">
        <v>0</v>
      </c>
      <c r="AG18" s="21">
        <v>0</v>
      </c>
      <c r="AH18" s="21">
        <v>0</v>
      </c>
      <c r="AI18" s="21">
        <v>0.83333333333333337</v>
      </c>
      <c r="AJ18" s="19">
        <v>1</v>
      </c>
      <c r="AK18" s="17" t="s">
        <v>79</v>
      </c>
      <c r="AL18" s="17" t="s">
        <v>79</v>
      </c>
      <c r="AM18" s="17" t="s">
        <v>79</v>
      </c>
      <c r="AN18" s="17" t="s">
        <v>79</v>
      </c>
      <c r="AO18" s="17" t="s">
        <v>79</v>
      </c>
      <c r="AP18" s="17" t="s">
        <v>79</v>
      </c>
      <c r="AQ18" s="17" t="s">
        <v>79</v>
      </c>
    </row>
    <row r="19" spans="1:45" x14ac:dyDescent="0.2">
      <c r="A19" s="6" t="s">
        <v>57</v>
      </c>
      <c r="B19" s="7">
        <v>39.997062999999997</v>
      </c>
      <c r="C19" s="7">
        <v>-105.213673</v>
      </c>
      <c r="D19" t="s">
        <v>77</v>
      </c>
      <c r="E19" s="11">
        <v>9</v>
      </c>
      <c r="F19" s="12">
        <v>0.6166666666666667</v>
      </c>
      <c r="G19">
        <v>26</v>
      </c>
      <c r="H19">
        <v>1.1000000000000001</v>
      </c>
      <c r="I19">
        <v>0.35</v>
      </c>
      <c r="J19">
        <v>0.42499999999999999</v>
      </c>
      <c r="K19">
        <v>60</v>
      </c>
      <c r="L19">
        <v>3</v>
      </c>
      <c r="M19">
        <v>6</v>
      </c>
      <c r="N19">
        <v>1.1399999999999999</v>
      </c>
      <c r="O19" t="s">
        <v>80</v>
      </c>
      <c r="P19" s="14" t="s">
        <v>82</v>
      </c>
      <c r="Q19" s="14" t="s">
        <v>82</v>
      </c>
      <c r="R19" s="14" t="s">
        <v>82</v>
      </c>
      <c r="S19" s="14" t="s">
        <v>82</v>
      </c>
      <c r="T19" s="14" t="s">
        <v>82</v>
      </c>
      <c r="U19" s="14" t="s">
        <v>82</v>
      </c>
      <c r="V19" s="14" t="s">
        <v>82</v>
      </c>
      <c r="W19" s="14" t="s">
        <v>82</v>
      </c>
      <c r="X19" s="14" t="s">
        <v>82</v>
      </c>
      <c r="Y19" s="14" t="s">
        <v>82</v>
      </c>
      <c r="AA19" t="s">
        <v>86</v>
      </c>
      <c r="AB19" s="21">
        <v>0</v>
      </c>
      <c r="AC19" s="21">
        <v>0</v>
      </c>
      <c r="AD19" s="21">
        <v>0</v>
      </c>
      <c r="AE19" s="21">
        <v>0.83333333333333337</v>
      </c>
      <c r="AF19" s="21">
        <v>0</v>
      </c>
      <c r="AG19" s="21">
        <v>0</v>
      </c>
      <c r="AH19" s="21">
        <v>0</v>
      </c>
      <c r="AI19" s="21">
        <v>0.16666666666666666</v>
      </c>
      <c r="AJ19" s="19">
        <v>2</v>
      </c>
      <c r="AK19" s="17" t="s">
        <v>79</v>
      </c>
      <c r="AL19" s="17" t="s">
        <v>79</v>
      </c>
      <c r="AM19" s="17" t="s">
        <v>79</v>
      </c>
      <c r="AN19" s="17" t="s">
        <v>79</v>
      </c>
      <c r="AO19" s="17" t="s">
        <v>79</v>
      </c>
      <c r="AP19" s="17" t="s">
        <v>79</v>
      </c>
      <c r="AQ19" s="17" t="s">
        <v>79</v>
      </c>
      <c r="AS19" s="17" t="s">
        <v>100</v>
      </c>
    </row>
    <row r="20" spans="1:45" x14ac:dyDescent="0.2">
      <c r="A20" s="4" t="s">
        <v>58</v>
      </c>
      <c r="B20" s="5">
        <v>39.995587999999998</v>
      </c>
      <c r="C20" s="5">
        <v>-105.218913</v>
      </c>
      <c r="D20" s="13" t="s">
        <v>77</v>
      </c>
      <c r="E20" s="11">
        <v>9</v>
      </c>
      <c r="F20" s="12">
        <v>0.73333333333333339</v>
      </c>
      <c r="G20">
        <v>12</v>
      </c>
      <c r="H20">
        <v>0.52</v>
      </c>
      <c r="I20">
        <v>0.05</v>
      </c>
      <c r="J20">
        <v>0.67</v>
      </c>
      <c r="K20">
        <v>62</v>
      </c>
      <c r="L20">
        <v>3</v>
      </c>
      <c r="M20">
        <v>4</v>
      </c>
      <c r="N20">
        <v>0.53</v>
      </c>
      <c r="O20" t="s">
        <v>80</v>
      </c>
      <c r="P20" s="14" t="s">
        <v>82</v>
      </c>
      <c r="Q20" s="14" t="s">
        <v>82</v>
      </c>
      <c r="R20" s="14" t="s">
        <v>82</v>
      </c>
      <c r="S20" s="14" t="s">
        <v>82</v>
      </c>
      <c r="T20" s="14" t="s">
        <v>82</v>
      </c>
      <c r="U20" s="14" t="s">
        <v>82</v>
      </c>
      <c r="V20" s="14" t="s">
        <v>82</v>
      </c>
      <c r="W20" s="14" t="s">
        <v>82</v>
      </c>
      <c r="X20" s="14" t="s">
        <v>82</v>
      </c>
      <c r="Y20" s="14" t="s">
        <v>82</v>
      </c>
      <c r="AA20" t="s">
        <v>86</v>
      </c>
      <c r="AB20" s="21">
        <v>0</v>
      </c>
      <c r="AC20" s="21">
        <v>0</v>
      </c>
      <c r="AD20" s="21">
        <v>0</v>
      </c>
      <c r="AE20" s="21">
        <v>2.7777777777777776E-2</v>
      </c>
      <c r="AF20" s="21">
        <v>0</v>
      </c>
      <c r="AG20" s="21">
        <v>0</v>
      </c>
      <c r="AH20" s="21">
        <v>0</v>
      </c>
      <c r="AI20" s="21">
        <v>0.97222222222222221</v>
      </c>
      <c r="AJ20" s="19">
        <v>0.1</v>
      </c>
      <c r="AK20" s="17" t="s">
        <v>79</v>
      </c>
      <c r="AL20" s="17" t="s">
        <v>79</v>
      </c>
      <c r="AM20" s="17" t="s">
        <v>79</v>
      </c>
      <c r="AN20" s="17" t="s">
        <v>79</v>
      </c>
      <c r="AO20" s="17" t="s">
        <v>79</v>
      </c>
      <c r="AP20" s="17" t="s">
        <v>79</v>
      </c>
      <c r="AQ20" s="17" t="s">
        <v>79</v>
      </c>
      <c r="AS20" s="17" t="s">
        <v>91</v>
      </c>
    </row>
    <row r="21" spans="1:45" x14ac:dyDescent="0.2">
      <c r="A21" s="4" t="s">
        <v>59</v>
      </c>
      <c r="B21" s="5">
        <v>39.994439</v>
      </c>
      <c r="C21" s="5">
        <v>-105.218913</v>
      </c>
      <c r="D21" t="s">
        <v>77</v>
      </c>
      <c r="E21" s="11">
        <v>9</v>
      </c>
      <c r="F21" s="12">
        <v>0.74236111111111114</v>
      </c>
      <c r="G21">
        <v>13</v>
      </c>
      <c r="H21">
        <v>0.85</v>
      </c>
      <c r="I21">
        <v>0.23</v>
      </c>
      <c r="J21">
        <v>0.55100000000000005</v>
      </c>
      <c r="K21">
        <v>71</v>
      </c>
      <c r="L21">
        <v>4</v>
      </c>
      <c r="M21">
        <v>5</v>
      </c>
      <c r="N21">
        <v>0.89</v>
      </c>
      <c r="O21" t="s">
        <v>80</v>
      </c>
      <c r="P21" s="14" t="s">
        <v>82</v>
      </c>
      <c r="Q21" s="14" t="s">
        <v>82</v>
      </c>
      <c r="R21" s="14" t="s">
        <v>82</v>
      </c>
      <c r="S21" s="14" t="s">
        <v>82</v>
      </c>
      <c r="T21" s="14" t="s">
        <v>82</v>
      </c>
      <c r="U21" s="14" t="s">
        <v>82</v>
      </c>
      <c r="V21" s="14" t="s">
        <v>82</v>
      </c>
      <c r="W21" s="14" t="s">
        <v>82</v>
      </c>
      <c r="X21" s="14" t="s">
        <v>82</v>
      </c>
      <c r="Y21" s="14" t="s">
        <v>82</v>
      </c>
      <c r="AA21" t="s">
        <v>86</v>
      </c>
      <c r="AB21" s="21">
        <v>0</v>
      </c>
      <c r="AC21" s="21">
        <v>0</v>
      </c>
      <c r="AD21" s="21">
        <v>2.7777777777777776E-2</v>
      </c>
      <c r="AE21" s="21">
        <v>0.27777777777777779</v>
      </c>
      <c r="AF21" s="21">
        <v>0</v>
      </c>
      <c r="AG21" s="21">
        <v>0</v>
      </c>
      <c r="AH21" s="21">
        <v>0</v>
      </c>
      <c r="AI21" s="21">
        <v>0.52777777777777779</v>
      </c>
      <c r="AJ21" s="19">
        <v>1</v>
      </c>
      <c r="AK21" s="17" t="s">
        <v>79</v>
      </c>
      <c r="AL21" s="17" t="s">
        <v>79</v>
      </c>
      <c r="AM21" s="17" t="s">
        <v>79</v>
      </c>
      <c r="AN21" s="17" t="s">
        <v>79</v>
      </c>
      <c r="AO21" s="17" t="s">
        <v>79</v>
      </c>
      <c r="AP21" s="17" t="s">
        <v>79</v>
      </c>
      <c r="AQ21" s="17" t="s">
        <v>79</v>
      </c>
      <c r="AS21" s="17" t="s">
        <v>91</v>
      </c>
    </row>
    <row r="22" spans="1:45" x14ac:dyDescent="0.2">
      <c r="A22" s="6" t="s">
        <v>60</v>
      </c>
      <c r="B22" s="7">
        <v>39.993318000000002</v>
      </c>
      <c r="C22" s="7">
        <v>-105.218913</v>
      </c>
      <c r="D22" t="s">
        <v>77</v>
      </c>
      <c r="E22" s="11">
        <v>9</v>
      </c>
      <c r="F22" s="12">
        <v>0.75347222222222221</v>
      </c>
      <c r="G22">
        <v>15</v>
      </c>
      <c r="H22">
        <v>0.74</v>
      </c>
      <c r="I22">
        <v>0.21</v>
      </c>
      <c r="J22">
        <v>0.58699999999999997</v>
      </c>
      <c r="K22">
        <v>66</v>
      </c>
      <c r="L22">
        <v>4</v>
      </c>
      <c r="M22">
        <v>6</v>
      </c>
      <c r="N22">
        <v>0.77</v>
      </c>
      <c r="O22" t="s">
        <v>80</v>
      </c>
      <c r="P22" s="14" t="s">
        <v>82</v>
      </c>
      <c r="Q22" s="14" t="s">
        <v>82</v>
      </c>
      <c r="R22" s="14" t="s">
        <v>82</v>
      </c>
      <c r="S22" s="14" t="s">
        <v>82</v>
      </c>
      <c r="T22" s="14" t="s">
        <v>82</v>
      </c>
      <c r="U22" s="14" t="s">
        <v>82</v>
      </c>
      <c r="V22" s="14" t="s">
        <v>82</v>
      </c>
      <c r="W22" s="14" t="s">
        <v>82</v>
      </c>
      <c r="X22" s="14" t="s">
        <v>82</v>
      </c>
      <c r="Y22" s="14" t="s">
        <v>82</v>
      </c>
      <c r="AA22" t="s">
        <v>86</v>
      </c>
      <c r="AB22" s="21">
        <v>0</v>
      </c>
      <c r="AC22" s="21">
        <v>0</v>
      </c>
      <c r="AD22" s="21">
        <v>0</v>
      </c>
      <c r="AE22" s="21">
        <v>0.19444444444444445</v>
      </c>
      <c r="AF22" s="21">
        <v>0</v>
      </c>
      <c r="AG22" s="21">
        <v>0</v>
      </c>
      <c r="AH22" s="21">
        <v>0</v>
      </c>
      <c r="AI22" s="21">
        <v>0.52777777777777779</v>
      </c>
      <c r="AJ22" s="19">
        <v>1</v>
      </c>
      <c r="AK22" s="17" t="s">
        <v>79</v>
      </c>
      <c r="AL22" s="17" t="s">
        <v>79</v>
      </c>
      <c r="AM22" s="17" t="s">
        <v>79</v>
      </c>
      <c r="AN22" s="17" t="s">
        <v>79</v>
      </c>
      <c r="AO22" s="17" t="s">
        <v>79</v>
      </c>
      <c r="AP22" s="17" t="s">
        <v>79</v>
      </c>
      <c r="AQ22" s="17" t="s">
        <v>79</v>
      </c>
      <c r="AS22" s="17" t="s">
        <v>91</v>
      </c>
    </row>
    <row r="23" spans="1:45" x14ac:dyDescent="0.2">
      <c r="A23" s="4" t="s">
        <v>61</v>
      </c>
      <c r="B23" s="5">
        <v>39.995587999999998</v>
      </c>
      <c r="C23" s="5">
        <v>-105.217454</v>
      </c>
      <c r="D23" t="s">
        <v>77</v>
      </c>
      <c r="E23" s="11">
        <v>9</v>
      </c>
      <c r="F23" s="12">
        <v>0.79791666666666661</v>
      </c>
      <c r="G23">
        <v>21</v>
      </c>
      <c r="H23">
        <v>0.24</v>
      </c>
      <c r="I23">
        <v>0.06</v>
      </c>
      <c r="J23">
        <v>0.83</v>
      </c>
      <c r="K23">
        <v>58</v>
      </c>
      <c r="L23">
        <v>12</v>
      </c>
      <c r="M23">
        <v>6</v>
      </c>
      <c r="N23">
        <v>0.63</v>
      </c>
      <c r="O23" t="s">
        <v>84</v>
      </c>
      <c r="P23" s="14" t="s">
        <v>82</v>
      </c>
      <c r="Q23" s="14" t="s">
        <v>82</v>
      </c>
      <c r="R23" s="14" t="s">
        <v>82</v>
      </c>
      <c r="S23" s="14" t="s">
        <v>82</v>
      </c>
      <c r="T23" s="14" t="s">
        <v>82</v>
      </c>
      <c r="U23" s="14" t="s">
        <v>82</v>
      </c>
      <c r="V23" s="14" t="s">
        <v>82</v>
      </c>
      <c r="W23" s="14" t="s">
        <v>82</v>
      </c>
      <c r="X23" s="14" t="s">
        <v>82</v>
      </c>
      <c r="Y23" s="14" t="s">
        <v>82</v>
      </c>
      <c r="AA23" t="s">
        <v>86</v>
      </c>
      <c r="AB23" s="21">
        <v>0</v>
      </c>
      <c r="AC23" s="21">
        <v>0</v>
      </c>
      <c r="AD23" s="21">
        <v>0</v>
      </c>
      <c r="AE23" s="21">
        <v>2.7777777777777776E-2</v>
      </c>
      <c r="AF23" s="21">
        <v>0</v>
      </c>
      <c r="AG23" s="21">
        <v>0</v>
      </c>
      <c r="AH23" s="21">
        <v>0</v>
      </c>
      <c r="AI23" s="21">
        <v>0.97222222222222221</v>
      </c>
      <c r="AJ23" s="19">
        <v>0.5</v>
      </c>
      <c r="AK23" s="17" t="s">
        <v>86</v>
      </c>
      <c r="AL23" s="21">
        <v>0.05</v>
      </c>
      <c r="AM23" s="21">
        <v>0</v>
      </c>
      <c r="AN23" s="21">
        <v>0</v>
      </c>
      <c r="AO23" s="21">
        <v>0</v>
      </c>
      <c r="AP23" s="21">
        <v>0</v>
      </c>
      <c r="AQ23" s="19">
        <v>0.2</v>
      </c>
      <c r="AS23" s="17" t="s">
        <v>104</v>
      </c>
    </row>
    <row r="24" spans="1:45" x14ac:dyDescent="0.2">
      <c r="A24" s="6" t="s">
        <v>62</v>
      </c>
      <c r="B24" s="7">
        <v>39.994439</v>
      </c>
      <c r="C24" s="7">
        <v>-105.217454</v>
      </c>
      <c r="D24" t="s">
        <v>77</v>
      </c>
      <c r="E24" s="11">
        <v>9</v>
      </c>
      <c r="F24" s="12">
        <v>0.80972222222222223</v>
      </c>
      <c r="G24">
        <v>23</v>
      </c>
      <c r="H24">
        <v>1.54</v>
      </c>
      <c r="I24">
        <v>0.06</v>
      </c>
      <c r="J24">
        <v>0.29799999999999999</v>
      </c>
      <c r="K24">
        <v>53</v>
      </c>
      <c r="L24">
        <v>4</v>
      </c>
      <c r="M24">
        <v>6</v>
      </c>
      <c r="N24">
        <v>1.55</v>
      </c>
      <c r="O24" t="s">
        <v>84</v>
      </c>
      <c r="P24" s="14" t="s">
        <v>82</v>
      </c>
      <c r="Q24" s="14" t="s">
        <v>82</v>
      </c>
      <c r="R24" s="14" t="s">
        <v>82</v>
      </c>
      <c r="S24" s="14" t="s">
        <v>82</v>
      </c>
      <c r="T24" s="14" t="s">
        <v>82</v>
      </c>
      <c r="U24" s="14" t="s">
        <v>82</v>
      </c>
      <c r="V24" s="14" t="s">
        <v>82</v>
      </c>
      <c r="W24" s="14" t="s">
        <v>82</v>
      </c>
      <c r="X24" s="14" t="s">
        <v>82</v>
      </c>
      <c r="Y24" s="14" t="s">
        <v>82</v>
      </c>
      <c r="AA24" t="s">
        <v>86</v>
      </c>
      <c r="AB24" s="21">
        <v>0</v>
      </c>
      <c r="AC24" s="21">
        <v>0</v>
      </c>
      <c r="AD24" s="21">
        <f>0.0277777777777778/2</f>
        <v>1.38888888888889E-2</v>
      </c>
      <c r="AE24" s="21">
        <v>8.3333333333333329E-2</v>
      </c>
      <c r="AF24" s="21">
        <v>0</v>
      </c>
      <c r="AG24" s="21">
        <v>0</v>
      </c>
      <c r="AH24" s="21">
        <v>0</v>
      </c>
      <c r="AI24" s="21">
        <f>34.5/36</f>
        <v>0.95833333333333337</v>
      </c>
      <c r="AJ24" s="19">
        <v>1</v>
      </c>
      <c r="AK24" s="17" t="s">
        <v>86</v>
      </c>
      <c r="AL24" s="21">
        <v>0.01</v>
      </c>
      <c r="AM24" s="21">
        <v>0</v>
      </c>
      <c r="AN24" s="21">
        <v>0</v>
      </c>
      <c r="AO24" s="21">
        <v>0</v>
      </c>
      <c r="AP24" s="21">
        <v>0</v>
      </c>
      <c r="AQ24" s="19">
        <v>0.2</v>
      </c>
    </row>
    <row r="25" spans="1:45" x14ac:dyDescent="0.2">
      <c r="A25" s="6" t="s">
        <v>63</v>
      </c>
      <c r="B25" s="7">
        <v>39.993318000000002</v>
      </c>
      <c r="C25" s="7">
        <v>-105.217454</v>
      </c>
      <c r="D25" t="s">
        <v>77</v>
      </c>
      <c r="E25" s="11">
        <v>9</v>
      </c>
      <c r="F25" s="12">
        <v>0.76597222222222217</v>
      </c>
      <c r="G25">
        <v>16</v>
      </c>
      <c r="H25">
        <v>0.68</v>
      </c>
      <c r="I25">
        <v>0.04</v>
      </c>
      <c r="J25">
        <v>0.55200000000000005</v>
      </c>
      <c r="K25">
        <v>42</v>
      </c>
      <c r="L25">
        <v>8</v>
      </c>
      <c r="M25">
        <v>6</v>
      </c>
      <c r="N25">
        <v>0.68</v>
      </c>
      <c r="O25" t="s">
        <v>80</v>
      </c>
      <c r="P25" s="14" t="s">
        <v>82</v>
      </c>
      <c r="Q25" s="14" t="s">
        <v>82</v>
      </c>
      <c r="R25" s="14" t="s">
        <v>82</v>
      </c>
      <c r="S25" s="14" t="s">
        <v>82</v>
      </c>
      <c r="T25" s="14" t="s">
        <v>82</v>
      </c>
      <c r="U25" s="14" t="s">
        <v>82</v>
      </c>
      <c r="V25" s="14" t="s">
        <v>82</v>
      </c>
      <c r="W25" s="14" t="s">
        <v>82</v>
      </c>
      <c r="X25" s="14" t="s">
        <v>82</v>
      </c>
      <c r="Y25" s="14" t="s">
        <v>82</v>
      </c>
      <c r="AA25" t="s">
        <v>86</v>
      </c>
      <c r="AB25" s="21">
        <v>0</v>
      </c>
      <c r="AC25" s="21">
        <v>0</v>
      </c>
      <c r="AD25" s="21">
        <v>0</v>
      </c>
      <c r="AE25" s="21">
        <v>2.7777777777777776E-2</v>
      </c>
      <c r="AF25" s="21">
        <v>0</v>
      </c>
      <c r="AG25" s="21">
        <v>0</v>
      </c>
      <c r="AH25" s="21">
        <v>0</v>
      </c>
      <c r="AI25" s="21">
        <v>0.97222222222222221</v>
      </c>
      <c r="AJ25" s="19">
        <v>0.5</v>
      </c>
      <c r="AK25" s="17" t="s">
        <v>86</v>
      </c>
      <c r="AL25" s="21">
        <f>0.5/36</f>
        <v>1.3888888888888888E-2</v>
      </c>
      <c r="AM25" s="21">
        <v>0</v>
      </c>
      <c r="AN25" s="21">
        <v>0</v>
      </c>
      <c r="AO25" s="21">
        <v>0</v>
      </c>
      <c r="AP25" s="21">
        <v>0</v>
      </c>
      <c r="AQ25" s="19">
        <v>0.5</v>
      </c>
      <c r="AS25" s="17" t="s">
        <v>105</v>
      </c>
    </row>
    <row r="26" spans="1:45" x14ac:dyDescent="0.2">
      <c r="A26" s="4" t="s">
        <v>64</v>
      </c>
      <c r="B26" s="5">
        <v>39.995587999999998</v>
      </c>
      <c r="C26" s="5">
        <v>-105.215971</v>
      </c>
      <c r="D26" s="13" t="s">
        <v>77</v>
      </c>
      <c r="E26" s="11">
        <v>9</v>
      </c>
      <c r="F26" s="12">
        <v>0.79027777777777775</v>
      </c>
      <c r="G26">
        <v>20</v>
      </c>
      <c r="H26">
        <v>0.25</v>
      </c>
      <c r="I26">
        <v>0.08</v>
      </c>
      <c r="J26">
        <v>0.82499999999999996</v>
      </c>
      <c r="K26">
        <v>54</v>
      </c>
      <c r="L26">
        <v>7</v>
      </c>
      <c r="M26">
        <v>6</v>
      </c>
      <c r="N26">
        <v>0.24</v>
      </c>
      <c r="O26" t="s">
        <v>84</v>
      </c>
      <c r="P26" s="14" t="s">
        <v>82</v>
      </c>
      <c r="Q26" s="14" t="s">
        <v>82</v>
      </c>
      <c r="R26" s="14" t="s">
        <v>82</v>
      </c>
      <c r="S26" s="14" t="s">
        <v>82</v>
      </c>
      <c r="T26" s="14" t="s">
        <v>82</v>
      </c>
      <c r="U26" s="14" t="s">
        <v>82</v>
      </c>
      <c r="V26" s="14" t="s">
        <v>82</v>
      </c>
      <c r="W26" s="14" t="s">
        <v>82</v>
      </c>
      <c r="X26" s="14" t="s">
        <v>82</v>
      </c>
      <c r="Y26" s="14" t="s">
        <v>82</v>
      </c>
      <c r="AA26" t="s">
        <v>86</v>
      </c>
      <c r="AB26" s="21">
        <v>2.7777777777777776E-2</v>
      </c>
      <c r="AC26" s="21">
        <v>0</v>
      </c>
      <c r="AD26" s="21">
        <v>0</v>
      </c>
      <c r="AE26" s="21">
        <f>0.5/36</f>
        <v>1.3888888888888888E-2</v>
      </c>
      <c r="AF26" s="21">
        <v>0</v>
      </c>
      <c r="AG26" s="21">
        <v>0</v>
      </c>
      <c r="AH26" s="21">
        <v>0</v>
      </c>
      <c r="AI26" s="21">
        <f>35.5/36</f>
        <v>0.98611111111111116</v>
      </c>
      <c r="AJ26" s="19">
        <v>0.2</v>
      </c>
      <c r="AK26" s="17" t="s">
        <v>86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19">
        <v>0</v>
      </c>
      <c r="AS26" s="17" t="s">
        <v>106</v>
      </c>
    </row>
    <row r="27" spans="1:45" x14ac:dyDescent="0.2">
      <c r="A27" s="6" t="s">
        <v>65</v>
      </c>
      <c r="B27" s="7">
        <v>39.994439</v>
      </c>
      <c r="C27" s="7">
        <v>-105.215971</v>
      </c>
      <c r="D27" t="s">
        <v>77</v>
      </c>
      <c r="E27" s="11">
        <v>9</v>
      </c>
      <c r="F27" s="12">
        <v>0.78263888888888899</v>
      </c>
      <c r="G27">
        <v>19</v>
      </c>
      <c r="H27">
        <v>0.6</v>
      </c>
      <c r="I27">
        <v>0.15</v>
      </c>
      <c r="J27">
        <v>0.67100000000000004</v>
      </c>
      <c r="K27">
        <v>85</v>
      </c>
      <c r="L27">
        <v>19</v>
      </c>
      <c r="M27">
        <v>6</v>
      </c>
      <c r="N27">
        <v>0.62</v>
      </c>
      <c r="O27" t="s">
        <v>84</v>
      </c>
      <c r="P27" s="14" t="s">
        <v>82</v>
      </c>
      <c r="Q27" s="14" t="s">
        <v>82</v>
      </c>
      <c r="R27" s="14" t="s">
        <v>82</v>
      </c>
      <c r="S27" s="14" t="s">
        <v>82</v>
      </c>
      <c r="T27" s="14" t="s">
        <v>82</v>
      </c>
      <c r="U27" s="14" t="s">
        <v>82</v>
      </c>
      <c r="V27" s="14" t="s">
        <v>82</v>
      </c>
      <c r="W27" s="14" t="s">
        <v>82</v>
      </c>
      <c r="X27" s="14" t="s">
        <v>82</v>
      </c>
      <c r="Y27" s="14" t="s">
        <v>82</v>
      </c>
      <c r="AA27" t="s">
        <v>86</v>
      </c>
      <c r="AB27" s="21">
        <v>0</v>
      </c>
      <c r="AC27" s="21">
        <v>0</v>
      </c>
      <c r="AD27" s="21">
        <v>0</v>
      </c>
      <c r="AE27" s="21">
        <v>0.1388888888888889</v>
      </c>
      <c r="AF27" s="21">
        <v>0</v>
      </c>
      <c r="AG27" s="21">
        <v>0</v>
      </c>
      <c r="AH27" s="21">
        <v>0</v>
      </c>
      <c r="AI27" s="21">
        <v>0.86111111111111116</v>
      </c>
      <c r="AJ27" s="19">
        <v>0.5</v>
      </c>
      <c r="AK27" s="17" t="s">
        <v>79</v>
      </c>
      <c r="AL27" s="17" t="s">
        <v>79</v>
      </c>
      <c r="AM27" s="17" t="s">
        <v>79</v>
      </c>
      <c r="AN27" s="17" t="s">
        <v>79</v>
      </c>
      <c r="AO27" s="17" t="s">
        <v>79</v>
      </c>
      <c r="AP27" s="17" t="s">
        <v>79</v>
      </c>
      <c r="AQ27" s="17" t="s">
        <v>79</v>
      </c>
      <c r="AS27" s="17" t="s">
        <v>107</v>
      </c>
    </row>
    <row r="28" spans="1:45" x14ac:dyDescent="0.2">
      <c r="A28" s="6" t="s">
        <v>66</v>
      </c>
      <c r="B28" s="7">
        <v>39.993318000000002</v>
      </c>
      <c r="C28" s="7">
        <v>-105.215971</v>
      </c>
      <c r="D28" t="s">
        <v>77</v>
      </c>
      <c r="E28" s="11">
        <v>9</v>
      </c>
      <c r="F28" s="12">
        <v>0.7729166666666667</v>
      </c>
      <c r="G28">
        <v>17</v>
      </c>
      <c r="H28">
        <v>0.69</v>
      </c>
      <c r="I28">
        <v>7.0000000000000007E-2</v>
      </c>
      <c r="J28">
        <v>0.59899999999999998</v>
      </c>
      <c r="K28">
        <v>67</v>
      </c>
      <c r="L28">
        <v>2</v>
      </c>
      <c r="M28">
        <v>6</v>
      </c>
      <c r="N28">
        <v>0.72</v>
      </c>
      <c r="O28" t="s">
        <v>80</v>
      </c>
      <c r="P28" s="14" t="s">
        <v>82</v>
      </c>
      <c r="Q28" s="14" t="s">
        <v>82</v>
      </c>
      <c r="R28" s="14" t="s">
        <v>82</v>
      </c>
      <c r="S28" s="14" t="s">
        <v>82</v>
      </c>
      <c r="T28" s="14" t="s">
        <v>82</v>
      </c>
      <c r="U28" s="14" t="s">
        <v>82</v>
      </c>
      <c r="V28" s="14" t="s">
        <v>82</v>
      </c>
      <c r="W28" s="14" t="s">
        <v>82</v>
      </c>
      <c r="X28" s="14" t="s">
        <v>82</v>
      </c>
      <c r="Y28" s="14" t="s">
        <v>82</v>
      </c>
      <c r="AA28" t="s">
        <v>86</v>
      </c>
      <c r="AB28" s="21">
        <v>0</v>
      </c>
      <c r="AC28" s="21">
        <v>0</v>
      </c>
      <c r="AD28" s="21">
        <v>5.5555555555555552E-2</v>
      </c>
      <c r="AE28" s="21">
        <v>5.5555555555555552E-2</v>
      </c>
      <c r="AF28" s="21">
        <v>0</v>
      </c>
      <c r="AG28" s="21">
        <v>0</v>
      </c>
      <c r="AH28" s="21">
        <v>0</v>
      </c>
      <c r="AI28" s="21">
        <v>0.88888888888888884</v>
      </c>
      <c r="AJ28" s="19">
        <v>0.5</v>
      </c>
      <c r="AK28" s="17" t="s">
        <v>79</v>
      </c>
      <c r="AL28" s="17" t="s">
        <v>79</v>
      </c>
      <c r="AM28" s="17" t="s">
        <v>79</v>
      </c>
      <c r="AN28" s="17" t="s">
        <v>79</v>
      </c>
      <c r="AO28" s="17" t="s">
        <v>79</v>
      </c>
      <c r="AP28" s="17" t="s">
        <v>79</v>
      </c>
      <c r="AQ28" s="17" t="s">
        <v>79</v>
      </c>
      <c r="AS28" s="17" t="s">
        <v>91</v>
      </c>
    </row>
    <row r="29" spans="1:45" x14ac:dyDescent="0.2">
      <c r="A29" s="4" t="s">
        <v>67</v>
      </c>
      <c r="B29" s="5">
        <v>39.970230000000001</v>
      </c>
      <c r="C29" s="5">
        <v>-105.22786499999999</v>
      </c>
      <c r="D29" t="s">
        <v>77</v>
      </c>
      <c r="E29" s="11">
        <v>13</v>
      </c>
      <c r="F29" s="12">
        <v>0.5083333333333333</v>
      </c>
      <c r="G29">
        <v>34</v>
      </c>
      <c r="H29">
        <v>0.2</v>
      </c>
      <c r="I29">
        <v>0.03</v>
      </c>
      <c r="J29">
        <v>0.85799999999999998</v>
      </c>
      <c r="K29">
        <v>44</v>
      </c>
      <c r="L29">
        <v>12</v>
      </c>
      <c r="M29">
        <v>5</v>
      </c>
      <c r="N29">
        <v>0.18</v>
      </c>
      <c r="O29" t="s">
        <v>80</v>
      </c>
      <c r="P29" s="14" t="s">
        <v>82</v>
      </c>
      <c r="Q29" s="14" t="s">
        <v>82</v>
      </c>
      <c r="R29" s="14" t="s">
        <v>82</v>
      </c>
      <c r="S29" s="14" t="s">
        <v>82</v>
      </c>
      <c r="T29" s="14" t="s">
        <v>82</v>
      </c>
      <c r="U29" s="14" t="s">
        <v>82</v>
      </c>
      <c r="V29" s="14" t="s">
        <v>82</v>
      </c>
      <c r="W29" s="14" t="s">
        <v>82</v>
      </c>
      <c r="X29" s="14" t="s">
        <v>82</v>
      </c>
      <c r="Y29" s="14" t="s">
        <v>82</v>
      </c>
      <c r="AA29" t="s">
        <v>86</v>
      </c>
      <c r="AB29" s="21">
        <v>2.7777777777777776E-2</v>
      </c>
      <c r="AC29" s="21">
        <v>0</v>
      </c>
      <c r="AD29" s="21">
        <v>0</v>
      </c>
      <c r="AE29" s="21">
        <v>5.5555555555555552E-2</v>
      </c>
      <c r="AF29" s="21">
        <v>0</v>
      </c>
      <c r="AG29" s="21">
        <v>0</v>
      </c>
      <c r="AH29" s="21">
        <v>0</v>
      </c>
      <c r="AI29" s="21">
        <v>0.94444444444444442</v>
      </c>
      <c r="AJ29" s="19">
        <v>1</v>
      </c>
      <c r="AK29" s="17" t="s">
        <v>79</v>
      </c>
      <c r="AL29" s="17" t="s">
        <v>79</v>
      </c>
      <c r="AM29" s="17" t="s">
        <v>79</v>
      </c>
      <c r="AN29" s="17" t="s">
        <v>79</v>
      </c>
      <c r="AO29" s="17" t="s">
        <v>79</v>
      </c>
      <c r="AP29" s="17" t="s">
        <v>79</v>
      </c>
      <c r="AQ29" s="17" t="s">
        <v>79</v>
      </c>
      <c r="AS29" s="17" t="s">
        <v>108</v>
      </c>
    </row>
    <row r="30" spans="1:45" x14ac:dyDescent="0.2">
      <c r="A30" s="4" t="s">
        <v>68</v>
      </c>
      <c r="B30" s="5">
        <v>39.969081000000003</v>
      </c>
      <c r="C30" s="5">
        <v>-105.22786499999999</v>
      </c>
      <c r="D30" t="s">
        <v>77</v>
      </c>
      <c r="E30" s="11">
        <v>13</v>
      </c>
      <c r="F30" s="12">
        <v>0.49861111111111112</v>
      </c>
      <c r="G30">
        <v>33</v>
      </c>
      <c r="H30">
        <v>0.82</v>
      </c>
      <c r="I30">
        <v>0.12</v>
      </c>
      <c r="J30">
        <v>0.54900000000000004</v>
      </c>
      <c r="K30">
        <v>66</v>
      </c>
      <c r="L30">
        <v>2</v>
      </c>
      <c r="M30">
        <v>6</v>
      </c>
      <c r="N30">
        <v>0.85</v>
      </c>
      <c r="O30" t="s">
        <v>80</v>
      </c>
      <c r="P30" s="14" t="s">
        <v>82</v>
      </c>
      <c r="Q30" s="14" t="s">
        <v>82</v>
      </c>
      <c r="R30" s="14" t="s">
        <v>82</v>
      </c>
      <c r="S30" s="14" t="s">
        <v>82</v>
      </c>
      <c r="T30" s="14" t="s">
        <v>82</v>
      </c>
      <c r="U30" s="14" t="s">
        <v>82</v>
      </c>
      <c r="V30" s="14" t="s">
        <v>82</v>
      </c>
      <c r="W30" s="14" t="s">
        <v>82</v>
      </c>
      <c r="X30" s="14" t="s">
        <v>82</v>
      </c>
      <c r="Y30" s="14" t="s">
        <v>82</v>
      </c>
      <c r="AA30" t="s">
        <v>86</v>
      </c>
      <c r="AB30" s="21">
        <v>0</v>
      </c>
      <c r="AC30" s="21">
        <v>0</v>
      </c>
      <c r="AD30" s="21">
        <v>0</v>
      </c>
      <c r="AE30" s="21">
        <v>2.7777777777777776E-2</v>
      </c>
      <c r="AF30" s="21">
        <v>0</v>
      </c>
      <c r="AG30" s="21">
        <v>0</v>
      </c>
      <c r="AH30" s="21">
        <v>0</v>
      </c>
      <c r="AI30" s="21">
        <v>0.97222222222222221</v>
      </c>
      <c r="AJ30" s="19">
        <v>0.2</v>
      </c>
      <c r="AK30" s="17" t="s">
        <v>79</v>
      </c>
      <c r="AL30" s="17" t="s">
        <v>79</v>
      </c>
      <c r="AM30" s="17" t="s">
        <v>79</v>
      </c>
      <c r="AN30" s="17" t="s">
        <v>79</v>
      </c>
      <c r="AO30" s="17" t="s">
        <v>79</v>
      </c>
      <c r="AP30" s="17" t="s">
        <v>79</v>
      </c>
      <c r="AQ30" s="17" t="s">
        <v>79</v>
      </c>
      <c r="AR30" s="17" t="s">
        <v>109</v>
      </c>
      <c r="AS30" s="17" t="s">
        <v>91</v>
      </c>
    </row>
    <row r="31" spans="1:45" x14ac:dyDescent="0.2">
      <c r="A31" s="4" t="s">
        <v>69</v>
      </c>
      <c r="B31" s="5">
        <v>39.967987000000001</v>
      </c>
      <c r="C31" s="5">
        <v>-105.22786499999999</v>
      </c>
      <c r="D31" t="s">
        <v>77</v>
      </c>
      <c r="E31" s="11">
        <v>13</v>
      </c>
      <c r="F31" s="12">
        <v>0.48819444444444443</v>
      </c>
      <c r="G31">
        <v>32</v>
      </c>
      <c r="H31">
        <v>0.63</v>
      </c>
      <c r="I31">
        <v>0.12</v>
      </c>
      <c r="J31">
        <v>0.64400000000000002</v>
      </c>
      <c r="K31">
        <v>77</v>
      </c>
      <c r="L31">
        <v>9</v>
      </c>
      <c r="M31">
        <v>6</v>
      </c>
      <c r="N31">
        <v>0.65</v>
      </c>
      <c r="O31" t="s">
        <v>80</v>
      </c>
      <c r="P31" s="14" t="s">
        <v>82</v>
      </c>
      <c r="Q31" s="14" t="s">
        <v>82</v>
      </c>
      <c r="R31" s="14" t="s">
        <v>82</v>
      </c>
      <c r="S31" s="14" t="s">
        <v>82</v>
      </c>
      <c r="T31" s="14" t="s">
        <v>82</v>
      </c>
      <c r="U31" s="14" t="s">
        <v>82</v>
      </c>
      <c r="V31" s="14" t="s">
        <v>82</v>
      </c>
      <c r="W31" s="14" t="s">
        <v>82</v>
      </c>
      <c r="X31" s="14" t="s">
        <v>82</v>
      </c>
      <c r="Y31" s="14" t="s">
        <v>82</v>
      </c>
      <c r="AA31" t="s">
        <v>86</v>
      </c>
      <c r="AB31" s="21">
        <v>0</v>
      </c>
      <c r="AC31" s="21">
        <v>0</v>
      </c>
      <c r="AD31" s="21">
        <v>0.01</v>
      </c>
      <c r="AE31" s="21">
        <v>8.3333333333333329E-2</v>
      </c>
      <c r="AF31" s="21">
        <v>0</v>
      </c>
      <c r="AG31" s="21">
        <v>0</v>
      </c>
      <c r="AH31" s="21">
        <v>0</v>
      </c>
      <c r="AI31" s="21">
        <v>0.91666666666666663</v>
      </c>
      <c r="AJ31" s="19">
        <v>1</v>
      </c>
      <c r="AK31" s="17" t="s">
        <v>79</v>
      </c>
      <c r="AL31" s="17" t="s">
        <v>79</v>
      </c>
      <c r="AM31" s="17" t="s">
        <v>79</v>
      </c>
      <c r="AN31" s="17" t="s">
        <v>79</v>
      </c>
      <c r="AO31" s="17" t="s">
        <v>79</v>
      </c>
      <c r="AP31" s="17" t="s">
        <v>79</v>
      </c>
      <c r="AQ31" s="17" t="s">
        <v>79</v>
      </c>
      <c r="AS31" s="17" t="s">
        <v>91</v>
      </c>
    </row>
    <row r="32" spans="1:45" x14ac:dyDescent="0.2">
      <c r="A32" s="4" t="s">
        <v>70</v>
      </c>
      <c r="B32" s="5">
        <v>39.970230000000001</v>
      </c>
      <c r="C32" s="5">
        <v>-105.226392</v>
      </c>
      <c r="D32" s="13" t="s">
        <v>77</v>
      </c>
      <c r="E32" s="11">
        <v>13</v>
      </c>
      <c r="F32" s="12">
        <v>0.51944444444444449</v>
      </c>
      <c r="G32">
        <v>36</v>
      </c>
      <c r="H32">
        <v>0.7</v>
      </c>
      <c r="I32">
        <v>0.22</v>
      </c>
      <c r="J32">
        <v>0.60799999999999998</v>
      </c>
      <c r="K32">
        <v>70</v>
      </c>
      <c r="L32">
        <v>5</v>
      </c>
      <c r="M32">
        <v>5</v>
      </c>
      <c r="N32">
        <v>0.73</v>
      </c>
      <c r="O32" t="s">
        <v>80</v>
      </c>
      <c r="P32" s="14" t="s">
        <v>82</v>
      </c>
      <c r="Q32" s="14" t="s">
        <v>82</v>
      </c>
      <c r="R32" s="14" t="s">
        <v>82</v>
      </c>
      <c r="S32" s="14" t="s">
        <v>82</v>
      </c>
      <c r="T32" s="14" t="s">
        <v>82</v>
      </c>
      <c r="U32" s="14" t="s">
        <v>82</v>
      </c>
      <c r="V32" s="14" t="s">
        <v>82</v>
      </c>
      <c r="W32" s="14" t="s">
        <v>82</v>
      </c>
      <c r="X32" s="14" t="s">
        <v>82</v>
      </c>
      <c r="Y32" s="14" t="s">
        <v>82</v>
      </c>
      <c r="AA32" t="s">
        <v>86</v>
      </c>
      <c r="AB32" s="21">
        <v>0</v>
      </c>
      <c r="AC32" s="21">
        <v>0</v>
      </c>
      <c r="AD32" s="21">
        <v>0</v>
      </c>
      <c r="AE32" s="21">
        <v>2.7777777777777776E-2</v>
      </c>
      <c r="AF32" s="21">
        <v>0</v>
      </c>
      <c r="AG32" s="21">
        <v>0</v>
      </c>
      <c r="AH32" s="21">
        <v>0</v>
      </c>
      <c r="AI32" s="21">
        <v>0.97222222222222221</v>
      </c>
      <c r="AJ32" s="19">
        <v>0.2</v>
      </c>
      <c r="AK32" s="17" t="s">
        <v>79</v>
      </c>
      <c r="AL32" s="17" t="s">
        <v>79</v>
      </c>
      <c r="AM32" s="17" t="s">
        <v>79</v>
      </c>
      <c r="AN32" s="17" t="s">
        <v>79</v>
      </c>
      <c r="AO32" s="17" t="s">
        <v>79</v>
      </c>
      <c r="AP32" s="17" t="s">
        <v>79</v>
      </c>
      <c r="AQ32" s="17" t="s">
        <v>79</v>
      </c>
    </row>
    <row r="33" spans="1:45" x14ac:dyDescent="0.2">
      <c r="A33" s="6" t="s">
        <v>71</v>
      </c>
      <c r="B33" s="7">
        <v>39.969081000000003</v>
      </c>
      <c r="C33" s="7">
        <v>-105.226392</v>
      </c>
      <c r="D33" t="s">
        <v>77</v>
      </c>
      <c r="E33" s="11">
        <v>13</v>
      </c>
      <c r="F33" s="12">
        <v>0.60833333333333328</v>
      </c>
      <c r="G33">
        <v>44</v>
      </c>
      <c r="H33">
        <v>1.44</v>
      </c>
      <c r="I33">
        <v>0.23</v>
      </c>
      <c r="J33">
        <v>0.36099999999999999</v>
      </c>
      <c r="K33">
        <v>79</v>
      </c>
      <c r="L33">
        <v>14</v>
      </c>
      <c r="M33">
        <v>6</v>
      </c>
      <c r="N33">
        <v>1.59</v>
      </c>
      <c r="O33" t="s">
        <v>80</v>
      </c>
      <c r="P33" s="12">
        <v>0.61319444444444449</v>
      </c>
      <c r="Q33">
        <v>45</v>
      </c>
      <c r="R33">
        <v>0.23</v>
      </c>
      <c r="S33">
        <v>0</v>
      </c>
      <c r="T33">
        <v>0.83199999999999996</v>
      </c>
      <c r="U33">
        <v>63</v>
      </c>
      <c r="V33">
        <v>1</v>
      </c>
      <c r="W33">
        <v>6</v>
      </c>
      <c r="X33">
        <v>0.24</v>
      </c>
      <c r="Y33" t="s">
        <v>80</v>
      </c>
      <c r="AA33" t="s">
        <v>86</v>
      </c>
      <c r="AB33" s="21">
        <v>0</v>
      </c>
      <c r="AC33" s="21">
        <v>0</v>
      </c>
      <c r="AD33" s="21">
        <v>0</v>
      </c>
      <c r="AE33" s="21">
        <v>0.61111111111111116</v>
      </c>
      <c r="AF33" s="21">
        <v>0</v>
      </c>
      <c r="AG33" s="21">
        <v>0</v>
      </c>
      <c r="AH33" s="21">
        <v>0</v>
      </c>
      <c r="AI33" s="21">
        <v>0.3888888888888889</v>
      </c>
      <c r="AJ33" s="19">
        <v>3</v>
      </c>
      <c r="AK33" s="17" t="s">
        <v>86</v>
      </c>
      <c r="AL33" s="21">
        <v>0.85</v>
      </c>
      <c r="AM33" s="21">
        <v>0</v>
      </c>
      <c r="AN33" s="21">
        <v>0</v>
      </c>
      <c r="AO33" s="21">
        <v>0</v>
      </c>
      <c r="AP33" s="21">
        <v>0</v>
      </c>
      <c r="AQ33" s="19">
        <v>0</v>
      </c>
      <c r="AR33" t="s">
        <v>111</v>
      </c>
      <c r="AS33" s="17" t="s">
        <v>110</v>
      </c>
    </row>
    <row r="34" spans="1:45" x14ac:dyDescent="0.2">
      <c r="A34" s="6" t="s">
        <v>72</v>
      </c>
      <c r="B34" s="7">
        <v>39.967987000000001</v>
      </c>
      <c r="C34" s="7">
        <v>-105.226392</v>
      </c>
      <c r="D34" t="s">
        <v>77</v>
      </c>
      <c r="E34" s="11">
        <v>13</v>
      </c>
      <c r="F34" s="12">
        <v>0.55069444444444449</v>
      </c>
      <c r="G34">
        <v>37</v>
      </c>
      <c r="H34">
        <v>0.63</v>
      </c>
      <c r="I34">
        <v>0.09</v>
      </c>
      <c r="J34">
        <v>0.59399999999999997</v>
      </c>
      <c r="K34">
        <v>54</v>
      </c>
      <c r="L34">
        <v>6</v>
      </c>
      <c r="M34">
        <v>6</v>
      </c>
      <c r="N34">
        <v>0.64</v>
      </c>
      <c r="O34" t="s">
        <v>80</v>
      </c>
      <c r="P34" s="12">
        <v>0.55277777777777781</v>
      </c>
      <c r="Q34">
        <v>38</v>
      </c>
      <c r="R34">
        <v>0.18</v>
      </c>
      <c r="S34">
        <v>0.02</v>
      </c>
      <c r="T34">
        <v>0.84599999999999997</v>
      </c>
      <c r="U34">
        <v>0</v>
      </c>
      <c r="V34">
        <v>0</v>
      </c>
      <c r="W34">
        <v>6</v>
      </c>
      <c r="X34">
        <v>0.35</v>
      </c>
      <c r="Y34" t="s">
        <v>80</v>
      </c>
      <c r="AA34" t="s">
        <v>86</v>
      </c>
      <c r="AB34" s="21">
        <v>0.16666666666666666</v>
      </c>
      <c r="AC34" s="21">
        <v>0</v>
      </c>
      <c r="AD34" s="21">
        <v>0</v>
      </c>
      <c r="AE34" s="21">
        <v>0.3888888888888889</v>
      </c>
      <c r="AF34" s="21">
        <v>0</v>
      </c>
      <c r="AG34" s="21">
        <v>0</v>
      </c>
      <c r="AH34" s="21">
        <v>0</v>
      </c>
      <c r="AI34" s="21">
        <v>0.33333333333333331</v>
      </c>
      <c r="AJ34" s="19">
        <v>2</v>
      </c>
      <c r="AK34" s="17" t="s">
        <v>86</v>
      </c>
      <c r="AL34" s="21">
        <v>0.1388888888888889</v>
      </c>
      <c r="AM34" s="21">
        <v>0</v>
      </c>
      <c r="AN34" s="21">
        <v>0</v>
      </c>
      <c r="AO34" s="21">
        <v>0</v>
      </c>
      <c r="AP34" s="21">
        <v>0</v>
      </c>
      <c r="AQ34" s="19">
        <v>0.2</v>
      </c>
      <c r="AR34" t="s">
        <v>97</v>
      </c>
      <c r="AS34" s="17" t="s">
        <v>112</v>
      </c>
    </row>
    <row r="35" spans="1:45" x14ac:dyDescent="0.2">
      <c r="A35" s="4" t="s">
        <v>73</v>
      </c>
      <c r="B35" s="5">
        <v>39.970230000000001</v>
      </c>
      <c r="C35" s="5">
        <v>-105.224941</v>
      </c>
      <c r="D35" t="s">
        <v>77</v>
      </c>
      <c r="E35" s="11">
        <v>13</v>
      </c>
      <c r="F35" s="12">
        <v>0.58263888888888882</v>
      </c>
      <c r="G35">
        <v>43</v>
      </c>
      <c r="H35">
        <v>0.35</v>
      </c>
      <c r="I35">
        <v>0.06</v>
      </c>
      <c r="J35">
        <v>0.77200000000000002</v>
      </c>
      <c r="K35">
        <v>65</v>
      </c>
      <c r="L35">
        <v>3</v>
      </c>
      <c r="M35">
        <v>6</v>
      </c>
      <c r="N35">
        <v>0.35</v>
      </c>
      <c r="O35" t="s">
        <v>80</v>
      </c>
      <c r="P35" s="14" t="s">
        <v>82</v>
      </c>
      <c r="Q35" s="14" t="s">
        <v>82</v>
      </c>
      <c r="R35" s="14" t="s">
        <v>82</v>
      </c>
      <c r="S35" s="14" t="s">
        <v>82</v>
      </c>
      <c r="T35" s="14" t="s">
        <v>82</v>
      </c>
      <c r="U35" s="14" t="s">
        <v>82</v>
      </c>
      <c r="V35" s="14" t="s">
        <v>82</v>
      </c>
      <c r="W35" s="14" t="s">
        <v>82</v>
      </c>
      <c r="X35" s="14" t="s">
        <v>82</v>
      </c>
      <c r="Y35" s="14" t="s">
        <v>82</v>
      </c>
      <c r="AA35" t="s">
        <v>86</v>
      </c>
      <c r="AB35" s="21">
        <v>0</v>
      </c>
      <c r="AC35" s="21">
        <v>0</v>
      </c>
      <c r="AD35" s="21">
        <v>0</v>
      </c>
      <c r="AE35" s="21">
        <v>0.16666666666666666</v>
      </c>
      <c r="AF35" s="21">
        <v>0</v>
      </c>
      <c r="AG35" s="21">
        <v>0</v>
      </c>
      <c r="AH35" s="21">
        <v>0</v>
      </c>
      <c r="AI35" s="21">
        <v>0.83333333333333337</v>
      </c>
      <c r="AJ35" s="19">
        <v>1</v>
      </c>
      <c r="AK35" s="17" t="s">
        <v>79</v>
      </c>
      <c r="AL35" s="17" t="s">
        <v>79</v>
      </c>
      <c r="AM35" s="17" t="s">
        <v>79</v>
      </c>
      <c r="AN35" s="17" t="s">
        <v>79</v>
      </c>
      <c r="AO35" s="17" t="s">
        <v>79</v>
      </c>
      <c r="AP35" s="17" t="s">
        <v>79</v>
      </c>
      <c r="AQ35" s="17" t="s">
        <v>79</v>
      </c>
    </row>
    <row r="36" spans="1:45" x14ac:dyDescent="0.2">
      <c r="A36" s="6" t="s">
        <v>74</v>
      </c>
      <c r="B36" s="7">
        <v>39.969081000000003</v>
      </c>
      <c r="C36" s="5">
        <v>-105.224941</v>
      </c>
      <c r="D36" t="s">
        <v>77</v>
      </c>
      <c r="E36" s="11">
        <v>13</v>
      </c>
      <c r="F36" s="12">
        <v>0.5708333333333333</v>
      </c>
      <c r="G36">
        <v>40</v>
      </c>
      <c r="H36">
        <v>0.4</v>
      </c>
      <c r="I36">
        <v>0.05</v>
      </c>
      <c r="J36">
        <v>0.753</v>
      </c>
      <c r="K36">
        <v>90</v>
      </c>
      <c r="L36">
        <v>0</v>
      </c>
      <c r="M36">
        <v>2</v>
      </c>
      <c r="N36">
        <v>0.43</v>
      </c>
      <c r="O36" t="s">
        <v>80</v>
      </c>
      <c r="P36" s="14" t="s">
        <v>82</v>
      </c>
      <c r="Q36" s="14" t="s">
        <v>82</v>
      </c>
      <c r="R36" s="14" t="s">
        <v>82</v>
      </c>
      <c r="S36" s="14" t="s">
        <v>82</v>
      </c>
      <c r="T36" s="14" t="s">
        <v>82</v>
      </c>
      <c r="U36" s="14" t="s">
        <v>82</v>
      </c>
      <c r="V36" s="14" t="s">
        <v>82</v>
      </c>
      <c r="W36" s="14" t="s">
        <v>82</v>
      </c>
      <c r="X36" s="14" t="s">
        <v>82</v>
      </c>
      <c r="Y36" s="14" t="s">
        <v>82</v>
      </c>
      <c r="AA36" t="s">
        <v>86</v>
      </c>
      <c r="AB36" s="21">
        <v>5.5555555555555552E-2</v>
      </c>
      <c r="AC36" s="21">
        <v>0</v>
      </c>
      <c r="AD36" s="21">
        <v>0.01</v>
      </c>
      <c r="AE36" s="21">
        <v>0.16666666666666666</v>
      </c>
      <c r="AF36" s="21">
        <v>0</v>
      </c>
      <c r="AG36" s="21">
        <v>0</v>
      </c>
      <c r="AH36" s="21">
        <v>0</v>
      </c>
      <c r="AI36" s="21">
        <v>0.77777777777777779</v>
      </c>
      <c r="AJ36" s="19">
        <v>1</v>
      </c>
      <c r="AK36" s="17" t="s">
        <v>79</v>
      </c>
      <c r="AL36" s="17" t="s">
        <v>79</v>
      </c>
      <c r="AM36" s="17" t="s">
        <v>79</v>
      </c>
      <c r="AN36" s="17" t="s">
        <v>79</v>
      </c>
      <c r="AO36" s="17" t="s">
        <v>79</v>
      </c>
      <c r="AP36" s="17" t="s">
        <v>79</v>
      </c>
      <c r="AQ36" s="17" t="s">
        <v>79</v>
      </c>
      <c r="AR36" s="17" t="s">
        <v>113</v>
      </c>
      <c r="AS36" s="17" t="s">
        <v>91</v>
      </c>
    </row>
    <row r="37" spans="1:45" x14ac:dyDescent="0.2">
      <c r="A37" s="6" t="s">
        <v>75</v>
      </c>
      <c r="B37" s="7">
        <v>39.967987000000001</v>
      </c>
      <c r="C37" s="5">
        <v>-105.224941</v>
      </c>
      <c r="D37" t="s">
        <v>77</v>
      </c>
      <c r="E37" s="11">
        <v>13</v>
      </c>
      <c r="F37" s="12">
        <v>0.56041666666666667</v>
      </c>
      <c r="G37">
        <v>39</v>
      </c>
      <c r="H37">
        <v>0.19</v>
      </c>
      <c r="I37">
        <v>0.02</v>
      </c>
      <c r="J37">
        <v>0.85899999999999999</v>
      </c>
      <c r="K37">
        <v>54</v>
      </c>
      <c r="L37">
        <v>3</v>
      </c>
      <c r="M37">
        <v>2</v>
      </c>
      <c r="N37">
        <v>0.19</v>
      </c>
      <c r="O37" t="s">
        <v>80</v>
      </c>
      <c r="P37" s="14" t="s">
        <v>82</v>
      </c>
      <c r="Q37" s="14" t="s">
        <v>82</v>
      </c>
      <c r="R37" s="14" t="s">
        <v>82</v>
      </c>
      <c r="S37" s="14" t="s">
        <v>82</v>
      </c>
      <c r="T37" s="14" t="s">
        <v>82</v>
      </c>
      <c r="U37" s="14" t="s">
        <v>82</v>
      </c>
      <c r="V37" s="14" t="s">
        <v>82</v>
      </c>
      <c r="W37" s="14" t="s">
        <v>82</v>
      </c>
      <c r="X37" s="14" t="s">
        <v>82</v>
      </c>
      <c r="Y37" s="14" t="s">
        <v>82</v>
      </c>
      <c r="AA37" t="s">
        <v>86</v>
      </c>
      <c r="AB37" s="21">
        <v>2.7777777777777776E-2</v>
      </c>
      <c r="AC37" s="21">
        <v>0</v>
      </c>
      <c r="AD37" s="21">
        <v>0</v>
      </c>
      <c r="AE37" s="21">
        <v>0.16666666666666666</v>
      </c>
      <c r="AF37" s="21">
        <v>0</v>
      </c>
      <c r="AG37" s="21">
        <v>0</v>
      </c>
      <c r="AH37" s="21">
        <v>0</v>
      </c>
      <c r="AI37" s="21">
        <v>0.80555555555555558</v>
      </c>
      <c r="AJ37" s="19">
        <v>1</v>
      </c>
      <c r="AK37" s="17" t="s">
        <v>79</v>
      </c>
      <c r="AL37" s="17" t="s">
        <v>79</v>
      </c>
      <c r="AM37" s="17" t="s">
        <v>79</v>
      </c>
      <c r="AN37" s="17" t="s">
        <v>79</v>
      </c>
      <c r="AO37" s="17" t="s">
        <v>79</v>
      </c>
      <c r="AP37" s="17" t="s">
        <v>79</v>
      </c>
      <c r="AQ37" s="17" t="s">
        <v>79</v>
      </c>
      <c r="AS37" s="17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abSelected="1" showRuler="0" topLeftCell="I1" workbookViewId="0">
      <selection activeCell="W8" sqref="W8"/>
    </sheetView>
  </sheetViews>
  <sheetFormatPr baseColWidth="10" defaultRowHeight="16" x14ac:dyDescent="0.2"/>
  <cols>
    <col min="28" max="35" width="10.83203125" style="21"/>
  </cols>
  <sheetData>
    <row r="1" spans="1:45" ht="64" x14ac:dyDescent="0.2">
      <c r="A1" s="1" t="s">
        <v>0</v>
      </c>
      <c r="B1" s="2" t="s">
        <v>1</v>
      </c>
      <c r="C1" s="2" t="s">
        <v>2</v>
      </c>
      <c r="D1" s="1" t="s">
        <v>76</v>
      </c>
      <c r="E1" s="10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11</v>
      </c>
      <c r="O1" s="1" t="s">
        <v>12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21</v>
      </c>
      <c r="Y1" s="1" t="s">
        <v>22</v>
      </c>
      <c r="Z1" s="1" t="s">
        <v>13</v>
      </c>
      <c r="AA1" s="1" t="s">
        <v>23</v>
      </c>
      <c r="AB1" s="20" t="s">
        <v>24</v>
      </c>
      <c r="AC1" s="20" t="s">
        <v>25</v>
      </c>
      <c r="AD1" s="20" t="s">
        <v>26</v>
      </c>
      <c r="AE1" s="20" t="s">
        <v>27</v>
      </c>
      <c r="AF1" s="20" t="s">
        <v>28</v>
      </c>
      <c r="AG1" s="20" t="s">
        <v>29</v>
      </c>
      <c r="AH1" s="20" t="s">
        <v>30</v>
      </c>
      <c r="AI1" s="20" t="s">
        <v>87</v>
      </c>
      <c r="AJ1" s="18" t="s">
        <v>31</v>
      </c>
      <c r="AK1" s="16" t="s">
        <v>32</v>
      </c>
      <c r="AL1" s="20" t="s">
        <v>33</v>
      </c>
      <c r="AM1" s="20" t="s">
        <v>34</v>
      </c>
      <c r="AN1" s="20" t="s">
        <v>35</v>
      </c>
      <c r="AO1" s="20" t="s">
        <v>36</v>
      </c>
      <c r="AP1" s="20" t="s">
        <v>37</v>
      </c>
      <c r="AQ1" s="18" t="s">
        <v>38</v>
      </c>
      <c r="AR1" s="22" t="s">
        <v>93</v>
      </c>
      <c r="AS1" s="3" t="s">
        <v>39</v>
      </c>
    </row>
    <row r="2" spans="1:45" x14ac:dyDescent="0.2">
      <c r="A2" t="s">
        <v>101</v>
      </c>
      <c r="B2">
        <v>39.998649999999998</v>
      </c>
      <c r="C2">
        <v>105.21585</v>
      </c>
      <c r="D2" t="s">
        <v>77</v>
      </c>
      <c r="E2">
        <v>9</v>
      </c>
      <c r="P2" s="12">
        <v>0.69097222222222221</v>
      </c>
      <c r="Q2">
        <v>8</v>
      </c>
      <c r="R2">
        <v>0.12</v>
      </c>
      <c r="S2">
        <v>0</v>
      </c>
      <c r="T2">
        <v>0.90700000000000003</v>
      </c>
      <c r="U2">
        <v>45</v>
      </c>
      <c r="V2">
        <v>14</v>
      </c>
      <c r="W2">
        <v>11</v>
      </c>
      <c r="X2">
        <v>0.12</v>
      </c>
      <c r="Y2" t="s">
        <v>80</v>
      </c>
      <c r="Z2" t="s">
        <v>128</v>
      </c>
      <c r="AA2" t="s">
        <v>86</v>
      </c>
      <c r="AB2" s="21">
        <v>0</v>
      </c>
      <c r="AC2" s="21">
        <v>0</v>
      </c>
      <c r="AD2" s="21">
        <f>0.0277777777777778/2</f>
        <v>1.38888888888889E-2</v>
      </c>
      <c r="AE2" s="21">
        <v>0.1388888888888889</v>
      </c>
      <c r="AF2" s="21">
        <v>0</v>
      </c>
      <c r="AG2" s="21">
        <v>0</v>
      </c>
      <c r="AH2" s="21">
        <v>0</v>
      </c>
      <c r="AI2" s="21">
        <v>0.86111111111111116</v>
      </c>
      <c r="AJ2" s="21">
        <v>0.5</v>
      </c>
      <c r="AK2" t="s">
        <v>86</v>
      </c>
      <c r="AL2" s="21">
        <v>0.01</v>
      </c>
      <c r="AM2" s="21">
        <v>0</v>
      </c>
      <c r="AN2" s="21">
        <v>0</v>
      </c>
      <c r="AO2" s="21">
        <v>0</v>
      </c>
      <c r="AP2" s="21">
        <v>0</v>
      </c>
      <c r="AQ2" s="21">
        <v>0.1</v>
      </c>
      <c r="AR2" t="s">
        <v>103</v>
      </c>
    </row>
    <row r="3" spans="1:45" x14ac:dyDescent="0.2">
      <c r="A3" t="s">
        <v>102</v>
      </c>
      <c r="B3">
        <v>39.998649999999998</v>
      </c>
      <c r="C3">
        <v>105.21585</v>
      </c>
      <c r="D3" t="s">
        <v>77</v>
      </c>
      <c r="E3">
        <v>9</v>
      </c>
      <c r="AA3" t="s">
        <v>86</v>
      </c>
      <c r="AB3" s="21">
        <v>0</v>
      </c>
      <c r="AC3" s="21">
        <v>0</v>
      </c>
      <c r="AD3" s="21">
        <f>0.0277777777777778/2</f>
        <v>1.38888888888889E-2</v>
      </c>
      <c r="AE3" s="21">
        <v>0.1388888888888889</v>
      </c>
      <c r="AF3" s="21">
        <v>0</v>
      </c>
      <c r="AG3" s="21">
        <v>0</v>
      </c>
      <c r="AH3" s="21">
        <v>0</v>
      </c>
      <c r="AI3" s="21">
        <v>0.86111111111111116</v>
      </c>
      <c r="AJ3" s="21">
        <v>0.5</v>
      </c>
      <c r="AK3" t="s">
        <v>86</v>
      </c>
      <c r="AL3" s="21">
        <v>0.01</v>
      </c>
      <c r="AM3" s="21">
        <v>0</v>
      </c>
      <c r="AN3" s="21">
        <v>0</v>
      </c>
      <c r="AO3" s="21">
        <v>0</v>
      </c>
      <c r="AP3" s="21">
        <v>0</v>
      </c>
      <c r="AQ3" s="21">
        <v>0.1</v>
      </c>
      <c r="AR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Ruler="0" workbookViewId="0">
      <selection activeCell="E30" sqref="E30"/>
    </sheetView>
  </sheetViews>
  <sheetFormatPr baseColWidth="10" defaultRowHeight="16" x14ac:dyDescent="0.2"/>
  <sheetData>
    <row r="1" spans="1:6" x14ac:dyDescent="0.2">
      <c r="A1" t="s">
        <v>115</v>
      </c>
    </row>
    <row r="2" spans="1:6" x14ac:dyDescent="0.2">
      <c r="A2">
        <v>0</v>
      </c>
      <c r="C2" t="s">
        <v>118</v>
      </c>
    </row>
    <row r="3" spans="1:6" x14ac:dyDescent="0.2">
      <c r="A3" t="s">
        <v>116</v>
      </c>
      <c r="B3" t="s">
        <v>117</v>
      </c>
      <c r="C3" t="s">
        <v>119</v>
      </c>
    </row>
    <row r="4" spans="1:6" x14ac:dyDescent="0.2">
      <c r="A4">
        <v>1</v>
      </c>
      <c r="B4" t="s">
        <v>120</v>
      </c>
      <c r="C4" t="s">
        <v>121</v>
      </c>
    </row>
    <row r="5" spans="1:6" x14ac:dyDescent="0.2">
      <c r="A5">
        <v>2</v>
      </c>
      <c r="B5" t="s">
        <v>122</v>
      </c>
      <c r="C5" t="s">
        <v>123</v>
      </c>
    </row>
    <row r="6" spans="1:6" x14ac:dyDescent="0.2">
      <c r="A6">
        <v>3</v>
      </c>
      <c r="B6" t="s">
        <v>124</v>
      </c>
      <c r="C6" t="s">
        <v>125</v>
      </c>
    </row>
    <row r="7" spans="1:6" x14ac:dyDescent="0.2">
      <c r="A7">
        <v>4</v>
      </c>
      <c r="B7" t="s">
        <v>126</v>
      </c>
      <c r="C7" t="s">
        <v>127</v>
      </c>
    </row>
    <row r="10" spans="1:6" x14ac:dyDescent="0.2">
      <c r="D10" s="15">
        <f>1/36</f>
        <v>2.7777777777777776E-2</v>
      </c>
      <c r="E10">
        <f>6/36</f>
        <v>0.16666666666666666</v>
      </c>
    </row>
    <row r="11" spans="1:6" x14ac:dyDescent="0.2">
      <c r="C11">
        <f>23/36</f>
        <v>0.63888888888888884</v>
      </c>
      <c r="D11">
        <f>1/36</f>
        <v>2.7777777777777776E-2</v>
      </c>
      <c r="E11">
        <f>7/36</f>
        <v>0.19444444444444445</v>
      </c>
      <c r="F11">
        <f>15/36</f>
        <v>0.41666666666666669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FullPheno</vt:lpstr>
      <vt:lpstr>AccelrPheno</vt:lpstr>
      <vt:lpstr>GreennessIndex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2017-04-21T03:45:23Z</dcterms:created>
  <dcterms:modified xsi:type="dcterms:W3CDTF">2017-04-24T16:12:53Z</dcterms:modified>
</cp:coreProperties>
</file>