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theme/themeOverride4.xml" ContentType="application/vnd.openxmlformats-officedocument.themeOverride+xml"/>
  <Override PartName="/xl/charts/chart9.xml" ContentType="application/vnd.openxmlformats-officedocument.drawingml.chart+xml"/>
  <Override PartName="/xl/theme/themeOverride5.xml" ContentType="application/vnd.openxmlformats-officedocument.themeOverride+xml"/>
  <Override PartName="/xl/charts/chart10.xml" ContentType="application/vnd.openxmlformats-officedocument.drawingml.chart+xml"/>
  <Override PartName="/xl/theme/themeOverride6.xml" ContentType="application/vnd.openxmlformats-officedocument.themeOverride+xml"/>
  <Override PartName="/xl/charts/chart11.xml" ContentType="application/vnd.openxmlformats-officedocument.drawingml.chart+xml"/>
  <Override PartName="/xl/theme/themeOverride7.xml" ContentType="application/vnd.openxmlformats-officedocument.themeOverride+xml"/>
  <Override PartName="/xl/charts/chart12.xml" ContentType="application/vnd.openxmlformats-officedocument.drawingml.chart+xml"/>
  <Override PartName="/xl/theme/themeOverride8.xml" ContentType="application/vnd.openxmlformats-officedocument.themeOverride+xml"/>
  <Override PartName="/xl/charts/chart13.xml" ContentType="application/vnd.openxmlformats-officedocument.drawingml.chart+xml"/>
  <Override PartName="/xl/theme/themeOverride9.xml" ContentType="application/vnd.openxmlformats-officedocument.themeOverride+xml"/>
  <Override PartName="/xl/charts/chart14.xml" ContentType="application/vnd.openxmlformats-officedocument.drawingml.chart+xml"/>
  <Override PartName="/xl/theme/themeOverride10.xml" ContentType="application/vnd.openxmlformats-officedocument.themeOverride+xml"/>
  <Override PartName="/xl/charts/chart15.xml" ContentType="application/vnd.openxmlformats-officedocument.drawingml.chart+xml"/>
  <Override PartName="/xl/theme/themeOverride11.xml" ContentType="application/vnd.openxmlformats-officedocument.themeOverrid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theme/themeOverride12.xml" ContentType="application/vnd.openxmlformats-officedocument.themeOverride+xml"/>
  <Override PartName="/xl/charts/chart17.xml" ContentType="application/vnd.openxmlformats-officedocument.drawingml.chart+xml"/>
  <Override PartName="/xl/theme/themeOverride13.xml" ContentType="application/vnd.openxmlformats-officedocument.themeOverride+xml"/>
  <Override PartName="/xl/charts/chart18.xml" ContentType="application/vnd.openxmlformats-officedocument.drawingml.chart+xml"/>
  <Override PartName="/xl/theme/themeOverride14.xml" ContentType="application/vnd.openxmlformats-officedocument.themeOverride+xml"/>
  <Override PartName="/xl/charts/chart19.xml" ContentType="application/vnd.openxmlformats-officedocument.drawingml.chart+xml"/>
  <Override PartName="/xl/theme/themeOverride15.xml" ContentType="application/vnd.openxmlformats-officedocument.themeOverride+xml"/>
  <Override PartName="/xl/charts/chart20.xml" ContentType="application/vnd.openxmlformats-officedocument.drawingml.chart+xml"/>
  <Override PartName="/xl/theme/themeOverride16.xml" ContentType="application/vnd.openxmlformats-officedocument.themeOverride+xml"/>
  <Override PartName="/xl/charts/chart21.xml" ContentType="application/vnd.openxmlformats-officedocument.drawingml.chart+xml"/>
  <Override PartName="/xl/theme/themeOverride17.xml" ContentType="application/vnd.openxmlformats-officedocument.themeOverride+xml"/>
  <Override PartName="/xl/charts/chart22.xml" ContentType="application/vnd.openxmlformats-officedocument.drawingml.chart+xml"/>
  <Override PartName="/xl/theme/themeOverride18.xml" ContentType="application/vnd.openxmlformats-officedocument.themeOverride+xml"/>
  <Override PartName="/xl/charts/chart23.xml" ContentType="application/vnd.openxmlformats-officedocument.drawingml.chart+xml"/>
  <Override PartName="/xl/theme/themeOverride19.xml" ContentType="application/vnd.openxmlformats-officedocument.themeOverrid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theme/themeOverride20.xml" ContentType="application/vnd.openxmlformats-officedocument.themeOverride+xml"/>
  <Override PartName="/xl/charts/chart26.xml" ContentType="application/vnd.openxmlformats-officedocument.drawingml.chart+xml"/>
  <Override PartName="/xl/theme/themeOverride21.xml" ContentType="application/vnd.openxmlformats-officedocument.themeOverride+xml"/>
  <Override PartName="/xl/charts/chart27.xml" ContentType="application/vnd.openxmlformats-officedocument.drawingml.chart+xml"/>
  <Override PartName="/xl/theme/themeOverride22.xml" ContentType="application/vnd.openxmlformats-officedocument.themeOverride+xml"/>
  <Override PartName="/xl/charts/chart28.xml" ContentType="application/vnd.openxmlformats-officedocument.drawingml.chart+xml"/>
  <Override PartName="/xl/theme/themeOverride2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0" windowHeight="11160" tabRatio="758" activeTab="4"/>
  </bookViews>
  <sheets>
    <sheet name="FICHA TÉCNICA INDICADORES" sheetId="1" r:id="rId1"/>
    <sheet name="IN ESTRUCTURA CUALI" sheetId="2" r:id="rId2"/>
    <sheet name="IND ESTRUCTURA" sheetId="3" r:id="rId3"/>
    <sheet name="IND PROCESO" sheetId="4" r:id="rId4"/>
    <sheet name="IND RESULTADO" sheetId="5" r:id="rId5"/>
  </sheets>
  <externalReferences>
    <externalReference r:id="rId6"/>
  </externalReferences>
  <definedNames>
    <definedName name="_xlnm._FilterDatabase" localSheetId="0" hidden="1">'FICHA TÉCNICA INDICADORES'!$B$4:$N$44</definedName>
  </definedNames>
  <calcPr calcId="144525"/>
</workbook>
</file>

<file path=xl/calcChain.xml><?xml version="1.0" encoding="utf-8"?>
<calcChain xmlns="http://schemas.openxmlformats.org/spreadsheetml/2006/main">
  <c r="N100" i="5" l="1"/>
  <c r="M100" i="5"/>
  <c r="L100" i="5"/>
  <c r="K100" i="5"/>
  <c r="J100" i="5"/>
  <c r="I100" i="5"/>
  <c r="H100" i="5"/>
  <c r="G100" i="5"/>
  <c r="F100" i="5"/>
  <c r="E100" i="5"/>
  <c r="D100" i="5"/>
  <c r="C100" i="5"/>
  <c r="O99" i="5"/>
  <c r="O98" i="5"/>
  <c r="O100" i="5" l="1"/>
  <c r="N73" i="5"/>
  <c r="M73" i="5"/>
  <c r="L73" i="5"/>
  <c r="K73" i="5"/>
  <c r="J73" i="5"/>
  <c r="I73" i="5"/>
  <c r="H73" i="5"/>
  <c r="G73" i="5"/>
  <c r="F73" i="5"/>
  <c r="E73" i="5"/>
  <c r="D73" i="5"/>
  <c r="C73" i="5"/>
  <c r="O72" i="5"/>
  <c r="O71" i="5"/>
  <c r="N66" i="5"/>
  <c r="M66" i="5"/>
  <c r="L66" i="5"/>
  <c r="K66" i="5"/>
  <c r="J66" i="5"/>
  <c r="I66" i="5"/>
  <c r="H66" i="5"/>
  <c r="G66" i="5"/>
  <c r="F66" i="5"/>
  <c r="E66" i="5"/>
  <c r="D66" i="5"/>
  <c r="C66" i="5"/>
  <c r="O66" i="5" s="1"/>
  <c r="N65" i="5"/>
  <c r="M65" i="5"/>
  <c r="L65" i="5"/>
  <c r="K65" i="5"/>
  <c r="J65" i="5"/>
  <c r="I65" i="5"/>
  <c r="H65" i="5"/>
  <c r="G65" i="5"/>
  <c r="F65" i="5"/>
  <c r="E65" i="5"/>
  <c r="D65" i="5"/>
  <c r="C65" i="5"/>
  <c r="O64" i="5"/>
  <c r="O63" i="5"/>
  <c r="O57" i="5"/>
  <c r="N56" i="5"/>
  <c r="M56" i="5"/>
  <c r="L56" i="5"/>
  <c r="K56" i="5"/>
  <c r="J56" i="5"/>
  <c r="I56" i="5"/>
  <c r="H56" i="5"/>
  <c r="G56" i="5"/>
  <c r="F56" i="5"/>
  <c r="E56" i="5"/>
  <c r="D56" i="5"/>
  <c r="C56" i="5"/>
  <c r="O55" i="5"/>
  <c r="O54" i="5"/>
  <c r="O56" i="5" s="1"/>
  <c r="E49" i="5"/>
  <c r="D49" i="5"/>
  <c r="C49" i="5"/>
  <c r="E41" i="5"/>
  <c r="D41" i="5"/>
  <c r="C41" i="5"/>
  <c r="E33" i="5"/>
  <c r="D33" i="5"/>
  <c r="C33" i="5"/>
  <c r="N23" i="5"/>
  <c r="M23" i="5"/>
  <c r="L23" i="5"/>
  <c r="K23" i="5"/>
  <c r="J23" i="5"/>
  <c r="I23" i="5"/>
  <c r="H23" i="5"/>
  <c r="G23" i="5"/>
  <c r="F23" i="5"/>
  <c r="E23" i="5"/>
  <c r="D23" i="5"/>
  <c r="C23" i="5"/>
  <c r="O22" i="5"/>
  <c r="O21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O14" i="5"/>
  <c r="O13" i="5"/>
  <c r="D7" i="5"/>
  <c r="C7" i="5"/>
  <c r="E6" i="5"/>
  <c r="E5" i="5"/>
  <c r="H91" i="4"/>
  <c r="G91" i="4"/>
  <c r="F91" i="4"/>
  <c r="E91" i="4"/>
  <c r="D91" i="4"/>
  <c r="C91" i="4"/>
  <c r="I90" i="4"/>
  <c r="I89" i="4"/>
  <c r="F81" i="4"/>
  <c r="C81" i="4"/>
  <c r="F80" i="4"/>
  <c r="F79" i="4"/>
  <c r="N73" i="4"/>
  <c r="M73" i="4"/>
  <c r="L73" i="4"/>
  <c r="K73" i="4"/>
  <c r="J73" i="4"/>
  <c r="I73" i="4"/>
  <c r="H73" i="4"/>
  <c r="G73" i="4"/>
  <c r="F73" i="4"/>
  <c r="E73" i="4"/>
  <c r="D73" i="4"/>
  <c r="C73" i="4"/>
  <c r="O72" i="4"/>
  <c r="O71" i="4"/>
  <c r="E65" i="4"/>
  <c r="D65" i="4"/>
  <c r="C65" i="4"/>
  <c r="N57" i="4"/>
  <c r="M57" i="4"/>
  <c r="L57" i="4"/>
  <c r="K57" i="4"/>
  <c r="J57" i="4"/>
  <c r="I57" i="4"/>
  <c r="H57" i="4"/>
  <c r="G57" i="4"/>
  <c r="F57" i="4"/>
  <c r="E57" i="4"/>
  <c r="D57" i="4"/>
  <c r="C57" i="4"/>
  <c r="O56" i="4"/>
  <c r="O55" i="4"/>
  <c r="N49" i="4"/>
  <c r="M49" i="4"/>
  <c r="L49" i="4"/>
  <c r="K49" i="4"/>
  <c r="J49" i="4"/>
  <c r="I49" i="4"/>
  <c r="H49" i="4"/>
  <c r="G49" i="4"/>
  <c r="F49" i="4"/>
  <c r="E49" i="4"/>
  <c r="D49" i="4"/>
  <c r="C49" i="4"/>
  <c r="O48" i="4"/>
  <c r="O47" i="4"/>
  <c r="N41" i="4"/>
  <c r="M41" i="4"/>
  <c r="L41" i="4"/>
  <c r="K41" i="4"/>
  <c r="J41" i="4"/>
  <c r="I41" i="4"/>
  <c r="H41" i="4"/>
  <c r="G41" i="4"/>
  <c r="F41" i="4"/>
  <c r="E41" i="4"/>
  <c r="D41" i="4"/>
  <c r="C41" i="4"/>
  <c r="O40" i="4"/>
  <c r="O39" i="4"/>
  <c r="N33" i="4"/>
  <c r="M33" i="4"/>
  <c r="L33" i="4"/>
  <c r="K33" i="4"/>
  <c r="J33" i="4"/>
  <c r="I33" i="4"/>
  <c r="H33" i="4"/>
  <c r="G33" i="4"/>
  <c r="F33" i="4"/>
  <c r="E33" i="4"/>
  <c r="D33" i="4"/>
  <c r="C33" i="4"/>
  <c r="O32" i="4"/>
  <c r="O31" i="4"/>
  <c r="O33" i="4" s="1"/>
  <c r="D25" i="4"/>
  <c r="C25" i="4"/>
  <c r="E24" i="4"/>
  <c r="E23" i="4"/>
  <c r="N17" i="4"/>
  <c r="M17" i="4"/>
  <c r="L17" i="4"/>
  <c r="K17" i="4"/>
  <c r="J17" i="4"/>
  <c r="I17" i="4"/>
  <c r="H17" i="4"/>
  <c r="G17" i="4"/>
  <c r="F17" i="4"/>
  <c r="E17" i="4"/>
  <c r="D17" i="4"/>
  <c r="C17" i="4"/>
  <c r="O16" i="4"/>
  <c r="O15" i="4"/>
  <c r="O17" i="4" s="1"/>
  <c r="N9" i="4"/>
  <c r="M9" i="4"/>
  <c r="L9" i="4"/>
  <c r="K9" i="4"/>
  <c r="J9" i="4"/>
  <c r="I9" i="4"/>
  <c r="H9" i="4"/>
  <c r="G9" i="4"/>
  <c r="F9" i="4"/>
  <c r="E9" i="4"/>
  <c r="D9" i="4"/>
  <c r="C9" i="4"/>
  <c r="O8" i="4"/>
  <c r="O7" i="4"/>
  <c r="D26" i="3"/>
  <c r="D18" i="3"/>
  <c r="H9" i="3"/>
  <c r="D9" i="3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O65" i="5" l="1"/>
  <c r="O23" i="5"/>
  <c r="E25" i="4"/>
  <c r="O9" i="4"/>
  <c r="O41" i="4"/>
  <c r="O73" i="4"/>
  <c r="O57" i="4"/>
  <c r="I91" i="4"/>
  <c r="E7" i="5"/>
  <c r="O49" i="4"/>
  <c r="O73" i="5"/>
</calcChain>
</file>

<file path=xl/sharedStrings.xml><?xml version="1.0" encoding="utf-8"?>
<sst xmlns="http://schemas.openxmlformats.org/spreadsheetml/2006/main" count="764" uniqueCount="455">
  <si>
    <t>#</t>
  </si>
  <si>
    <t>Tipo de Indicador</t>
  </si>
  <si>
    <t>Nombre Indicador</t>
  </si>
  <si>
    <t xml:space="preserve">Definición </t>
  </si>
  <si>
    <t>Metodo de Calculo</t>
  </si>
  <si>
    <t>Unidad de Medida</t>
  </si>
  <si>
    <t xml:space="preserve">Fuente de Información 
(entradas) </t>
  </si>
  <si>
    <t>Clasificación del Indicador</t>
  </si>
  <si>
    <t>Frecuencia de Medición</t>
  </si>
  <si>
    <t>META
Indicador 
Anual</t>
  </si>
  <si>
    <t>Interpretación del Resultado</t>
  </si>
  <si>
    <t xml:space="preserve">Responsable SST del Indicador </t>
  </si>
  <si>
    <t>Personas que deben conocer el resultado</t>
  </si>
  <si>
    <t xml:space="preserve">Estructura </t>
  </si>
  <si>
    <t xml:space="preserve">Politica de Seguridad y Salud en el Trabajo. </t>
  </si>
  <si>
    <t xml:space="preserve">Divulgación de la politica de seguridad y salud en el trabajo con todos los colaboradores de la Compañía. </t>
  </si>
  <si>
    <t>Porcentaje</t>
  </si>
  <si>
    <t>SG-SST
Documento de la Politica actualizada, fechada y firmada. 
Registro de socialización de la politica de seguridad y salud en el trabajo.</t>
  </si>
  <si>
    <t>Cuantitativo</t>
  </si>
  <si>
    <t>Anual</t>
  </si>
  <si>
    <t xml:space="preserve">Cumplimiento de los requisitos de la norma en relación con la Politica SST actualizada, firmada y fechada.
Definición y divulgación de la política de seguridad y salud en el trabajo. </t>
  </si>
  <si>
    <t>Coordinador SST</t>
  </si>
  <si>
    <t xml:space="preserve">Alta dirección
Gestión Humana
Equipo de SST
Grupos de apoyo (COPASST, CCL, Brigadistas y Comité de Seguridad vial). 
</t>
  </si>
  <si>
    <t>Politica de prevención del consumo de alcohol y drogras.</t>
  </si>
  <si>
    <t xml:space="preserve">Divulgación de la politica  con todos los colaboradores de la Compañía. </t>
  </si>
  <si>
    <t>SG-SST
Documento de la Politica actualizada, fechada y firmada. 
Registro de socialización de la politica.</t>
  </si>
  <si>
    <t>Politica de Seguridad  Vial</t>
  </si>
  <si>
    <t>Objetivos de Seguridad y Salud en el Trabajo.</t>
  </si>
  <si>
    <t>Objetivos de SST documentados, actualizados, fechados y firmados.</t>
  </si>
  <si>
    <t>1. N/A
2. Porcentaje</t>
  </si>
  <si>
    <t>SG-SST
Documento de Objetivos actualizados, fechados y firmados.
Registro de socialización con los colaboradores.</t>
  </si>
  <si>
    <t>1. Cualitativo
2. Cuantitativo</t>
  </si>
  <si>
    <t xml:space="preserve">Objetivos y metas de seguridad y salud en el trabajo, escritos, firmados y divulgados. </t>
  </si>
  <si>
    <t xml:space="preserve">Plan de Trabajo anual en Seguridad y Salud en el Trabajo. </t>
  </si>
  <si>
    <t xml:space="preserve">Definición de plan de trabajo anual para cada uno de los componentes del SG-SST. </t>
  </si>
  <si>
    <t xml:space="preserve">Documento del plan de trabajo, cumpliendo todos los items que solicita la norma y el cronograma de las actividades. </t>
  </si>
  <si>
    <t>N/A</t>
  </si>
  <si>
    <t xml:space="preserve">SG-SST
Plan de trabajo anual. </t>
  </si>
  <si>
    <t>Cualitativo</t>
  </si>
  <si>
    <t xml:space="preserve">Plan de trabajo anual documentado con todos los requerimientos de la norma. </t>
  </si>
  <si>
    <t xml:space="preserve">Alta dirección 
Equipo de SST
Grupos de apoyo (COPASST, CCL, Brigadistas y Comité de Seguridad vial). 
</t>
  </si>
  <si>
    <t>Responsabilidades SG-SST</t>
  </si>
  <si>
    <t>Asignación de responsabilidades para el SG-SST</t>
  </si>
  <si>
    <t xml:space="preserve">Nro de cargos con designación de responsabilidades SG-SST/Nro total de cargos en la Compañía </t>
  </si>
  <si>
    <t xml:space="preserve">Descripción de perfiles de cargos de la Compañía. </t>
  </si>
  <si>
    <t>Cargos de la Compañía con asignación de roles y responsabilidades en el SG-SST.</t>
  </si>
  <si>
    <t>Grupos de apoyo (COPASST, CCL, Brigadistas y Comité de Seguridad vial). 
Todos los colaboradores
Alta Dirección
Gestión Humana</t>
  </si>
  <si>
    <t>Identificación de peligros y riesgos.</t>
  </si>
  <si>
    <t>Metodo definido para la identificacion de peligros.</t>
  </si>
  <si>
    <t xml:space="preserve">Procedimiento o instructivo que establezca el método definido para la identificación de peligros, valoración de riesgos y determinación de controles. </t>
  </si>
  <si>
    <t xml:space="preserve">SG-SST
Procedimiento o instructivo para la gestión de peligros y riesgos. </t>
  </si>
  <si>
    <t xml:space="preserve">Procedimiento o instructivo para la gestión de peligros y riesgos. </t>
  </si>
  <si>
    <t xml:space="preserve">Todos los colaboradores </t>
  </si>
  <si>
    <t>Comité Paritario de Seguridad y Salud en el Trabajo.</t>
  </si>
  <si>
    <t>Funcionamiento del COPASST</t>
  </si>
  <si>
    <t>SG-SST
Acta de conformación del COPASST
Actas de reunión 
Registros de actividades
Registros de Curso de 50 horas en SST.</t>
  </si>
  <si>
    <t>Cumplimiento de la gestión del COPASST mensualmente.</t>
  </si>
  <si>
    <t xml:space="preserve">Alta dirección. 
Gestión Humana
Equipo de SST
Colaboradores </t>
  </si>
  <si>
    <t xml:space="preserve">Recursos </t>
  </si>
  <si>
    <t>La asignación de recursos humanos, físicos y financieros y de otra índole requeridos para la implementación del Sistema de Gestión de la Seguridad y Salud en el Trabajo.</t>
  </si>
  <si>
    <t xml:space="preserve">Designación del presupuesto para la ejecución del Sistema de Gestión de Seguridad y salud en el trabajo. </t>
  </si>
  <si>
    <t>SG-SST
Presupuesto SST anual
Ejecución Presupuesto SST Anual.
Cargos Equipo SST</t>
  </si>
  <si>
    <t xml:space="preserve"> Cualitativo</t>
  </si>
  <si>
    <t>Cumplimiento del presupuesto mensual
Cumplimiento en la asignación de recursos humanos en SST.</t>
  </si>
  <si>
    <t>Alta dirección
Gestión Humana</t>
  </si>
  <si>
    <t>Documetación del SG-SST</t>
  </si>
  <si>
    <t>Identificación de documetos minimos que debe tener el SG-SST.</t>
  </si>
  <si>
    <t>Los documentos que soportan el Sistema de Gestión de la Seguridad y Salud en el Trabajo SG-SST.</t>
  </si>
  <si>
    <t>SG-SST
Instructivos, procedimientos, programas del SG-SST</t>
  </si>
  <si>
    <t>Documentos que soportan el Sistema de gestión de seguridad y salud en el trabajo.</t>
  </si>
  <si>
    <t>Equipo de SST</t>
  </si>
  <si>
    <t>Gestión de prevención, preparación y respuesta ante emergencias.</t>
  </si>
  <si>
    <t xml:space="preserve">Centros de trabajo donde se realiza la gestión de emergencias. </t>
  </si>
  <si>
    <t>Nro de sedes con plan de emergencia/Nro total de sedes de la Compañía</t>
  </si>
  <si>
    <t>SG-SST
Plan de prevención, preparación y respuesta ante emergencias.</t>
  </si>
  <si>
    <t xml:space="preserve">Centros de trabajo con gestión de emergencias. </t>
  </si>
  <si>
    <t xml:space="preserve">Todos los colaboradores de cada uno de los centros de trabajo. </t>
  </si>
  <si>
    <t xml:space="preserve">Plan de capacitación, formación y entrenamiento en SG-SST. </t>
  </si>
  <si>
    <t xml:space="preserve">Plan de capacitación, formación y entrenamiento anual. </t>
  </si>
  <si>
    <t xml:space="preserve">Plan de Capacitación, formación y entrenamiento en SST documentado y con cronograma de activdiades. </t>
  </si>
  <si>
    <t>SG-SST
Programa de capacitación, formación y entrenamiento en SST.</t>
  </si>
  <si>
    <t xml:space="preserve">Anual </t>
  </si>
  <si>
    <t>Programa de capacitación, formación y entrenamiento anual en materia de SST.</t>
  </si>
  <si>
    <t>Diagnostico de condiciones de Salud.</t>
  </si>
  <si>
    <t>Existencia de un procedimiento para efectuar el diagnóstico de las condiciones de salud de los trabajadores.</t>
  </si>
  <si>
    <t>Procedimiento documentado para la gestión de los examenes medicos ocupacionales.</t>
  </si>
  <si>
    <t>SG-SST
Gestión de examenes medicos ocupacionales.</t>
  </si>
  <si>
    <t>La existencia de un procedimiento para efectuar el diagnóstico de las condiciones de salud de los trabajadores para la definición de las prioridades de control e intervención.</t>
  </si>
  <si>
    <t>Autoevaluación del SG-SST 
Estandares Minimos</t>
  </si>
  <si>
    <t>Evaluación inicla del SG-SST</t>
  </si>
  <si>
    <t xml:space="preserve">Documento o soporte con resultados de evaluación inicial al sistema de gestión de Seguridad y Salud en el Trabajo.
Soporte de evaluación de cumplimiento de estandares minimos en SST.
Certificado de ARL con evaluación de cumplimiento de estandares minimos. </t>
  </si>
  <si>
    <t xml:space="preserve">SG-SST
Evaluación ininicial del SG-SST
Evaluación de cumplimeinto herramienta de estandares Minimos en SST. </t>
  </si>
  <si>
    <t xml:space="preserve">Semestral </t>
  </si>
  <si>
    <t xml:space="preserve">Estado de cumplimiento de estandares minimos en Seguridad y Salud en el Trabajo comparado con el criterio de cumplimiento de la Norma. </t>
  </si>
  <si>
    <t xml:space="preserve">Alta dirección. 
Gestión Humana
Equipo de SST
Colaboradores 
Grupos de apoyo </t>
  </si>
  <si>
    <t xml:space="preserve">Proceso </t>
  </si>
  <si>
    <t xml:space="preserve">Cumplimiento de ejecución del plan de trabajo anual. </t>
  </si>
  <si>
    <t xml:space="preserve">Número de actividades ejecutadas en el periodo /Número de actividades programadas en el periodo*100 </t>
  </si>
  <si>
    <t xml:space="preserve">SG-SST
Registro de ejecución del cronograma de actividades del plan de trabajo anual. </t>
  </si>
  <si>
    <t>Mensual</t>
  </si>
  <si>
    <t xml:space="preserve">Cumplimiento mensual del plan de trabajo anual.  </t>
  </si>
  <si>
    <t xml:space="preserve">Alta dirección. 
Dirección Gestión Humana
Equipo de SST
Colaboradores 
Grupos de apoyo </t>
  </si>
  <si>
    <t xml:space="preserve">Cumplimiento de ejecución del plan de capacitación, formación y entrenamiento en SST. </t>
  </si>
  <si>
    <t>Nro de capacitaciones, formaciones, entrenamientos ejecutados/Nro de capacitaciones, formaciones, entrenamientos planeados*100</t>
  </si>
  <si>
    <t xml:space="preserve">SG-SST
Registro de asistencia a la formaciones
Ficha metodologocia
Evaluación del formador
Evaluación de capacitacion. 
Registro fotografico </t>
  </si>
  <si>
    <t xml:space="preserve">Cumplimiento en la ejecución del plan de capacitación, formación y entrenamiento en SST. </t>
  </si>
  <si>
    <t xml:space="preserve">Gestión de peligros y riesgos.. </t>
  </si>
  <si>
    <t xml:space="preserve">Intervención de peligros identidicados. </t>
  </si>
  <si>
    <t xml:space="preserve">Número total de peligros intervenidos en el periodo/Numero de peligros identificados * 100 </t>
  </si>
  <si>
    <t>SG-SST
Reporte de actos y condiciones inseguras
Inspecciones SST
Matriz de IPVRDC
Investigación de AT - EL
Reportes COPASST</t>
  </si>
  <si>
    <t xml:space="preserve">% de intervención de peligros identificados. </t>
  </si>
  <si>
    <t xml:space="preserve">Gestión Humana
Equipo de SST
Colaboradores 
Grupos de apoyo </t>
  </si>
  <si>
    <t>Plan de intervención de la accidentalidad.</t>
  </si>
  <si>
    <t xml:space="preserve">Implementación del plan de acción derivados de los accidentes de trabajo. </t>
  </si>
  <si>
    <t>Nro de actividades de intervención de AT realizadas/Número de Actividades propuestas para la intervención de las causas de los AT * 100</t>
  </si>
  <si>
    <t>SG-SST
Matriz de ACPM del SG-SST
Registro de las acciones implementadas.</t>
  </si>
  <si>
    <t xml:space="preserve">Cumplimiento de las acciones propuestas en el plan de acción de los accidentres de trabajo. </t>
  </si>
  <si>
    <t xml:space="preserve">Investigación de incidentes y accidentes de trabajo. </t>
  </si>
  <si>
    <t>Nro de investigaciones realizadas/Nro de incidentes,accidentes reportados en el periodo*100</t>
  </si>
  <si>
    <t>SG-SST
Procedimiento de Investigación de incidentes y accidentes de trabajo.
Registro de Investigaciones
Matriz de caracterización de los eventos</t>
  </si>
  <si>
    <t xml:space="preserve">Mensual </t>
  </si>
  <si>
    <t xml:space="preserve">Cumplimiento de las investigaciones de los eventos presentados relacionados con incidentes o accidentes de trabajo. </t>
  </si>
  <si>
    <t xml:space="preserve">Investigación de Enfermedad Laboral. </t>
  </si>
  <si>
    <t>Gestión de las enfermedades Laborales presentadas durante el periodo determinado.</t>
  </si>
  <si>
    <t>Nro de investigaciones realizadas/Nro de enfermedades reportados en el periodo*100</t>
  </si>
  <si>
    <t>SG-SST
Instructivo para la gestión de la enfermedad laboral. 
Registro de Investigaciones
Matriz de caracterización de los eventos</t>
  </si>
  <si>
    <t xml:space="preserve">Cumplimiento de las investigaciones de los eventos presentados relacionados con enfermedad laboral.  </t>
  </si>
  <si>
    <t xml:space="preserve">Gestión de simulacros. </t>
  </si>
  <si>
    <t xml:space="preserve">Ejecución de simulacros anuales relacionados con emergencias. </t>
  </si>
  <si>
    <t xml:space="preserve">Número de simulacros realizados/número de simulacros programados </t>
  </si>
  <si>
    <t>SG-SST
Planeación de simulacros
Informe de simulacros
Matriz ACPM</t>
  </si>
  <si>
    <t xml:space="preserve">Cumplimiento al cronograma de simulacros planeados para el año. </t>
  </si>
  <si>
    <t>Gestión de inspecciones SST</t>
  </si>
  <si>
    <t>Cumplimiento de instructivo de inspecciones de SST</t>
  </si>
  <si>
    <t>Número de Inspecciones SST ejecutadas/ Número inspecciones SST programados</t>
  </si>
  <si>
    <t>SG-SST
Instructivo de Inspecciones SST
Cronograma de Inspecciones
Registro de inspecciones 
Plan de mejoramiento 
Indicadores</t>
  </si>
  <si>
    <t>Trimestral</t>
  </si>
  <si>
    <t xml:space="preserve">Cumplimiento gestión del componente de Inspecciones de SST. </t>
  </si>
  <si>
    <t xml:space="preserve">Gestión de mediciones ambientales. </t>
  </si>
  <si>
    <t xml:space="preserve">Realización de las mediciones ambientales de acuerdo a la necesidad de la Compañía. </t>
  </si>
  <si>
    <t>Número de mediciones ambientales  ejecutadas / Número de mediciones ambientales programadas.</t>
  </si>
  <si>
    <t xml:space="preserve">SG-SST
Instructivo para la gestión de mediciones ambientales.
Cronograma de mediciones 
Plan de acción. </t>
  </si>
  <si>
    <t xml:space="preserve">Cumplimiento cronograma de mediciones ambientales. </t>
  </si>
  <si>
    <t>Programas de Vigilancia Epidemiologica.</t>
  </si>
  <si>
    <t>Cumplimieto de las activiades de los PVE (Auditivo, Psicosocial,Osteomuscular y conservación de la voz)</t>
  </si>
  <si>
    <t xml:space="preserve">Nro de actividades ejecutadas de los PVE/Nro de actividades programadas en los PVE* 100 </t>
  </si>
  <si>
    <t xml:space="preserve">SG-SST
Programas de Vigilancia Epidemiologica
Cronogama de activdiades de los PVE
Registro Ejecución de actividades
Plan de acción. </t>
  </si>
  <si>
    <t xml:space="preserve">Desarrollo de los Programas de Vigilancia Epidemiologicos definidos como controles operacionales. </t>
  </si>
  <si>
    <t xml:space="preserve">Gestión de reincorporación laboral. </t>
  </si>
  <si>
    <t xml:space="preserve">Cumplimiento de recomendaciones medicas laborales para los colaboradores. </t>
  </si>
  <si>
    <t>Nro de casos gestionados con recomendaciones medicas laborales durante el periodo/Nro de casos con recomendaciones medicas laborales en el periodo*100</t>
  </si>
  <si>
    <t xml:space="preserve">SG-SST
Programa para gestión la reincorporación laboral.
Matriz de reincorporación laboral
Acta de compromiso
Acta de seguimiento 
Acta de cierre
</t>
  </si>
  <si>
    <t>Bimensual.</t>
  </si>
  <si>
    <t>Intervención de casos reportados con recomendaciones o restricciones medicas laborales.</t>
  </si>
  <si>
    <t xml:space="preserve">Resultado </t>
  </si>
  <si>
    <t>Gestión de requisitos legales en materia de seguridad y salud en el trabajo.</t>
  </si>
  <si>
    <t xml:space="preserve">Evaluación de cumplimiento en requsitos en materia de Seguridad y Salud en el Trabajo. </t>
  </si>
  <si>
    <t xml:space="preserve">Total de requisitos legales en SST que se cumplen/total de requisitos legales SST que aplican a la Compañia* 100 </t>
  </si>
  <si>
    <t>SG-SST
Procedimiento para la Gestión de Requisitos legales. 
Matriz de requisitos legales
Evaluación de Cumplimiento Legal SST
Plan de acción</t>
  </si>
  <si>
    <t>Cumplimiento de requisitos legales en materia de SST.</t>
  </si>
  <si>
    <t>Gestión de acciones correctivas, preventivas y de mejora.</t>
  </si>
  <si>
    <t>Cumplimiento de planes de mejoramiento definidos para los hallazgos encontrados en el SG-SST.</t>
  </si>
  <si>
    <t>Numero de Acciones correctivas, preventivas y de mejora realizadas durante el periodo/Numero de acciones correctivas, preventivas y de mejora planeades duante el periodo*100</t>
  </si>
  <si>
    <t>SG-SST
Auditorias internas o externas
Acciones de los AT 
Acciones de las EL</t>
  </si>
  <si>
    <t>Implementación de las acciones correctivas, preventivas y de mejora definidas para el SG-SST.</t>
  </si>
  <si>
    <t>SG-SST
Gestión de la accidentalidad</t>
  </si>
  <si>
    <t xml:space="preserve">La no asistencia al trabajo, con justificación medica. </t>
  </si>
  <si>
    <t>SG-SST
Gestión del ausentismo Laboral</t>
  </si>
  <si>
    <t>Numero</t>
  </si>
  <si>
    <t xml:space="preserve">Incidencia de la enfermedad Laboral. </t>
  </si>
  <si>
    <t xml:space="preserve">Numero de casos nuevos de una enfermedad en una población determinada y en un periodo de tiempo. </t>
  </si>
  <si>
    <t>SG-SST
Gestión de la enfermedad laboral</t>
  </si>
  <si>
    <t xml:space="preserve">Prevalencia de la enfermedad laboral. </t>
  </si>
  <si>
    <t>Numero de casos de una enfermedad laboral presente en una población en un periodo de tiempo.</t>
  </si>
  <si>
    <t>Nro de casos nuevos y antiguos de enfermedad laboral en el periodo/Promedio total de trrabajadores en el periodo*100000</t>
  </si>
  <si>
    <t xml:space="preserve">Mortalidad de los accidentes laborales. </t>
  </si>
  <si>
    <t xml:space="preserve">Númer de accidentes laborales mortales en un periodo de tiempo. </t>
  </si>
  <si>
    <t>Por cada 100 colaboradores en la compañía, se presenta X accidentes de trabajo en el periodo determinado.</t>
  </si>
  <si>
    <t xml:space="preserve">SG-SST
Gestión de ausentismo laboral. </t>
  </si>
  <si>
    <t xml:space="preserve">Definiciones: </t>
  </si>
  <si>
    <t>* Días cargados por muerte = 6,000 días</t>
  </si>
  <si>
    <t>* Días cargados por PCL =       6,000 días * Porcentaje PCL</t>
  </si>
  <si>
    <t>Número de casos de enfermedad laboral: Corresponde a las enfermedades calificadas como laborales y no al número de personas con enfermedad laboral.</t>
  </si>
  <si>
    <t>La constante 100.000 para los indicadores de enfermedad laboral es la utilizada por la Organización Mundial de Salud para la estadística internacional, permitiendo comparación estandarizada.</t>
  </si>
  <si>
    <t>Número de días de trabajo programados en el mes es igual a: el número de días de trabajo programados en la empresa por el número de trabajadores.</t>
  </si>
  <si>
    <t xml:space="preserve">En los indicadores de severidad y frecuencia, se multiplicara por 100 </t>
  </si>
  <si>
    <r>
      <rPr>
        <b/>
        <sz val="12"/>
        <color rgb="FF000000"/>
        <rFont val="Arial"/>
        <family val="2"/>
      </rPr>
      <t>Días cargados:</t>
    </r>
    <r>
      <rPr>
        <sz val="12"/>
        <color rgb="FF000000"/>
        <rFont val="Arial"/>
        <family val="2"/>
      </rPr>
      <t xml:space="preserve"> Es el número de días que se cargan o asignan a una lesión ocasionada por un accidente de trabajo o enfermedad laboral, siempre que la lesión origine muerte, invalidez o incapacidad permanente parcial. Los días cargados se utilizan solamente para el cálculo de los índices de severidad, como un estimativo de la pérdida real causada.</t>
    </r>
  </si>
  <si>
    <t>ITEM</t>
  </si>
  <si>
    <t>INDICADOR</t>
  </si>
  <si>
    <t>META 
Indicador</t>
  </si>
  <si>
    <t>ESTADO DE CUMPLIMIENTO</t>
  </si>
  <si>
    <t>OBSERVACIONES</t>
  </si>
  <si>
    <t>EVIDENCIAS</t>
  </si>
  <si>
    <t>Cumple</t>
  </si>
  <si>
    <t>Parcial</t>
  </si>
  <si>
    <t>No cumple</t>
  </si>
  <si>
    <t xml:space="preserve">Política de SST firmada, fecha y divulgada con los colaboradores de la Compañía. </t>
  </si>
  <si>
    <t>Objetivos y metas de Seguridad y Salud en el Trabajo</t>
  </si>
  <si>
    <t>Plan de trabajo anual de Seguridad y Salud en el Trabajo y su cronograma</t>
  </si>
  <si>
    <t>Conformación del Comité Paritario de Seguridad y Salud en el Trabajo.</t>
  </si>
  <si>
    <t>La asignación de responsabilidades de los distintos niveles de la empresa frente al desarrollo del Sistema de Gestión de la Seguridad y Salud en el Trabajo.</t>
  </si>
  <si>
    <t>Plan de Capacitación, formación y entrenamiento en SST documentado y con cronograma de actividades</t>
  </si>
  <si>
    <t>La definición del método para identificar los peligros, para evaluar y calificar los riesgos, en el que se incluye un instrumento para que los trabajadores reporten las condiciones de trabajo peligrosas.</t>
  </si>
  <si>
    <t>La conformación y funcionamiento del Comité Paritario o Vigía de seguridad y salud en el trabajo.</t>
  </si>
  <si>
    <t>Documento o soporte con resultados de evaluación inicial al sistema de gestión de Seguridad y Salud en el Trabajo.
Soporte de evaluación de cumplimiento de estandares minimos en SST.
Certificado de ARL con evaluación de cumplimiento de estandares minimos</t>
  </si>
  <si>
    <t xml:space="preserve"> POLITICA DE SEGURIDAD SEGURIDAD Y SALUD EN EL TRABAJO</t>
  </si>
  <si>
    <t xml:space="preserve"> POLITICA DE PREVENCIÓN DEL CONSUMO DE ALCOHOL Y DROGRAS</t>
  </si>
  <si>
    <t>Número de colaboradores activos a quienes se les divulgo la politica SST</t>
  </si>
  <si>
    <t>Número de colaboradores activos a quienes se les divulgo la politica alcohol y drogas</t>
  </si>
  <si>
    <t>Número  total de colaboradores activos durante el periodo</t>
  </si>
  <si>
    <t>Número de total de colaboradores activos durante el  periodo</t>
  </si>
  <si>
    <t xml:space="preserve">% Cumplimiento </t>
  </si>
  <si>
    <t>Meta</t>
  </si>
  <si>
    <t xml:space="preserve">ANÁLISIS INDICADOR </t>
  </si>
  <si>
    <t>FUNCIONAMIENTO DEL COPASST</t>
  </si>
  <si>
    <t>Número de reuniones ordinarias realizadas por el COPASST</t>
  </si>
  <si>
    <t>Número de reuniones que deben realizarse durante el periodo.</t>
  </si>
  <si>
    <t>RESPONSABILIDADES EN SG-SST</t>
  </si>
  <si>
    <t>PLAN DE TRABAJO ANUAL</t>
  </si>
  <si>
    <t>CUMPLIMIENTO ANUAL</t>
  </si>
  <si>
    <t>Número de activdiades ejecutadas en el periodo</t>
  </si>
  <si>
    <t>Número de actividades programadas durante el periodo.</t>
  </si>
  <si>
    <t xml:space="preserve">Cumplimiento mensual </t>
  </si>
  <si>
    <t>Número de capacitaciones, formaciones y entrenamientos realizados</t>
  </si>
  <si>
    <t>Número de capacitaciones, formaciones y entrenamientos planeados.</t>
  </si>
  <si>
    <t>INTERVENCIÓN DE PELIGROS IDENTIFICADOS</t>
  </si>
  <si>
    <t>Diciembre.</t>
  </si>
  <si>
    <t>Número de peligros Intervenidos en el periodo</t>
  </si>
  <si>
    <t>Número de peligros identificados en el periodo</t>
  </si>
  <si>
    <t>Cumplimiento semestral</t>
  </si>
  <si>
    <t>PLAN DE INTERVENCIÓN ACCIDENTALIDAD</t>
  </si>
  <si>
    <t>Nro de actividades de intervención de AT realizadas</t>
  </si>
  <si>
    <t>Número de Actividades propuestas para la intervención de las causas de los AT</t>
  </si>
  <si>
    <t>INVESTIGACIÓN DE INCIDENTES DE TRABAJO.</t>
  </si>
  <si>
    <t>Nro de investigaciones de Incidentes  de trabajo realizadas</t>
  </si>
  <si>
    <t>Nro de incidentes de trabajo reportados durante el periodo</t>
  </si>
  <si>
    <t>INVESTIGACIÓN DE  ACCIDENTES DE TRABAJO .</t>
  </si>
  <si>
    <t>Nro de investigaciones de  accidentes de trabajo realizadas</t>
  </si>
  <si>
    <t>Nro de accidentes de trabajo reportados durante el periodo</t>
  </si>
  <si>
    <t>INVESTIGACIÓNN DE ENFERMEDAD LABORAL
NACIONAL</t>
  </si>
  <si>
    <t>Nro de investigaciones de enfermedad Laboral realizadas</t>
  </si>
  <si>
    <t>Nro de enfermedades  laborales  reportadas durante el periodo</t>
  </si>
  <si>
    <t>A la fecha se evidencia que se ha dado cumplimiento a la investigación de las enfermedades laborales presentadas durante el año.</t>
  </si>
  <si>
    <t>GESTIÓN DE SIMULACROS</t>
  </si>
  <si>
    <t>ENERO - JUNIO.</t>
  </si>
  <si>
    <t>JUNIO - DICIEMBRE.</t>
  </si>
  <si>
    <t>Número de simulacros realizados en el periodo</t>
  </si>
  <si>
    <t>Número de simulacros programados en el periodo</t>
  </si>
  <si>
    <t>GESTIÓN DE INSPECCIONES SST</t>
  </si>
  <si>
    <t>TOTAL.</t>
  </si>
  <si>
    <t>Número de Inspecciones SST ejecutadas durante el periodo</t>
  </si>
  <si>
    <t>Número de Inspecciones SST programadas durante el periodo</t>
  </si>
  <si>
    <t>GESTIÓN DE MEDICIONES AMBIENTALES</t>
  </si>
  <si>
    <t>ENERO - DICIEMBRE.</t>
  </si>
  <si>
    <t>Número de mediciones ambientales  ejecutadas durante el periodo</t>
  </si>
  <si>
    <t>Número de mediciones ambientales  programadas  durante el periodo</t>
  </si>
  <si>
    <t>PROGRAMA DE REINCORPORACIÓN LABORAL</t>
  </si>
  <si>
    <t>Número de casos gestionados de los reportados durante el periodo.</t>
  </si>
  <si>
    <t>Número de casos nuevos reportados durante el periodo.</t>
  </si>
  <si>
    <t>CUMPLIMIETO DE REQUISITOS LEGALES EN SST</t>
  </si>
  <si>
    <t xml:space="preserve">Junio. </t>
  </si>
  <si>
    <t>Número de Total de requisitos legales en SST que se cumplen</t>
  </si>
  <si>
    <t>Número total de requisitos legales SST que aplican a la Compañia</t>
  </si>
  <si>
    <t>GESTIÓN DE ACCIONES CORRECTIVAS, PREVENTIVAS Y DE MEJORA NACIONAL</t>
  </si>
  <si>
    <t>Número de Acciones correctivas,preventivas y de mejora realizadas durante el periodo.</t>
  </si>
  <si>
    <t>Número de Acciones correctivas,preventivas y de mejora planeadas durante el periodo</t>
  </si>
  <si>
    <t>Numero de  de días de trabajo programados</t>
  </si>
  <si>
    <t>Promedio Total de Trabajadores durante el periodo</t>
  </si>
  <si>
    <t>Total de AT que se presentaron en el periodo</t>
  </si>
  <si>
    <t>Número de accidentes de trabajo presentado en el periodo</t>
  </si>
  <si>
    <t>Número de dias de trabajo perdidos y cargados por AT en el periodo</t>
  </si>
  <si>
    <t>A la fecha se da cumplimiento a la meta anual definida.</t>
  </si>
  <si>
    <t>PROPORCION DE ACCIDENTES MORTALES AL AÑO</t>
  </si>
  <si>
    <t>Número de accidentes de trabajo mortales que se presentaron en el  año</t>
  </si>
  <si>
    <t>FRECUENCIA DE LOS ACCIDENTES LABORALES</t>
  </si>
  <si>
    <t>AUSENTISMO LABORAL POR CAUSA MEDICA.</t>
  </si>
  <si>
    <t>Meta días</t>
  </si>
  <si>
    <t>Número de casos nuevos y antiguos  de enfermedad laboral durante el año</t>
  </si>
  <si>
    <t>Cumplimiento  anual</t>
  </si>
  <si>
    <t>Cumplimiento anual</t>
  </si>
  <si>
    <t>PREVALENCIA DE ENFERMEDAD LABORAL.</t>
  </si>
  <si>
    <t>INCIDENCIA DE ENFERMEDAD LABORAL.</t>
  </si>
  <si>
    <t>Número de trabajadores</t>
  </si>
  <si>
    <t>Meta de AT</t>
  </si>
  <si>
    <t>SEVERIDAD DE LOS ACCIDENTES DE TRABAJO</t>
  </si>
  <si>
    <t>Por cada cien (100) trabajadores que laboraron en el mes, se perdieron X días por accidente de trabajo</t>
  </si>
  <si>
    <t>Ausentismo Laboral por causa de salud por causas médicas.</t>
  </si>
  <si>
    <t>Frecuencia de accidentalidad</t>
  </si>
  <si>
    <t>Número de veces que ocurre un accidente de trabajo en el mes.</t>
  </si>
  <si>
    <t>Severidad de accidentalidad</t>
  </si>
  <si>
    <t>Número de días perdidos por accidentes de trabajo en el mes</t>
  </si>
  <si>
    <t>Por cada 100.000 trabajadores existen X casos de enfermedad laboral en el periodo Z</t>
  </si>
  <si>
    <t>En el año, el X% de accidentes de trabajo fueron mortales</t>
  </si>
  <si>
    <t>Por cada 100.000 trabajadores existen X casos nuevos de enfermedad laboral en el periodo Z</t>
  </si>
  <si>
    <t>En el mes se perdió X% de días programados de trabajo por incapacidad médica</t>
  </si>
  <si>
    <t>SISTEMA DE VIGILANCIA EPIDEMIOLOCA DE RIESGO OSTEOMUSCULAR.</t>
  </si>
  <si>
    <t>Avance del SVE Osteomuscular.</t>
  </si>
  <si>
    <t>% de avance del SVE</t>
  </si>
  <si>
    <t>Resultado de linea basal.</t>
  </si>
  <si>
    <t>Anual.</t>
  </si>
  <si>
    <t>En el año se logro avanzar el X% en el diseño e implementación del SVE.</t>
  </si>
  <si>
    <t>Fisioterapeuta SST.</t>
  </si>
  <si>
    <t>Gestión Humana
Equipo de SST
Gerencia.</t>
  </si>
  <si>
    <t>Actividades SVE</t>
  </si>
  <si>
    <t>Cumplimiento de las actividades del SVE Osteomuscular.</t>
  </si>
  <si>
    <t>X= (Cumplimiento de las actividades planeadas /Actividades programadas) *100</t>
  </si>
  <si>
    <t>SVE Epidemiologico.</t>
  </si>
  <si>
    <t>En el trimestre se ha logrado realizar el X% de elas actividades planeadas.</t>
  </si>
  <si>
    <t>Frecuencia Ausentismo Osteomuscular.</t>
  </si>
  <si>
    <t>Severidad Ausentismo Osteomuscular.</t>
  </si>
  <si>
    <t>Numero de trabajadores con ausentismo por causas osteomusculares.</t>
  </si>
  <si>
    <t>Número de días perdidos por ausentismo por causas osteomusculares.</t>
  </si>
  <si>
    <t xml:space="preserve">X= (Número de trabajadores con incapacidad osteomuscular/ Número de trabajadores incapacitados en el mes) * 100 </t>
  </si>
  <si>
    <t>Ausentismo laboral.</t>
  </si>
  <si>
    <t>mensual.</t>
  </si>
  <si>
    <t>En el mes el X% de trabajadores tuvieron ausencia laboral a causa de enfermedad osteomuscular.</t>
  </si>
  <si>
    <t xml:space="preserve">X= (Número de días de incapacidad por accidente de trabajo en el mes + número de días cargados en el mes / Número de trabajadores en el mes) * 100 </t>
  </si>
  <si>
    <t xml:space="preserve">X= (Número de días de incapacidad por causa osteomuscular  / Número de incapacidad total) * 100 </t>
  </si>
  <si>
    <t>Incidencia de la enfermedad Osteomuscular.</t>
  </si>
  <si>
    <t>Prevalencia de la enfermedad Osteomuscular.</t>
  </si>
  <si>
    <t xml:space="preserve">Numero de casos nuevos con enfermedad osteomuscular en una población determinada y en un periodo de tiempo. </t>
  </si>
  <si>
    <t>Numero de casos con una enfermedad osteomuscular presente en una población en un periodo de tiempo.</t>
  </si>
  <si>
    <t>X= Nro de casos nuevos y antiguos de enfermedad laboral en el periodo/Promedio total de trabajadores en el periodo*100</t>
  </si>
  <si>
    <t>X= (Nro de casos nuevos de una enfermedad laboral en un periodo determinado/promedio total de trabajadores en el periodo)*100</t>
  </si>
  <si>
    <t>Por cada 100 trabajadores existen X casos nuevos de enfermedad laboral en el periodo Z</t>
  </si>
  <si>
    <t>Por cada 100  trabajadores existen X casos de enfermedad laboral en el periodo Z</t>
  </si>
  <si>
    <t>No se presentaron incidentes de trabajo.</t>
  </si>
  <si>
    <r>
      <t xml:space="preserve">A la fecha se evidencia que se han investigado el </t>
    </r>
    <r>
      <rPr>
        <b/>
        <sz val="10"/>
        <rFont val="Yu Gothic UI Semilight"/>
        <family val="2"/>
      </rPr>
      <t xml:space="preserve">100% </t>
    </r>
    <r>
      <rPr>
        <sz val="10"/>
        <rFont val="Yu Gothic UI Semilight"/>
        <family val="2"/>
      </rPr>
      <t xml:space="preserve">de los incidentes ocurridos en lo que va del año. </t>
    </r>
  </si>
  <si>
    <t>ENERO - JUNIO</t>
  </si>
  <si>
    <t>JULIO-DICIEMBRE</t>
  </si>
  <si>
    <t xml:space="preserve">PLAN FORMACIÓN </t>
  </si>
  <si>
    <t>Objetivos y metas en seguridad y salud en el trabajo escritos, firmados.</t>
  </si>
  <si>
    <t>Fecha de Analisis:</t>
  </si>
  <si>
    <t xml:space="preserve">Responsable: </t>
  </si>
  <si>
    <t>INDICADORES DE ESTRUCTURA</t>
  </si>
  <si>
    <t xml:space="preserve">FICHA TECNICA DE INDICADORES </t>
  </si>
  <si>
    <r>
      <t xml:space="preserve">Política de SST firmada, fecha y divulgada con los colaboradores de la Compañía. 
</t>
    </r>
    <r>
      <rPr>
        <u/>
        <sz val="12"/>
        <color rgb="FF000000"/>
        <rFont val="Arial Nova"/>
        <family val="2"/>
      </rPr>
      <t>Nro de trabajadores de la empresa a los que se les socializó la política/Nro total de colaboradores activos.</t>
    </r>
  </si>
  <si>
    <r>
      <t xml:space="preserve">Política  firmada, fecha y divulgada con los colaboradores de la Compañía. 
</t>
    </r>
    <r>
      <rPr>
        <u/>
        <sz val="12"/>
        <color rgb="FF000000"/>
        <rFont val="Arial Nova"/>
        <family val="2"/>
      </rPr>
      <t>Nro de trabajadores de la empresa a los que se les socializó la política/Nro total de colaboradores activos.</t>
    </r>
  </si>
  <si>
    <r>
      <t xml:space="preserve">Política de SST firmada, fecha y divulgada con los colaboradores de la Compañía. 
</t>
    </r>
    <r>
      <rPr>
        <u/>
        <sz val="12"/>
        <color rgb="FF000000"/>
        <rFont val="Arial Nova"/>
        <family val="2"/>
      </rPr>
      <t>Nro de trabajadores de la empresa a los que se les socializó la política/Nro total de colaboradores activos que deben aplicar la politica</t>
    </r>
  </si>
  <si>
    <r>
      <t xml:space="preserve">1. Objetivos y metas en seguridad y salud en el trabajo escritos, firmados y divulgados. 
2. </t>
    </r>
    <r>
      <rPr>
        <u/>
        <sz val="12"/>
        <color rgb="FF000000"/>
        <rFont val="Arial Nova"/>
        <family val="2"/>
      </rPr>
      <t>Nro de trabajadores de la empresa a los que se les comunico los objetivos de SST/Nro total de colaboradores activos..</t>
    </r>
  </si>
  <si>
    <r>
      <t xml:space="preserve">1. COPASST conformado, capacitado y en funcionamiento con definición de roles y responsabilidades en SST. 
2. </t>
    </r>
    <r>
      <rPr>
        <u/>
        <sz val="12"/>
        <color rgb="FF000000"/>
        <rFont val="Arial Nova"/>
        <family val="2"/>
      </rPr>
      <t>Número de reuniones ordinarias realizadas por el COPASST/Nro de reuniones que debieron realizarse en el periódo</t>
    </r>
  </si>
  <si>
    <r>
      <rPr>
        <sz val="12"/>
        <color rgb="FF000000"/>
        <rFont val="Arial Nova"/>
        <family val="2"/>
      </rPr>
      <t>X= (</t>
    </r>
    <r>
      <rPr>
        <u/>
        <sz val="12"/>
        <color rgb="FF000000"/>
        <rFont val="Arial Nova"/>
        <family val="2"/>
      </rPr>
      <t>Nro de casos nuevos de una enfermedad laboral en un periodo determinado/promedio total de trabajadores en el periodo)*100000</t>
    </r>
  </si>
  <si>
    <r>
      <rPr>
        <sz val="12"/>
        <color rgb="FF000000"/>
        <rFont val="Arial Nova"/>
        <family val="2"/>
      </rPr>
      <t xml:space="preserve">X= </t>
    </r>
    <r>
      <rPr>
        <u/>
        <sz val="12"/>
        <color rgb="FF000000"/>
        <rFont val="Arial Nova"/>
        <family val="2"/>
      </rPr>
      <t>Nro de accidentes de trabajo mortales que se presentaron en el periodo/Total de AT que se presentaron en el periodo*K 100)</t>
    </r>
  </si>
  <si>
    <r>
      <rPr>
        <sz val="12"/>
        <color rgb="FF000000"/>
        <rFont val="Arial Nova"/>
        <family val="2"/>
      </rPr>
      <t>X= (</t>
    </r>
    <r>
      <rPr>
        <u/>
        <sz val="12"/>
        <color rgb="FF000000"/>
        <rFont val="Arial Nova"/>
        <family val="2"/>
      </rPr>
      <t xml:space="preserve">Nro de accidentes de trabajo presentado en el periodo/Nro de trabajadores en el periodo)*100 </t>
    </r>
  </si>
  <si>
    <r>
      <t xml:space="preserve">x= Resultado de % Línea basal DME año actual </t>
    </r>
    <r>
      <rPr>
        <b/>
        <sz val="12"/>
        <color rgb="FFFF0000"/>
        <rFont val="Arial Nova"/>
        <family val="2"/>
      </rPr>
      <t xml:space="preserve">- </t>
    </r>
    <r>
      <rPr>
        <sz val="12"/>
        <color rgb="FF000000"/>
        <rFont val="Arial Nova"/>
        <family val="2"/>
      </rPr>
      <t>% Línea basal año anterior</t>
    </r>
  </si>
  <si>
    <t xml:space="preserve">INDICADORES DE ESTRUCTURA </t>
  </si>
  <si>
    <t>Plan de emergencias documnetado, analisis de vulnerabilidad definidos por cada sede, Brigada de emergencias conformada (acta de conformación)</t>
  </si>
  <si>
    <t>Número de personas con responsabilidades asignadas</t>
  </si>
  <si>
    <t>Número de personas con rendicion de cuentas (evaluacion del cargo)</t>
  </si>
  <si>
    <t>INDICADORES DE PROCESO</t>
  </si>
  <si>
    <t>INDICADORES DE RESULTADO</t>
  </si>
  <si>
    <t>Número de dias de ausencia por incapacidad laboral  y comun</t>
  </si>
  <si>
    <t>Meta   (dias)</t>
  </si>
  <si>
    <t>Numero de casos EL reconocidos en el año</t>
  </si>
  <si>
    <t>Numero Promedio de Trabajadores</t>
  </si>
  <si>
    <t>Digito multiplicador de la dormula</t>
  </si>
  <si>
    <t>Digito multiplicador de formula</t>
  </si>
  <si>
    <r>
      <rPr>
        <sz val="12"/>
        <color rgb="FF000000"/>
        <rFont val="Arial Nova"/>
        <family val="2"/>
      </rPr>
      <t xml:space="preserve">X= </t>
    </r>
    <r>
      <rPr>
        <u/>
        <sz val="12"/>
        <color rgb="FF000000"/>
        <rFont val="Arial Nova"/>
        <family val="2"/>
      </rPr>
      <t>(Nro de dias de ausencia por incapacidad laboral y común/Número de días de trabajo programados en el mes)*100</t>
    </r>
  </si>
  <si>
    <r>
      <t>Por cada 100 colaboradores en la compañía, se presenta</t>
    </r>
    <r>
      <rPr>
        <b/>
        <sz val="10"/>
        <rFont val="Yu Gothic UI Semilight"/>
        <family val="2"/>
      </rPr>
      <t xml:space="preserve"> 0,3 </t>
    </r>
    <r>
      <rPr>
        <sz val="10"/>
        <rFont val="Yu Gothic UI Semilight"/>
        <family val="2"/>
      </rPr>
      <t xml:space="preserve"> accidentes de trabajo en el periodo determinado.</t>
    </r>
  </si>
  <si>
    <r>
      <t>Por cada 100 colaboradores en la compañía, se presenta</t>
    </r>
    <r>
      <rPr>
        <b/>
        <sz val="10"/>
        <rFont val="Yu Gothic UI Semilight"/>
        <family val="2"/>
      </rPr>
      <t xml:space="preserve"> 1,0 </t>
    </r>
    <r>
      <rPr>
        <sz val="10"/>
        <rFont val="Yu Gothic UI Semilight"/>
        <family val="2"/>
      </rPr>
      <t xml:space="preserve"> accidentes de trabajo en el periodo determinado.</t>
    </r>
  </si>
  <si>
    <r>
      <t>Por cada 100 colaboradores en la compañía, se presenta</t>
    </r>
    <r>
      <rPr>
        <b/>
        <sz val="10"/>
        <rFont val="Yu Gothic UI Semilight"/>
        <family val="2"/>
      </rPr>
      <t xml:space="preserve"> 0,5 </t>
    </r>
    <r>
      <rPr>
        <sz val="10"/>
        <rFont val="Yu Gothic UI Semilight"/>
        <family val="2"/>
      </rPr>
      <t xml:space="preserve"> accidentes de trabajo en el periodo determinado.</t>
    </r>
  </si>
  <si>
    <r>
      <t>Por cada 100 colaboradores en la compañía, se presenta</t>
    </r>
    <r>
      <rPr>
        <b/>
        <sz val="10"/>
        <rFont val="Yu Gothic UI Semilight"/>
        <family val="2"/>
      </rPr>
      <t xml:space="preserve"> 0,2</t>
    </r>
    <r>
      <rPr>
        <sz val="10"/>
        <rFont val="Yu Gothic UI Semilight"/>
        <family val="2"/>
      </rPr>
      <t xml:space="preserve"> accidentes de trabajo en el periodo determinado.</t>
    </r>
  </si>
  <si>
    <r>
      <t xml:space="preserve">Por cada cien (100) trabajadores que laboraron en el mes, se perdieron </t>
    </r>
    <r>
      <rPr>
        <b/>
        <sz val="10"/>
        <rFont val="Yu Gothic UI Semilight"/>
        <family val="2"/>
      </rPr>
      <t xml:space="preserve">10,55 </t>
    </r>
    <r>
      <rPr>
        <sz val="10"/>
        <rFont val="Yu Gothic UI Semilight"/>
        <family val="2"/>
      </rPr>
      <t>días por accidente de trabajo</t>
    </r>
  </si>
  <si>
    <r>
      <t>Por cada cien (100) trabajadores que laboraron en el mes, se perdieron</t>
    </r>
    <r>
      <rPr>
        <b/>
        <sz val="10"/>
        <rFont val="Yu Gothic UI Semilight"/>
        <family val="2"/>
      </rPr>
      <t xml:space="preserve"> 2,97 </t>
    </r>
    <r>
      <rPr>
        <sz val="10"/>
        <rFont val="Yu Gothic UI Semilight"/>
        <family val="2"/>
      </rPr>
      <t>días por accidente de trabajo</t>
    </r>
  </si>
  <si>
    <r>
      <t>Por cada cien (100) trabajadores que laboraron en el mes, se perdieron</t>
    </r>
    <r>
      <rPr>
        <b/>
        <sz val="10"/>
        <rFont val="Yu Gothic UI Semilight"/>
        <family val="2"/>
      </rPr>
      <t xml:space="preserve"> 6,85 </t>
    </r>
    <r>
      <rPr>
        <sz val="10"/>
        <rFont val="Yu Gothic UI Semilight"/>
        <family val="2"/>
      </rPr>
      <t>días por accidente de trabajo</t>
    </r>
  </si>
  <si>
    <r>
      <t>Por cada cien (100) trabajadores que laboraron en el mes, se perdieron</t>
    </r>
    <r>
      <rPr>
        <b/>
        <sz val="10"/>
        <rFont val="Yu Gothic UI Semilight"/>
        <family val="2"/>
      </rPr>
      <t xml:space="preserve"> 15,21 </t>
    </r>
    <r>
      <rPr>
        <sz val="10"/>
        <rFont val="Yu Gothic UI Semilight"/>
        <family val="2"/>
      </rPr>
      <t>días por accidente de trabajo</t>
    </r>
  </si>
  <si>
    <r>
      <t>Por cada cien (100) trabajadores que laboraron en el mes, se perdieron</t>
    </r>
    <r>
      <rPr>
        <b/>
        <sz val="10"/>
        <rFont val="Yu Gothic UI Semilight"/>
        <family val="2"/>
      </rPr>
      <t xml:space="preserve"> 12,60 </t>
    </r>
    <r>
      <rPr>
        <sz val="10"/>
        <rFont val="Yu Gothic UI Semilight"/>
        <family val="2"/>
      </rPr>
      <t>días por accidente de trabajo</t>
    </r>
  </si>
  <si>
    <r>
      <t>Por cada cien (100) trabajadores que laboraron en el mes, se perdieron</t>
    </r>
    <r>
      <rPr>
        <b/>
        <sz val="10"/>
        <rFont val="Yu Gothic UI Semilight"/>
        <family val="2"/>
      </rPr>
      <t xml:space="preserve"> 9,84 </t>
    </r>
    <r>
      <rPr>
        <sz val="10"/>
        <rFont val="Yu Gothic UI Semilight"/>
        <family val="2"/>
      </rPr>
      <t>días por accidente de trabajo</t>
    </r>
  </si>
  <si>
    <r>
      <t>Por cada cien (100) trabajadores que laboraron en el mes, se perdieron</t>
    </r>
    <r>
      <rPr>
        <b/>
        <sz val="10"/>
        <rFont val="Yu Gothic UI Semilight"/>
        <family val="2"/>
      </rPr>
      <t xml:space="preserve"> 16,48 </t>
    </r>
    <r>
      <rPr>
        <sz val="10"/>
        <rFont val="Yu Gothic UI Semilight"/>
        <family val="2"/>
      </rPr>
      <t>días por accidente de trabajo</t>
    </r>
  </si>
  <si>
    <t>Número de trabajadores con incapacidad osteomuscular</t>
  </si>
  <si>
    <t>Número de trabajadores incapacitados en el mes</t>
  </si>
  <si>
    <t>Número de días de incapacidad por causa osteomuscula</t>
  </si>
  <si>
    <t>Número de incapacidad total</t>
  </si>
  <si>
    <t>En el año 2019, el 0% de accidentes de trabajo fueron mortales</t>
  </si>
  <si>
    <t>En el año 2020, el 0% de accidentes de trabajo fueron mortales</t>
  </si>
  <si>
    <t>En el mes de enero se investigaron el 100% de los accidentes presentados</t>
  </si>
  <si>
    <t>En el mes de Julio se investigaron el 100% de los accidentes presentados</t>
  </si>
  <si>
    <t>En el mes de Junio se investigaron el 100% de los accidentes presentados</t>
  </si>
  <si>
    <t>En el mes de Mayo se investigaron el 100% de los accidentes presentados</t>
  </si>
  <si>
    <t>En el mes de Abril se investigaron el 100% de los accidentes presentados</t>
  </si>
  <si>
    <t>En el mes de Marzo se investigaron el 100% de los accidentes presentados</t>
  </si>
  <si>
    <t>En el mes de Febrero se investigaron el 100% de los accidentes presentados</t>
  </si>
  <si>
    <r>
      <t>Junio/ 2021:</t>
    </r>
    <r>
      <rPr>
        <sz val="10"/>
        <rFont val="Yu Gothic UI Semilight"/>
        <family val="2"/>
      </rPr>
      <t xml:space="preserve">  A la fecha la empresa cumple con 25 requisitos de forma parcial</t>
    </r>
  </si>
  <si>
    <t>Por cada 100.000 trabajadores existen 0  casos nuevos de enfermedad laboral en el periodo 2019</t>
  </si>
  <si>
    <t>Por cada 100.000 trabajadores existen 1  casos nuevos de enfermedad laboral en el periodo 2020</t>
  </si>
  <si>
    <t>Por cada 100.000 trabajadores existen 2 casos de enfermedad laboral en el periodo 2019</t>
  </si>
  <si>
    <t>Por cada 100.000 trabajadores existen 3 casos de enfermedad laboral en el periodo 2020</t>
  </si>
  <si>
    <r>
      <t xml:space="preserve">En el mes de enero el </t>
    </r>
    <r>
      <rPr>
        <b/>
        <sz val="10"/>
        <rFont val="Yu Gothic"/>
        <family val="2"/>
      </rPr>
      <t>2,821%</t>
    </r>
    <r>
      <rPr>
        <sz val="10"/>
        <rFont val="Yu Gothic"/>
        <family val="2"/>
      </rPr>
      <t xml:space="preserve"> de trabajadores tuvieron ausencia laboral a causa de enfermedad osteomuscular.</t>
    </r>
  </si>
  <si>
    <r>
      <t xml:space="preserve">En el mes de febrero el </t>
    </r>
    <r>
      <rPr>
        <b/>
        <sz val="10"/>
        <rFont val="Yu Gothic UI Semilight"/>
        <family val="2"/>
      </rPr>
      <t>4,063</t>
    </r>
    <r>
      <rPr>
        <b/>
        <sz val="10"/>
        <rFont val="Yu Gothic"/>
        <family val="2"/>
      </rPr>
      <t>%</t>
    </r>
    <r>
      <rPr>
        <sz val="10"/>
        <rFont val="Yu Gothic"/>
        <family val="2"/>
      </rPr>
      <t xml:space="preserve"> de trabajadores tuvieron ausencia laboral a causa de enfermedad osteomuscular.</t>
    </r>
  </si>
  <si>
    <r>
      <t xml:space="preserve">En el mes de Marzo el </t>
    </r>
    <r>
      <rPr>
        <b/>
        <sz val="10"/>
        <rFont val="Yu Gothic"/>
        <family val="2"/>
      </rPr>
      <t>2,889%</t>
    </r>
    <r>
      <rPr>
        <sz val="10"/>
        <rFont val="Yu Gothic"/>
        <family val="2"/>
      </rPr>
      <t xml:space="preserve"> de trabajadores tuvieron ausencia laboral a causa de enfermedad osteomuscular.</t>
    </r>
  </si>
  <si>
    <r>
      <t xml:space="preserve">En el mes de Abril el </t>
    </r>
    <r>
      <rPr>
        <b/>
        <sz val="10"/>
        <rFont val="Yu Gothic"/>
        <family val="2"/>
      </rPr>
      <t>2,333%</t>
    </r>
    <r>
      <rPr>
        <sz val="10"/>
        <rFont val="Yu Gothic"/>
        <family val="2"/>
      </rPr>
      <t xml:space="preserve"> de trabajadores tuvieron ausencia laboral a causa de enfermedad osteomuscular.</t>
    </r>
  </si>
  <si>
    <r>
      <t xml:space="preserve">En el mes de mauo el </t>
    </r>
    <r>
      <rPr>
        <b/>
        <sz val="10"/>
        <rFont val="Yu Gothic UI Semilight"/>
        <family val="2"/>
      </rPr>
      <t>5,185%</t>
    </r>
    <r>
      <rPr>
        <sz val="10"/>
        <rFont val="Yu Gothic UI Semilight"/>
        <family val="2"/>
      </rPr>
      <t xml:space="preserve"> </t>
    </r>
    <r>
      <rPr>
        <sz val="10"/>
        <rFont val="Yu Gothic"/>
        <family val="2"/>
      </rPr>
      <t>de trabajadores tuvieron ausencia laboral a causa de enfermedad osteomuscular.</t>
    </r>
  </si>
  <si>
    <r>
      <t>En el mes de Junio el</t>
    </r>
    <r>
      <rPr>
        <b/>
        <sz val="10"/>
        <rFont val="Yu Gothic UI Semilight"/>
        <family val="2"/>
      </rPr>
      <t xml:space="preserve"> 1</t>
    </r>
    <r>
      <rPr>
        <b/>
        <sz val="10"/>
        <rFont val="Yu Gothic"/>
        <family val="2"/>
      </rPr>
      <t>,818%</t>
    </r>
    <r>
      <rPr>
        <sz val="10"/>
        <rFont val="Yu Gothic"/>
        <family val="2"/>
      </rPr>
      <t xml:space="preserve"> de trabajadores tuvieron ausencia laboral a causa de enfermedad osteomuscular.</t>
    </r>
  </si>
  <si>
    <r>
      <t xml:space="preserve">En el mes de Julio el </t>
    </r>
    <r>
      <rPr>
        <b/>
        <sz val="10"/>
        <rFont val="Yu Gothic UI Semilight"/>
        <family val="2"/>
      </rPr>
      <t>4</t>
    </r>
    <r>
      <rPr>
        <b/>
        <sz val="10"/>
        <rFont val="Yu Gothic"/>
        <family val="2"/>
      </rPr>
      <t>,595%</t>
    </r>
    <r>
      <rPr>
        <sz val="10"/>
        <rFont val="Yu Gothic"/>
        <family val="2"/>
      </rPr>
      <t xml:space="preserve"> de trabajadores tuvieron ausencia laboral a causa de enfermedad osteomuscular.</t>
    </r>
  </si>
  <si>
    <t>Se realiza simulacro de evacuación en el mes de junio, donde se integra serviteca, finca y oficinas principales</t>
  </si>
  <si>
    <t>Enero - Febrero.</t>
  </si>
  <si>
    <t>Marzo - Abril.</t>
  </si>
  <si>
    <t>Mayo - Junio.</t>
  </si>
  <si>
    <t>Julio - Agosto.</t>
  </si>
  <si>
    <t>Septiembre - Octubre.</t>
  </si>
  <si>
    <t>Noviembre - Diciembre.</t>
  </si>
  <si>
    <t>En el mes de enero se reportan 2 nuevos casos  y no se gestionan casos</t>
  </si>
  <si>
    <t>En el mes de marzo se reportan 1 nuevos casos  y no se gestionan casos</t>
  </si>
  <si>
    <t>En el mes de mayo se reporta 1  nuevo caso  y se gestionan 2 casos</t>
  </si>
  <si>
    <t>En el mes de Julio - Agosto se reporta 3  nuevos casos  y se gestionan 2 casos</t>
  </si>
  <si>
    <t>.</t>
  </si>
  <si>
    <t>Durante el perido de Enero no se han presentado enfermedades laborales, por tanto no se debe realizar investigación</t>
  </si>
  <si>
    <t>Durante el perido de Agosto no se han presentado enfermedades laborales, por tanto no se debe realizar investigación</t>
  </si>
  <si>
    <t>Durante el perido de Julio no se han presentado enfermedades laborales, por tanto no se debe realizar investigación</t>
  </si>
  <si>
    <t>Durante el perido de Junio no se han presentado enfermedades laborales, por tanto no se debe realizar investigación</t>
  </si>
  <si>
    <t>Durante el perido de Mayo no se han presentado enfermedades laborales, por tanto no se debe realizar investigación</t>
  </si>
  <si>
    <t>Durante el perido de Abril no se han presentado enfermedades laborales, por tanto no se debe realizar investigación</t>
  </si>
  <si>
    <t>Durante el perido de Marzo no se han presentado enfermedades laborales, por tanto no se debe realizar investigación</t>
  </si>
  <si>
    <t>Durante el perido de Febrero no se han presentado enfermedades laborales, por tanto no se debe realizar investigación</t>
  </si>
  <si>
    <t>Se cumplen con las inspecciones propuestas en el periodo de enero de 2021</t>
  </si>
  <si>
    <t>Se cumplen con las inspecciones propuestas en el periodo de febrero de 2021</t>
  </si>
  <si>
    <t>Se cumplen con las inspecciones propuestas en el periodo de marzo de 2021</t>
  </si>
  <si>
    <t>Se cumplen con las inspecciones propuestas en el periodo de abril de 2021</t>
  </si>
  <si>
    <t>Se cumplen con las inspecciones propuestas en el periodo de mayo de 2021</t>
  </si>
  <si>
    <t>Se cumplen con las inspecciones propuestas en el periodo de junio de 2021</t>
  </si>
  <si>
    <t>Se cumplen con las inspecciones propuestas en el periodo de julio de 2021</t>
  </si>
  <si>
    <t>Se cumplen con las inspecciones propuestas en el periodo de agosto de 2021</t>
  </si>
  <si>
    <t>En el periodo de Enero no se presentan incidentes de trabajo, por ende no se realiza investigación</t>
  </si>
  <si>
    <t>En el periodo de febrero no se presentan incidentes de trabajo, por ende no se realiza investigación</t>
  </si>
  <si>
    <t>En el periodo de abril no se presentan incidentes de trabajo, por ende no se realiza investigación</t>
  </si>
  <si>
    <t>En el periodo de marzo se presentan 3 incidentes de trabajo, de los cuales todos cumplen con la investigación</t>
  </si>
  <si>
    <t>En el periodo de mayo del 2021 se presenta 1 incidente de trabajo y cuenta con su respectiva investigación</t>
  </si>
  <si>
    <t>En el periodo de junio no se presentan incidentes de trabajo, por ende no se realiza investigación</t>
  </si>
  <si>
    <t>En el periodo de julio no se presentan incidentes de trabajo, por ende no se realiza investigación</t>
  </si>
  <si>
    <t>En el periodo de agosto no se presentan incidentes de trabajo, por ende no se realiza investigación</t>
  </si>
  <si>
    <t>Durante el primer semestre se identificaron 4 peligros de los cuales se han intervenido 3</t>
  </si>
  <si>
    <t>No se cumple con el plan de trabajo anual durante el mes de julio, ya que se llega a un 85%</t>
  </si>
  <si>
    <t>No se cumple con el plan de trabajo anual durante el mes de Agosto, ya que se llega a un 80%</t>
  </si>
  <si>
    <t xml:space="preserve">Indicador mensual </t>
  </si>
  <si>
    <r>
      <t xml:space="preserve">En el mes de Enero  se perdió </t>
    </r>
    <r>
      <rPr>
        <b/>
        <sz val="11"/>
        <color rgb="FF464646"/>
        <rFont val="Arial"/>
        <family val="2"/>
      </rPr>
      <t>121290%</t>
    </r>
    <r>
      <rPr>
        <sz val="11"/>
        <color rgb="FF464646"/>
        <rFont val="Arial"/>
        <family val="2"/>
      </rPr>
      <t xml:space="preserve"> de días programados de trabajo por incapacidad médica</t>
    </r>
  </si>
  <si>
    <r>
      <t xml:space="preserve">En el mes de Febrero  se perdió </t>
    </r>
    <r>
      <rPr>
        <b/>
        <sz val="11"/>
        <color rgb="FF464646"/>
        <rFont val="Arial"/>
        <family val="2"/>
      </rPr>
      <t>96786%</t>
    </r>
    <r>
      <rPr>
        <sz val="11"/>
        <color rgb="FF464646"/>
        <rFont val="Arial"/>
        <family val="2"/>
      </rPr>
      <t xml:space="preserve"> de días programados de trabajo por incapacidad médica</t>
    </r>
  </si>
  <si>
    <r>
      <t xml:space="preserve">En el mes de Marzo  se perdió </t>
    </r>
    <r>
      <rPr>
        <b/>
        <sz val="11"/>
        <color rgb="FF464646"/>
        <rFont val="Arial"/>
        <family val="2"/>
      </rPr>
      <t>133548%</t>
    </r>
    <r>
      <rPr>
        <sz val="11"/>
        <color rgb="FF464646"/>
        <rFont val="Arial"/>
        <family val="2"/>
      </rPr>
      <t xml:space="preserve"> de días programados de trabajo por incapacidad médica</t>
    </r>
  </si>
  <si>
    <r>
      <t xml:space="preserve">En el mes de Abril  se perdió </t>
    </r>
    <r>
      <rPr>
        <b/>
        <sz val="11"/>
        <color rgb="FF464646"/>
        <rFont val="Arial"/>
        <family val="2"/>
      </rPr>
      <t>128667%</t>
    </r>
    <r>
      <rPr>
        <sz val="11"/>
        <color rgb="FF464646"/>
        <rFont val="Arial"/>
        <family val="2"/>
      </rPr>
      <t xml:space="preserve"> de días programados de trabajo por incapacidad médica</t>
    </r>
  </si>
  <si>
    <r>
      <t xml:space="preserve">En el mes de Mayo  se perdió </t>
    </r>
    <r>
      <rPr>
        <b/>
        <sz val="11"/>
        <color rgb="FF464646"/>
        <rFont val="Arial"/>
        <family val="2"/>
      </rPr>
      <t>79355%</t>
    </r>
    <r>
      <rPr>
        <sz val="11"/>
        <color rgb="FF464646"/>
        <rFont val="Arial"/>
        <family val="2"/>
      </rPr>
      <t xml:space="preserve"> de días programados de trabajo por incapacidad médica</t>
    </r>
  </si>
  <si>
    <r>
      <t xml:space="preserve">En el mes de Junio  se perdió </t>
    </r>
    <r>
      <rPr>
        <b/>
        <sz val="11"/>
        <color rgb="FF464646"/>
        <rFont val="Arial"/>
        <family val="2"/>
      </rPr>
      <t>156000%</t>
    </r>
    <r>
      <rPr>
        <sz val="11"/>
        <color rgb="FF464646"/>
        <rFont val="Arial"/>
        <family val="2"/>
      </rPr>
      <t xml:space="preserve"> de días programados de trabajo por incapacidad médica</t>
    </r>
  </si>
  <si>
    <r>
      <t xml:space="preserve">En el mes de Julio  se perdió </t>
    </r>
    <r>
      <rPr>
        <b/>
        <sz val="11"/>
        <color rgb="FF464646"/>
        <rFont val="Arial"/>
        <family val="2"/>
      </rPr>
      <t>142903%</t>
    </r>
    <r>
      <rPr>
        <sz val="11"/>
        <color rgb="FF464646"/>
        <rFont val="Arial"/>
        <family val="2"/>
      </rPr>
      <t xml:space="preserve"> de días programados de trabajo por incapacidad médica</t>
    </r>
  </si>
  <si>
    <r>
      <t xml:space="preserve">En el mes de Agosto se perdió </t>
    </r>
    <r>
      <rPr>
        <b/>
        <sz val="11"/>
        <color rgb="FF464646"/>
        <rFont val="Arial"/>
        <family val="2"/>
      </rPr>
      <t>136452%</t>
    </r>
    <r>
      <rPr>
        <sz val="11"/>
        <color rgb="FF464646"/>
        <rFont val="Arial"/>
        <family val="2"/>
      </rPr>
      <t xml:space="preserve"> de días programados de trabajo por incapacidad médica</t>
    </r>
  </si>
  <si>
    <r>
      <t>Por cada cien (100) trabajadores que laboraron en el mes, se perdieron</t>
    </r>
    <r>
      <rPr>
        <b/>
        <sz val="10"/>
        <rFont val="Yu Gothic UI Semilight"/>
        <family val="2"/>
      </rPr>
      <t xml:space="preserve"> 10,42 </t>
    </r>
    <r>
      <rPr>
        <sz val="10"/>
        <rFont val="Yu Gothic UI Semilight"/>
        <family val="2"/>
      </rPr>
      <t>días por accidente de trabajo</t>
    </r>
  </si>
  <si>
    <r>
      <t xml:space="preserve">En el mes de Agosto el </t>
    </r>
    <r>
      <rPr>
        <b/>
        <sz val="10"/>
        <rFont val="Yu Gothic UI Semilight"/>
        <family val="2"/>
      </rPr>
      <t>4</t>
    </r>
    <r>
      <rPr>
        <b/>
        <sz val="10"/>
        <rFont val="Yu Gothic"/>
        <family val="2"/>
      </rPr>
      <t>,783%</t>
    </r>
    <r>
      <rPr>
        <sz val="10"/>
        <rFont val="Yu Gothic"/>
        <family val="2"/>
      </rPr>
      <t xml:space="preserve"> de trabajadores tuvieron ausencia laboral a causa de enfermedad osteomuscular.</t>
    </r>
  </si>
  <si>
    <r>
      <t xml:space="preserve">En el mes de Febrero el </t>
    </r>
    <r>
      <rPr>
        <b/>
        <sz val="10"/>
        <rFont val="Yu Gothic"/>
        <family val="2"/>
      </rPr>
      <t>4201%</t>
    </r>
    <r>
      <rPr>
        <sz val="10"/>
        <rFont val="Yu Gothic"/>
        <family val="2"/>
      </rPr>
      <t xml:space="preserve"> de trabajadores tuvieron ausencia laboral a causa de enfermedad osteomuscular.</t>
    </r>
  </si>
  <si>
    <r>
      <t xml:space="preserve">En el mes de Marzo el </t>
    </r>
    <r>
      <rPr>
        <b/>
        <sz val="10"/>
        <rFont val="Yu Gothic"/>
        <family val="2"/>
      </rPr>
      <t>3523%</t>
    </r>
    <r>
      <rPr>
        <sz val="10"/>
        <rFont val="Yu Gothic"/>
        <family val="2"/>
      </rPr>
      <t xml:space="preserve"> de trabajadores tuvieron ausencia laboral a causa de enfermedad osteomuscular.</t>
    </r>
  </si>
  <si>
    <r>
      <t xml:space="preserve">En el mes de Abril el </t>
    </r>
    <r>
      <rPr>
        <b/>
        <sz val="10"/>
        <rFont val="Yu Gothic"/>
        <family val="2"/>
      </rPr>
      <t>2938</t>
    </r>
    <r>
      <rPr>
        <sz val="10"/>
        <rFont val="Yu Gothic"/>
        <family val="2"/>
      </rPr>
      <t>% de trabajadores tuvieron ausencia laboral a causa de enfermedad osteomuscular.</t>
    </r>
  </si>
  <si>
    <r>
      <t xml:space="preserve">En el mes de Mayo el </t>
    </r>
    <r>
      <rPr>
        <b/>
        <sz val="10"/>
        <rFont val="Yu Gothic"/>
        <family val="2"/>
      </rPr>
      <t>5139</t>
    </r>
    <r>
      <rPr>
        <sz val="10"/>
        <rFont val="Yu Gothic"/>
        <family val="2"/>
      </rPr>
      <t>% de trabajadores tuvieron ausencia laboral a causa de enfermedad osteomuscular.</t>
    </r>
  </si>
  <si>
    <r>
      <t xml:space="preserve">En el mes de Junio el </t>
    </r>
    <r>
      <rPr>
        <b/>
        <sz val="10"/>
        <rFont val="Yu Gothic"/>
        <family val="2"/>
      </rPr>
      <t>3302%</t>
    </r>
    <r>
      <rPr>
        <sz val="10"/>
        <rFont val="Yu Gothic"/>
        <family val="2"/>
      </rPr>
      <t xml:space="preserve"> de trabajadores tuvieron ausencia laboral a causa de enfermedad osteomuscular.</t>
    </r>
  </si>
  <si>
    <r>
      <t xml:space="preserve">En el mes de Julio el </t>
    </r>
    <r>
      <rPr>
        <b/>
        <sz val="10"/>
        <rFont val="Yu Gothic"/>
        <family val="2"/>
      </rPr>
      <t>3670</t>
    </r>
    <r>
      <rPr>
        <sz val="10"/>
        <rFont val="Yu Gothic"/>
        <family val="2"/>
      </rPr>
      <t>% de trabajadores tuvieron ausencia laboral a causa de enfermedad osteomuscular.</t>
    </r>
  </si>
  <si>
    <r>
      <t xml:space="preserve">En el mes de Enero el </t>
    </r>
    <r>
      <rPr>
        <b/>
        <sz val="10"/>
        <rFont val="Yu Gothic"/>
        <family val="2"/>
      </rPr>
      <t>4329</t>
    </r>
    <r>
      <rPr>
        <sz val="10"/>
        <rFont val="Yu Gothic"/>
        <family val="2"/>
      </rPr>
      <t>% de trabajadores tuvieron ausencia laboral a causa de enfermedad osteomuscular.</t>
    </r>
  </si>
  <si>
    <r>
      <t xml:space="preserve">En el mes de Agosto el </t>
    </r>
    <r>
      <rPr>
        <b/>
        <sz val="10"/>
        <rFont val="Yu Gothic"/>
        <family val="2"/>
      </rPr>
      <t>3873</t>
    </r>
    <r>
      <rPr>
        <sz val="10"/>
        <rFont val="Yu Gothic"/>
        <family val="2"/>
      </rPr>
      <t>% de trabajadores tuvieron ausencia laboral a causa de enfermedad osteomuscular.</t>
    </r>
  </si>
  <si>
    <t>En el mes de Agosto se investigaron el 100% de los accidentes presentados</t>
  </si>
  <si>
    <t>En el mes de Septiembre se investigaron el 100% de los accidentes presentados</t>
  </si>
  <si>
    <t>Durante el perido de Septiembre no se han presentado enfermedades laborales, por tanto no se debe realizar investigación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</si>
</sst>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Yu Gothic UI Semilight"/>
      <family val="2"/>
    </font>
    <font>
      <sz val="10"/>
      <color theme="1"/>
      <name val="Yu Gothic UI Semilight"/>
      <family val="2"/>
    </font>
    <font>
      <b/>
      <sz val="10"/>
      <color theme="0"/>
      <name val="Yu Gothic UI Semilight"/>
      <family val="2"/>
    </font>
    <font>
      <sz val="11"/>
      <color theme="1"/>
      <name val="Yu Gothic UI Semilight"/>
      <family val="2"/>
    </font>
    <font>
      <b/>
      <sz val="16"/>
      <color rgb="FF000000"/>
      <name val="Yu Gothic UI Semilight"/>
      <family val="2"/>
    </font>
    <font>
      <sz val="10"/>
      <color rgb="FF000000"/>
      <name val="Yu Gothic UI Semilight"/>
      <family val="2"/>
    </font>
    <font>
      <b/>
      <sz val="10"/>
      <color rgb="FFFFFFFF"/>
      <name val="Yu Gothic UI Semilight"/>
      <family val="2"/>
    </font>
    <font>
      <sz val="11"/>
      <color theme="1"/>
      <name val="Calibri"/>
      <family val="2"/>
    </font>
    <font>
      <b/>
      <sz val="10"/>
      <color rgb="FF000000"/>
      <name val="Yu Gothic UI Semilight"/>
      <family val="2"/>
    </font>
    <font>
      <b/>
      <sz val="16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12"/>
      <color theme="1"/>
      <name val="Arial"/>
      <family val="2"/>
    </font>
    <font>
      <b/>
      <sz val="12"/>
      <color rgb="FF1F497D"/>
      <name val="Arial"/>
      <family val="2"/>
    </font>
    <font>
      <b/>
      <sz val="12"/>
      <color rgb="FF16365C"/>
      <name val="Arial"/>
      <family val="2"/>
    </font>
    <font>
      <b/>
      <sz val="10"/>
      <color theme="1"/>
      <name val="Yu Gothic UI Semilight"/>
      <family val="2"/>
    </font>
    <font>
      <sz val="9"/>
      <color theme="1"/>
      <name val="Yu Gothic UI Semilight"/>
      <family val="2"/>
    </font>
    <font>
      <sz val="10"/>
      <name val="Yu Gothic UI Semilight"/>
      <family val="2"/>
    </font>
    <font>
      <b/>
      <sz val="10"/>
      <name val="Yu Gothic UI Semilight"/>
      <family val="2"/>
    </font>
    <font>
      <b/>
      <sz val="16"/>
      <color rgb="FF000000"/>
      <name val="Arial Narrow"/>
      <family val="2"/>
    </font>
    <font>
      <b/>
      <sz val="11"/>
      <color rgb="FF000000"/>
      <name val="Calibri"/>
      <family val="2"/>
    </font>
    <font>
      <sz val="10"/>
      <color rgb="FF000000"/>
      <name val="Arial Narrow"/>
      <family val="2"/>
    </font>
    <font>
      <b/>
      <sz val="12"/>
      <color rgb="FFFFFFFF"/>
      <name val="Yu Gothic UI Semilight"/>
      <family val="2"/>
    </font>
    <font>
      <sz val="9"/>
      <color rgb="FF000000"/>
      <name val="Yu Gothic UI Semilight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4"/>
      <color theme="1"/>
      <name val="Arial Nova"/>
      <family val="2"/>
    </font>
    <font>
      <b/>
      <sz val="11"/>
      <color theme="1"/>
      <name val="Arial Nova"/>
      <family val="2"/>
    </font>
    <font>
      <b/>
      <sz val="11"/>
      <color theme="0"/>
      <name val="Arial Nova"/>
      <family val="2"/>
    </font>
    <font>
      <sz val="11"/>
      <color theme="1"/>
      <name val="Arial Nova"/>
      <family val="2"/>
    </font>
    <font>
      <b/>
      <sz val="26"/>
      <color rgb="FF000000"/>
      <name val="Arial Nova"/>
      <family val="2"/>
    </font>
    <font>
      <b/>
      <sz val="12"/>
      <color rgb="FFFFFFFF"/>
      <name val="Arial Nova"/>
      <family val="2"/>
    </font>
    <font>
      <sz val="12"/>
      <color rgb="FF000000"/>
      <name val="Arial Nova"/>
      <family val="2"/>
    </font>
    <font>
      <u/>
      <sz val="12"/>
      <color rgb="FF000000"/>
      <name val="Arial Nova"/>
      <family val="2"/>
    </font>
    <font>
      <sz val="12"/>
      <name val="Arial Nova"/>
      <family val="2"/>
    </font>
    <font>
      <b/>
      <sz val="12"/>
      <name val="Arial Nova"/>
      <family val="2"/>
    </font>
    <font>
      <b/>
      <sz val="12"/>
      <color rgb="FFFF0000"/>
      <name val="Arial Nova"/>
      <family val="2"/>
    </font>
    <font>
      <b/>
      <sz val="20"/>
      <color theme="1"/>
      <name val="Arial Nova"/>
      <family val="2"/>
    </font>
    <font>
      <b/>
      <sz val="22"/>
      <color rgb="FF000000"/>
      <name val="Yu Gothic UI Semilight"/>
      <family val="2"/>
    </font>
    <font>
      <sz val="11"/>
      <color rgb="FF464646"/>
      <name val="Arial"/>
      <family val="2"/>
    </font>
    <font>
      <b/>
      <sz val="11"/>
      <color rgb="FF464646"/>
      <name val="Arial"/>
      <family val="2"/>
    </font>
    <font>
      <b/>
      <sz val="10"/>
      <name val="Yu Gothic"/>
      <family val="2"/>
    </font>
    <font>
      <sz val="10"/>
      <name val="Yu Gothic"/>
      <family val="2"/>
    </font>
  </fonts>
  <fills count="2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1F497D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16365C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0" fillId="0" borderId="0"/>
  </cellStyleXfs>
  <cellXfs count="217">
    <xf numFmtId="0" fontId="0" fillId="0" borderId="0" xfId="0"/>
    <xf numFmtId="0" fontId="13" fillId="0" borderId="0" xfId="0" applyFont="1" applyAlignment="1">
      <alignment horizontal="center"/>
    </xf>
    <xf numFmtId="0" fontId="14" fillId="0" borderId="0" xfId="0" applyFont="1"/>
    <xf numFmtId="0" fontId="13" fillId="0" borderId="0" xfId="0" applyFont="1"/>
    <xf numFmtId="0" fontId="15" fillId="0" borderId="0" xfId="0" applyFont="1"/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1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9" borderId="0" xfId="0" applyFont="1" applyFill="1" applyAlignment="1">
      <alignment vertical="center"/>
    </xf>
    <xf numFmtId="0" fontId="5" fillId="9" borderId="0" xfId="0" applyFont="1" applyFill="1" applyAlignment="1">
      <alignment horizontal="justify" vertical="center" wrapText="1"/>
    </xf>
    <xf numFmtId="0" fontId="5" fillId="0" borderId="0" xfId="0" applyFont="1"/>
    <xf numFmtId="0" fontId="2" fillId="0" borderId="0" xfId="0" applyFont="1" applyAlignment="1">
      <alignment horizontal="center" vertical="center" wrapText="1"/>
    </xf>
    <xf numFmtId="0" fontId="21" fillId="9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22" fillId="0" borderId="16" xfId="0" applyFont="1" applyBorder="1" applyAlignment="1">
      <alignment horizontal="justify" vertical="center" wrapText="1"/>
    </xf>
    <xf numFmtId="0" fontId="3" fillId="9" borderId="9" xfId="0" applyFont="1" applyFill="1" applyBorder="1" applyAlignment="1">
      <alignment horizontal="center" vertical="center"/>
    </xf>
    <xf numFmtId="1" fontId="3" fillId="9" borderId="9" xfId="0" applyNumberFormat="1" applyFont="1" applyFill="1" applyBorder="1" applyAlignment="1">
      <alignment horizontal="center" vertical="center"/>
    </xf>
    <xf numFmtId="0" fontId="23" fillId="0" borderId="16" xfId="0" applyFont="1" applyBorder="1" applyAlignment="1">
      <alignment horizontal="justify" vertical="center" wrapText="1"/>
    </xf>
    <xf numFmtId="9" fontId="20" fillId="0" borderId="9" xfId="1" applyFont="1" applyBorder="1" applyAlignment="1">
      <alignment horizontal="center" vertical="center"/>
    </xf>
    <xf numFmtId="9" fontId="3" fillId="11" borderId="9" xfId="1" applyFont="1" applyFill="1" applyBorder="1" applyAlignment="1">
      <alignment horizontal="center" vertical="center"/>
    </xf>
    <xf numFmtId="0" fontId="21" fillId="9" borderId="0" xfId="0" applyFont="1" applyFill="1" applyAlignment="1">
      <alignment horizontal="center" vertical="center"/>
    </xf>
    <xf numFmtId="0" fontId="9" fillId="13" borderId="0" xfId="0" applyFont="1" applyFill="1" applyAlignment="1">
      <alignment vertical="center"/>
    </xf>
    <xf numFmtId="0" fontId="9" fillId="13" borderId="0" xfId="0" applyFont="1" applyFill="1" applyAlignment="1">
      <alignment horizontal="justify" vertical="center" wrapText="1"/>
    </xf>
    <xf numFmtId="0" fontId="24" fillId="13" borderId="0" xfId="0" applyFont="1" applyFill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17" fontId="8" fillId="3" borderId="15" xfId="0" applyNumberFormat="1" applyFont="1" applyFill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 wrapText="1"/>
    </xf>
    <xf numFmtId="0" fontId="7" fillId="13" borderId="9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25" fillId="13" borderId="0" xfId="0" applyFont="1" applyFill="1" applyAlignment="1">
      <alignment vertical="center"/>
    </xf>
    <xf numFmtId="9" fontId="10" fillId="0" borderId="9" xfId="1" applyFont="1" applyBorder="1" applyAlignment="1">
      <alignment horizontal="center" vertical="center"/>
    </xf>
    <xf numFmtId="9" fontId="10" fillId="0" borderId="24" xfId="1" applyFont="1" applyBorder="1" applyAlignment="1">
      <alignment horizontal="center" vertical="center"/>
    </xf>
    <xf numFmtId="0" fontId="22" fillId="14" borderId="16" xfId="0" applyFont="1" applyFill="1" applyBorder="1" applyAlignment="1">
      <alignment horizontal="justify" vertical="center" wrapText="1"/>
    </xf>
    <xf numFmtId="9" fontId="7" fillId="14" borderId="9" xfId="1" applyFont="1" applyFill="1" applyBorder="1" applyAlignment="1">
      <alignment horizontal="center" vertical="center"/>
    </xf>
    <xf numFmtId="9" fontId="7" fillId="14" borderId="24" xfId="1" applyFont="1" applyFill="1" applyBorder="1" applyAlignment="1">
      <alignment horizontal="center" vertical="center"/>
    </xf>
    <xf numFmtId="0" fontId="26" fillId="13" borderId="0" xfId="0" applyFont="1" applyFill="1" applyAlignment="1">
      <alignment vertical="center"/>
    </xf>
    <xf numFmtId="0" fontId="23" fillId="15" borderId="16" xfId="0" applyFont="1" applyFill="1" applyBorder="1" applyAlignment="1">
      <alignment horizontal="center" vertical="center" wrapText="1"/>
    </xf>
    <xf numFmtId="9" fontId="22" fillId="15" borderId="9" xfId="1" applyFont="1" applyFill="1" applyBorder="1" applyAlignment="1">
      <alignment horizontal="justify" vertical="center" wrapText="1"/>
    </xf>
    <xf numFmtId="9" fontId="22" fillId="15" borderId="24" xfId="1" applyFont="1" applyFill="1" applyBorder="1" applyAlignment="1">
      <alignment horizontal="justify" vertical="center" wrapText="1"/>
    </xf>
    <xf numFmtId="0" fontId="11" fillId="13" borderId="0" xfId="0" applyFont="1" applyFill="1" applyAlignment="1">
      <alignment horizontal="center" vertical="center" wrapText="1"/>
    </xf>
    <xf numFmtId="0" fontId="15" fillId="13" borderId="0" xfId="0" applyFont="1" applyFill="1" applyAlignment="1">
      <alignment vertical="center"/>
    </xf>
    <xf numFmtId="0" fontId="12" fillId="13" borderId="0" xfId="0" applyFont="1" applyFill="1" applyAlignment="1">
      <alignment vertical="center"/>
    </xf>
    <xf numFmtId="0" fontId="7" fillId="13" borderId="24" xfId="0" applyFont="1" applyFill="1" applyBorder="1" applyAlignment="1">
      <alignment horizontal="center" vertical="center"/>
    </xf>
    <xf numFmtId="0" fontId="12" fillId="13" borderId="0" xfId="0" applyFont="1" applyFill="1" applyAlignment="1">
      <alignment horizontal="center" vertical="center"/>
    </xf>
    <xf numFmtId="0" fontId="16" fillId="13" borderId="0" xfId="0" applyFont="1" applyFill="1" applyAlignment="1">
      <alignment vertical="center"/>
    </xf>
    <xf numFmtId="0" fontId="7" fillId="13" borderId="0" xfId="0" applyFont="1" applyFill="1" applyAlignment="1">
      <alignment vertical="center"/>
    </xf>
    <xf numFmtId="0" fontId="8" fillId="16" borderId="14" xfId="0" applyFont="1" applyFill="1" applyBorder="1" applyAlignment="1">
      <alignment horizontal="center" vertical="center" wrapText="1"/>
    </xf>
    <xf numFmtId="1" fontId="27" fillId="4" borderId="23" xfId="0" applyNumberFormat="1" applyFont="1" applyFill="1" applyBorder="1" applyAlignment="1">
      <alignment horizontal="center" vertical="center" wrapText="1"/>
    </xf>
    <xf numFmtId="0" fontId="28" fillId="13" borderId="0" xfId="0" applyFont="1" applyFill="1" applyAlignment="1">
      <alignment vertical="center"/>
    </xf>
    <xf numFmtId="9" fontId="7" fillId="0" borderId="24" xfId="1" applyFont="1" applyBorder="1" applyAlignment="1">
      <alignment horizontal="center" vertical="center"/>
    </xf>
    <xf numFmtId="9" fontId="12" fillId="13" borderId="0" xfId="0" applyNumberFormat="1" applyFont="1" applyFill="1" applyAlignment="1">
      <alignment vertical="center"/>
    </xf>
    <xf numFmtId="0" fontId="12" fillId="0" borderId="9" xfId="0" applyFont="1" applyBorder="1" applyAlignment="1">
      <alignment horizontal="center" vertical="center" wrapText="1"/>
    </xf>
    <xf numFmtId="3" fontId="9" fillId="13" borderId="0" xfId="0" applyNumberFormat="1" applyFont="1" applyFill="1" applyAlignment="1">
      <alignment vertical="center"/>
    </xf>
    <xf numFmtId="0" fontId="7" fillId="13" borderId="0" xfId="0" applyFont="1" applyFill="1" applyAlignment="1">
      <alignment horizontal="center" vertical="center"/>
    </xf>
    <xf numFmtId="0" fontId="15" fillId="13" borderId="0" xfId="0" applyFont="1" applyFill="1" applyAlignment="1">
      <alignment horizontal="justify" vertical="center" wrapText="1"/>
    </xf>
    <xf numFmtId="164" fontId="10" fillId="0" borderId="9" xfId="1" applyNumberFormat="1" applyFont="1" applyBorder="1" applyAlignment="1">
      <alignment horizontal="center" vertical="center"/>
    </xf>
    <xf numFmtId="2" fontId="10" fillId="0" borderId="9" xfId="1" applyNumberFormat="1" applyFont="1" applyBorder="1" applyAlignment="1">
      <alignment horizontal="center" vertical="center"/>
    </xf>
    <xf numFmtId="1" fontId="7" fillId="14" borderId="9" xfId="1" applyNumberFormat="1" applyFont="1" applyFill="1" applyBorder="1" applyAlignment="1">
      <alignment horizontal="center" vertical="center"/>
    </xf>
    <xf numFmtId="0" fontId="0" fillId="0" borderId="0" xfId="0" applyBorder="1"/>
    <xf numFmtId="0" fontId="22" fillId="14" borderId="9" xfId="0" applyFont="1" applyFill="1" applyBorder="1" applyAlignment="1">
      <alignment horizontal="center" vertical="center" wrapText="1"/>
    </xf>
    <xf numFmtId="164" fontId="25" fillId="13" borderId="0" xfId="0" applyNumberFormat="1" applyFont="1" applyFill="1" applyAlignment="1">
      <alignment vertical="center"/>
    </xf>
    <xf numFmtId="0" fontId="17" fillId="0" borderId="9" xfId="0" applyFont="1" applyBorder="1"/>
    <xf numFmtId="0" fontId="17" fillId="0" borderId="0" xfId="0" applyFont="1" applyBorder="1"/>
    <xf numFmtId="0" fontId="27" fillId="18" borderId="14" xfId="0" applyFont="1" applyFill="1" applyBorder="1" applyAlignment="1">
      <alignment horizontal="center" vertical="center" wrapText="1"/>
    </xf>
    <xf numFmtId="17" fontId="27" fillId="18" borderId="15" xfId="0" applyNumberFormat="1" applyFont="1" applyFill="1" applyBorder="1" applyAlignment="1">
      <alignment horizontal="center" vertical="center" wrapText="1"/>
    </xf>
    <xf numFmtId="17" fontId="27" fillId="18" borderId="23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33" fillId="6" borderId="9" xfId="0" applyFont="1" applyFill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 wrapText="1"/>
    </xf>
    <xf numFmtId="0" fontId="33" fillId="8" borderId="9" xfId="0" applyFont="1" applyFill="1" applyBorder="1" applyAlignment="1">
      <alignment horizontal="center" vertical="center" wrapText="1"/>
    </xf>
    <xf numFmtId="9" fontId="34" fillId="0" borderId="13" xfId="1" applyFont="1" applyBorder="1" applyAlignment="1">
      <alignment horizontal="center" vertical="center" wrapText="1"/>
    </xf>
    <xf numFmtId="0" fontId="32" fillId="0" borderId="9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justify" vertical="center" wrapText="1"/>
    </xf>
    <xf numFmtId="0" fontId="33" fillId="2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4" fillId="0" borderId="0" xfId="0" applyFont="1" applyBorder="1" applyAlignment="1">
      <alignment vertical="center" wrapText="1"/>
    </xf>
    <xf numFmtId="0" fontId="36" fillId="3" borderId="9" xfId="0" applyFont="1" applyFill="1" applyBorder="1" applyAlignment="1">
      <alignment horizontal="center" vertical="center" wrapText="1"/>
    </xf>
    <xf numFmtId="0" fontId="36" fillId="4" borderId="9" xfId="0" applyFont="1" applyFill="1" applyBorder="1" applyAlignment="1">
      <alignment horizontal="center" vertical="center" wrapText="1"/>
    </xf>
    <xf numFmtId="0" fontId="36" fillId="5" borderId="9" xfId="0" applyFont="1" applyFill="1" applyBorder="1" applyAlignment="1">
      <alignment horizontal="center" vertical="center"/>
    </xf>
    <xf numFmtId="0" fontId="37" fillId="0" borderId="9" xfId="0" applyFont="1" applyBorder="1" applyAlignment="1">
      <alignment horizontal="center" vertical="center"/>
    </xf>
    <xf numFmtId="0" fontId="37" fillId="0" borderId="9" xfId="0" applyFont="1" applyBorder="1" applyAlignment="1">
      <alignment horizontal="justify" vertical="center"/>
    </xf>
    <xf numFmtId="0" fontId="37" fillId="0" borderId="9" xfId="0" applyFont="1" applyBorder="1" applyAlignment="1">
      <alignment horizontal="justify" vertical="center" wrapText="1"/>
    </xf>
    <xf numFmtId="0" fontId="37" fillId="0" borderId="9" xfId="0" applyFont="1" applyBorder="1" applyAlignment="1">
      <alignment horizontal="center" vertical="center" wrapText="1"/>
    </xf>
    <xf numFmtId="9" fontId="37" fillId="0" borderId="9" xfId="0" applyNumberFormat="1" applyFont="1" applyBorder="1" applyAlignment="1">
      <alignment horizontal="center" vertical="center" wrapText="1"/>
    </xf>
    <xf numFmtId="0" fontId="39" fillId="0" borderId="9" xfId="0" applyFont="1" applyBorder="1" applyAlignment="1">
      <alignment horizontal="justify" vertical="center" wrapText="1"/>
    </xf>
    <xf numFmtId="0" fontId="39" fillId="0" borderId="9" xfId="0" applyFont="1" applyBorder="1" applyAlignment="1">
      <alignment horizontal="center" vertical="center" wrapText="1"/>
    </xf>
    <xf numFmtId="0" fontId="38" fillId="0" borderId="9" xfId="0" applyFont="1" applyBorder="1" applyAlignment="1">
      <alignment horizontal="justify" vertical="center" wrapText="1"/>
    </xf>
    <xf numFmtId="0" fontId="37" fillId="0" borderId="9" xfId="0" applyFont="1" applyBorder="1" applyAlignment="1">
      <alignment vertical="center" wrapText="1"/>
    </xf>
    <xf numFmtId="1" fontId="37" fillId="0" borderId="9" xfId="0" applyNumberFormat="1" applyFont="1" applyBorder="1" applyAlignment="1">
      <alignment horizontal="center" vertical="center" wrapText="1"/>
    </xf>
    <xf numFmtId="164" fontId="37" fillId="0" borderId="9" xfId="0" applyNumberFormat="1" applyFont="1" applyBorder="1" applyAlignment="1">
      <alignment horizontal="center" vertical="center" wrapText="1"/>
    </xf>
    <xf numFmtId="9" fontId="37" fillId="0" borderId="9" xfId="1" applyFont="1" applyBorder="1" applyAlignment="1">
      <alignment horizontal="center" vertical="center" wrapText="1"/>
    </xf>
    <xf numFmtId="0" fontId="4" fillId="10" borderId="9" xfId="0" applyFont="1" applyFill="1" applyBorder="1" applyAlignment="1">
      <alignment horizontal="center" vertical="center"/>
    </xf>
    <xf numFmtId="0" fontId="23" fillId="12" borderId="9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12" fillId="13" borderId="25" xfId="0" applyFont="1" applyFill="1" applyBorder="1" applyAlignment="1">
      <alignment vertical="center"/>
    </xf>
    <xf numFmtId="0" fontId="12" fillId="13" borderId="26" xfId="0" applyFont="1" applyFill="1" applyBorder="1" applyAlignment="1">
      <alignment vertical="center"/>
    </xf>
    <xf numFmtId="0" fontId="12" fillId="13" borderId="27" xfId="0" applyFont="1" applyFill="1" applyBorder="1" applyAlignment="1">
      <alignment vertical="center"/>
    </xf>
    <xf numFmtId="17" fontId="8" fillId="3" borderId="9" xfId="0" applyNumberFormat="1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22" fillId="0" borderId="16" xfId="0" applyFont="1" applyFill="1" applyBorder="1" applyAlignment="1">
      <alignment horizontal="justify" vertical="center" wrapText="1"/>
    </xf>
    <xf numFmtId="0" fontId="23" fillId="0" borderId="16" xfId="0" applyFont="1" applyFill="1" applyBorder="1" applyAlignment="1">
      <alignment horizontal="justify" vertical="center" wrapText="1"/>
    </xf>
    <xf numFmtId="0" fontId="23" fillId="0" borderId="17" xfId="0" applyFont="1" applyFill="1" applyBorder="1" applyAlignment="1">
      <alignment horizontal="center" vertical="center" wrapText="1"/>
    </xf>
    <xf numFmtId="9" fontId="7" fillId="0" borderId="9" xfId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vertical="center"/>
    </xf>
    <xf numFmtId="0" fontId="9" fillId="0" borderId="9" xfId="0" applyFont="1" applyFill="1" applyBorder="1" applyAlignment="1">
      <alignment vertical="center"/>
    </xf>
    <xf numFmtId="9" fontId="22" fillId="0" borderId="11" xfId="1" applyFont="1" applyFill="1" applyBorder="1" applyAlignment="1">
      <alignment horizontal="justify" vertical="center" wrapText="1"/>
    </xf>
    <xf numFmtId="0" fontId="12" fillId="0" borderId="11" xfId="0" applyFont="1" applyFill="1" applyBorder="1" applyAlignment="1">
      <alignment vertical="center"/>
    </xf>
    <xf numFmtId="0" fontId="7" fillId="13" borderId="9" xfId="0" applyFont="1" applyFill="1" applyBorder="1" applyAlignment="1">
      <alignment horizontal="center" vertical="center"/>
    </xf>
    <xf numFmtId="0" fontId="27" fillId="3" borderId="9" xfId="0" applyFont="1" applyFill="1" applyBorder="1" applyAlignment="1">
      <alignment horizontal="center" vertical="center" wrapText="1"/>
    </xf>
    <xf numFmtId="17" fontId="27" fillId="3" borderId="9" xfId="0" applyNumberFormat="1" applyFont="1" applyFill="1" applyBorder="1" applyAlignment="1">
      <alignment horizontal="center" vertical="center" wrapText="1"/>
    </xf>
    <xf numFmtId="0" fontId="27" fillId="4" borderId="9" xfId="0" applyNumberFormat="1" applyFont="1" applyFill="1" applyBorder="1" applyAlignment="1">
      <alignment horizontal="center" vertical="center" wrapText="1"/>
    </xf>
    <xf numFmtId="0" fontId="22" fillId="0" borderId="9" xfId="0" applyFont="1" applyBorder="1" applyAlignment="1">
      <alignment horizontal="justify" vertical="center" wrapText="1"/>
    </xf>
    <xf numFmtId="0" fontId="23" fillId="0" borderId="9" xfId="0" applyFont="1" applyBorder="1" applyAlignment="1">
      <alignment horizontal="justify" vertical="center" wrapText="1"/>
    </xf>
    <xf numFmtId="0" fontId="22" fillId="14" borderId="9" xfId="0" applyFont="1" applyFill="1" applyBorder="1" applyAlignment="1">
      <alignment horizontal="justify" vertical="center" wrapText="1"/>
    </xf>
    <xf numFmtId="0" fontId="23" fillId="15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9" fontId="10" fillId="0" borderId="9" xfId="1" applyFont="1" applyFill="1" applyBorder="1" applyAlignment="1">
      <alignment horizontal="center" vertical="center"/>
    </xf>
    <xf numFmtId="9" fontId="10" fillId="0" borderId="24" xfId="1" applyFont="1" applyFill="1" applyBorder="1" applyAlignment="1">
      <alignment horizontal="center" vertical="center"/>
    </xf>
    <xf numFmtId="9" fontId="7" fillId="0" borderId="24" xfId="1" applyFont="1" applyFill="1" applyBorder="1" applyAlignment="1">
      <alignment horizontal="center" vertical="center"/>
    </xf>
    <xf numFmtId="9" fontId="22" fillId="0" borderId="33" xfId="1" applyFont="1" applyFill="1" applyBorder="1" applyAlignment="1">
      <alignment horizontal="justify" vertical="center" wrapText="1"/>
    </xf>
    <xf numFmtId="9" fontId="10" fillId="0" borderId="9" xfId="1" applyNumberFormat="1" applyFont="1" applyFill="1" applyBorder="1" applyAlignment="1">
      <alignment horizontal="center" vertical="center"/>
    </xf>
    <xf numFmtId="17" fontId="8" fillId="19" borderId="9" xfId="0" applyNumberFormat="1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justify" vertical="center" wrapText="1"/>
    </xf>
    <xf numFmtId="0" fontId="23" fillId="0" borderId="9" xfId="0" applyFont="1" applyFill="1" applyBorder="1" applyAlignment="1">
      <alignment horizontal="center" vertical="center" wrapText="1"/>
    </xf>
    <xf numFmtId="9" fontId="22" fillId="0" borderId="9" xfId="1" applyFont="1" applyFill="1" applyBorder="1" applyAlignment="1">
      <alignment horizontal="justify" vertical="center" wrapText="1"/>
    </xf>
    <xf numFmtId="3" fontId="7" fillId="0" borderId="9" xfId="0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 applyProtection="1">
      <alignment horizontal="center" vertical="center" wrapText="1"/>
      <protection locked="0"/>
    </xf>
    <xf numFmtId="3" fontId="7" fillId="0" borderId="9" xfId="1" applyNumberFormat="1" applyFont="1" applyFill="1" applyBorder="1" applyAlignment="1">
      <alignment horizontal="center" vertical="center"/>
    </xf>
    <xf numFmtId="0" fontId="22" fillId="20" borderId="9" xfId="0" applyFont="1" applyFill="1" applyBorder="1" applyAlignment="1">
      <alignment horizontal="justify" vertical="center" wrapText="1"/>
    </xf>
    <xf numFmtId="0" fontId="7" fillId="20" borderId="9" xfId="1" applyNumberFormat="1" applyFont="1" applyFill="1" applyBorder="1" applyAlignment="1">
      <alignment horizontal="center" vertical="center"/>
    </xf>
    <xf numFmtId="1" fontId="7" fillId="0" borderId="9" xfId="1" applyNumberFormat="1" applyFont="1" applyFill="1" applyBorder="1" applyAlignment="1">
      <alignment horizontal="center" vertical="center"/>
    </xf>
    <xf numFmtId="17" fontId="27" fillId="4" borderId="9" xfId="0" applyNumberFormat="1" applyFont="1" applyFill="1" applyBorder="1" applyAlignment="1">
      <alignment horizontal="center" vertical="center" wrapText="1"/>
    </xf>
    <xf numFmtId="9" fontId="16" fillId="13" borderId="9" xfId="1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 wrapText="1"/>
    </xf>
    <xf numFmtId="1" fontId="7" fillId="0" borderId="9" xfId="0" applyNumberFormat="1" applyFont="1" applyBorder="1" applyAlignment="1">
      <alignment horizontal="center" vertical="center"/>
    </xf>
    <xf numFmtId="0" fontId="30" fillId="0" borderId="9" xfId="0" applyFont="1" applyFill="1" applyBorder="1" applyAlignment="1">
      <alignment horizontal="center" vertical="center" wrapText="1"/>
    </xf>
    <xf numFmtId="0" fontId="30" fillId="9" borderId="9" xfId="0" applyFont="1" applyFill="1" applyBorder="1" applyAlignment="1">
      <alignment horizontal="center" vertical="center" wrapText="1"/>
    </xf>
    <xf numFmtId="165" fontId="30" fillId="9" borderId="9" xfId="0" applyNumberFormat="1" applyFont="1" applyFill="1" applyBorder="1" applyAlignment="1">
      <alignment horizontal="center" vertical="center" wrapText="1"/>
    </xf>
    <xf numFmtId="0" fontId="44" fillId="0" borderId="9" xfId="0" applyFont="1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30" fillId="9" borderId="9" xfId="0" applyNumberFormat="1" applyFont="1" applyFill="1" applyBorder="1" applyAlignment="1">
      <alignment horizontal="center" vertical="center" wrapText="1"/>
    </xf>
    <xf numFmtId="0" fontId="22" fillId="15" borderId="9" xfId="0" applyFont="1" applyFill="1" applyBorder="1" applyAlignment="1">
      <alignment horizontal="center" vertical="center" wrapText="1"/>
    </xf>
    <xf numFmtId="0" fontId="37" fillId="0" borderId="9" xfId="0" applyFont="1" applyFill="1" applyBorder="1" applyAlignment="1">
      <alignment horizontal="justify" vertical="center"/>
    </xf>
    <xf numFmtId="9" fontId="23" fillId="15" borderId="9" xfId="1" applyFont="1" applyFill="1" applyBorder="1" applyAlignment="1">
      <alignment horizontal="justify" vertical="center" wrapText="1"/>
    </xf>
    <xf numFmtId="0" fontId="47" fillId="0" borderId="9" xfId="0" applyFont="1" applyBorder="1" applyAlignment="1">
      <alignment horizontal="justify" vertical="center" wrapText="1"/>
    </xf>
    <xf numFmtId="9" fontId="16" fillId="0" borderId="24" xfId="1" applyFont="1" applyFill="1" applyBorder="1" applyAlignment="1">
      <alignment horizontal="center" vertical="center"/>
    </xf>
    <xf numFmtId="0" fontId="22" fillId="15" borderId="16" xfId="0" applyFont="1" applyFill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40" fillId="17" borderId="9" xfId="0" applyFont="1" applyFill="1" applyBorder="1" applyAlignment="1">
      <alignment horizontal="center" vertical="center"/>
    </xf>
    <xf numFmtId="0" fontId="34" fillId="0" borderId="12" xfId="0" applyFont="1" applyBorder="1" applyAlignment="1">
      <alignment horizontal="justify" vertical="center" wrapText="1"/>
    </xf>
    <xf numFmtId="0" fontId="34" fillId="0" borderId="13" xfId="0" applyFont="1" applyBorder="1" applyAlignment="1">
      <alignment horizontal="justify" vertical="center" wrapText="1"/>
    </xf>
    <xf numFmtId="0" fontId="31" fillId="0" borderId="0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left" vertical="center" wrapText="1"/>
    </xf>
    <xf numFmtId="0" fontId="33" fillId="2" borderId="11" xfId="0" applyFont="1" applyFill="1" applyBorder="1" applyAlignment="1">
      <alignment horizontal="center" vertical="center" wrapText="1"/>
    </xf>
    <xf numFmtId="0" fontId="33" fillId="2" borderId="10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0" fontId="33" fillId="2" borderId="3" xfId="0" applyFont="1" applyFill="1" applyBorder="1" applyAlignment="1">
      <alignment horizontal="center" vertical="center" wrapText="1"/>
    </xf>
    <xf numFmtId="0" fontId="33" fillId="2" borderId="6" xfId="0" applyFont="1" applyFill="1" applyBorder="1" applyAlignment="1">
      <alignment horizontal="center" vertical="center" wrapText="1"/>
    </xf>
    <xf numFmtId="0" fontId="33" fillId="2" borderId="8" xfId="0" applyFont="1" applyFill="1" applyBorder="1" applyAlignment="1">
      <alignment horizontal="center" vertical="center" wrapText="1"/>
    </xf>
    <xf numFmtId="0" fontId="33" fillId="2" borderId="2" xfId="0" applyFont="1" applyFill="1" applyBorder="1" applyAlignment="1">
      <alignment horizontal="center" vertical="center" wrapText="1"/>
    </xf>
    <xf numFmtId="0" fontId="42" fillId="0" borderId="0" xfId="0" applyFont="1" applyBorder="1" applyAlignment="1">
      <alignment horizontal="center" vertical="center" wrapText="1"/>
    </xf>
    <xf numFmtId="0" fontId="21" fillId="9" borderId="9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2" fillId="11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9" fontId="22" fillId="12" borderId="9" xfId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13" borderId="25" xfId="0" applyFont="1" applyFill="1" applyBorder="1" applyAlignment="1">
      <alignment horizontal="center" vertical="center"/>
    </xf>
    <xf numFmtId="0" fontId="7" fillId="13" borderId="26" xfId="0" applyFont="1" applyFill="1" applyBorder="1" applyAlignment="1">
      <alignment horizontal="center" vertical="center"/>
    </xf>
    <xf numFmtId="0" fontId="7" fillId="13" borderId="27" xfId="0" applyFont="1" applyFill="1" applyBorder="1" applyAlignment="1">
      <alignment horizontal="center" vertical="center"/>
    </xf>
    <xf numFmtId="0" fontId="8" fillId="16" borderId="29" xfId="0" applyFont="1" applyFill="1" applyBorder="1" applyAlignment="1">
      <alignment horizontal="center" vertical="center"/>
    </xf>
    <xf numFmtId="0" fontId="8" fillId="16" borderId="30" xfId="0" applyFont="1" applyFill="1" applyBorder="1" applyAlignment="1">
      <alignment horizontal="center" vertical="center"/>
    </xf>
    <xf numFmtId="0" fontId="8" fillId="16" borderId="31" xfId="0" applyFont="1" applyFill="1" applyBorder="1" applyAlignment="1">
      <alignment horizontal="center" vertical="center"/>
    </xf>
    <xf numFmtId="0" fontId="7" fillId="13" borderId="12" xfId="0" applyFont="1" applyFill="1" applyBorder="1" applyAlignment="1">
      <alignment horizontal="center" vertical="center"/>
    </xf>
    <xf numFmtId="0" fontId="7" fillId="13" borderId="32" xfId="0" applyFont="1" applyFill="1" applyBorder="1" applyAlignment="1">
      <alignment horizontal="center" vertical="center"/>
    </xf>
    <xf numFmtId="0" fontId="7" fillId="13" borderId="13" xfId="0" applyFont="1" applyFill="1" applyBorder="1" applyAlignment="1">
      <alignment horizontal="center" vertical="center"/>
    </xf>
    <xf numFmtId="0" fontId="7" fillId="13" borderId="9" xfId="0" applyFont="1" applyFill="1" applyBorder="1" applyAlignment="1">
      <alignment horizontal="center" vertical="center"/>
    </xf>
    <xf numFmtId="0" fontId="12" fillId="13" borderId="25" xfId="0" applyFont="1" applyFill="1" applyBorder="1" applyAlignment="1">
      <alignment horizontal="center" vertical="center"/>
    </xf>
    <xf numFmtId="0" fontId="12" fillId="13" borderId="26" xfId="0" applyFont="1" applyFill="1" applyBorder="1" applyAlignment="1">
      <alignment horizontal="center" vertical="center"/>
    </xf>
    <xf numFmtId="0" fontId="12" fillId="13" borderId="27" xfId="0" applyFont="1" applyFill="1" applyBorder="1" applyAlignment="1">
      <alignment horizontal="center" vertical="center"/>
    </xf>
    <xf numFmtId="0" fontId="7" fillId="13" borderId="18" xfId="0" applyFont="1" applyFill="1" applyBorder="1" applyAlignment="1">
      <alignment horizontal="center" vertical="center"/>
    </xf>
    <xf numFmtId="0" fontId="7" fillId="13" borderId="19" xfId="0" applyFont="1" applyFill="1" applyBorder="1" applyAlignment="1">
      <alignment horizontal="center" vertical="center"/>
    </xf>
    <xf numFmtId="0" fontId="7" fillId="13" borderId="20" xfId="0" applyFont="1" applyFill="1" applyBorder="1" applyAlignment="1">
      <alignment horizontal="center" vertical="center"/>
    </xf>
    <xf numFmtId="9" fontId="7" fillId="14" borderId="12" xfId="1" applyFont="1" applyFill="1" applyBorder="1" applyAlignment="1">
      <alignment horizontal="center" vertical="center"/>
    </xf>
    <xf numFmtId="9" fontId="7" fillId="14" borderId="32" xfId="1" applyFont="1" applyFill="1" applyBorder="1" applyAlignment="1">
      <alignment horizontal="center" vertical="center"/>
    </xf>
    <xf numFmtId="9" fontId="7" fillId="14" borderId="13" xfId="1" applyFont="1" applyFill="1" applyBorder="1" applyAlignment="1">
      <alignment horizontal="center" vertical="center"/>
    </xf>
    <xf numFmtId="9" fontId="10" fillId="0" borderId="12" xfId="1" applyFont="1" applyBorder="1" applyAlignment="1">
      <alignment horizontal="center" vertical="center"/>
    </xf>
    <xf numFmtId="9" fontId="10" fillId="0" borderId="32" xfId="1" applyFont="1" applyBorder="1" applyAlignment="1">
      <alignment horizontal="center" vertical="center"/>
    </xf>
    <xf numFmtId="9" fontId="10" fillId="0" borderId="13" xfId="1" applyFont="1" applyBorder="1" applyAlignment="1">
      <alignment horizontal="center" vertical="center"/>
    </xf>
    <xf numFmtId="9" fontId="22" fillId="15" borderId="12" xfId="1" applyFont="1" applyFill="1" applyBorder="1" applyAlignment="1">
      <alignment horizontal="center" vertical="center" wrapText="1"/>
    </xf>
    <xf numFmtId="9" fontId="22" fillId="15" borderId="32" xfId="1" applyFont="1" applyFill="1" applyBorder="1" applyAlignment="1">
      <alignment horizontal="center" vertical="center" wrapText="1"/>
    </xf>
    <xf numFmtId="9" fontId="22" fillId="15" borderId="13" xfId="1" applyFont="1" applyFill="1" applyBorder="1" applyAlignment="1">
      <alignment horizontal="center" vertical="center" wrapText="1"/>
    </xf>
    <xf numFmtId="0" fontId="28" fillId="13" borderId="21" xfId="0" applyFont="1" applyFill="1" applyBorder="1" applyAlignment="1">
      <alignment horizontal="center" vertical="center"/>
    </xf>
    <xf numFmtId="0" fontId="28" fillId="13" borderId="22" xfId="0" applyFont="1" applyFill="1" applyBorder="1" applyAlignment="1">
      <alignment horizontal="center" vertical="center"/>
    </xf>
    <xf numFmtId="0" fontId="28" fillId="13" borderId="28" xfId="0" applyFont="1" applyFill="1" applyBorder="1" applyAlignment="1">
      <alignment horizontal="center" vertical="center"/>
    </xf>
    <xf numFmtId="0" fontId="43" fillId="0" borderId="0" xfId="0" applyFont="1" applyBorder="1" applyAlignment="1">
      <alignment horizontal="center" vertical="center" wrapText="1"/>
    </xf>
  </cellXfs>
  <cellStyles count="3">
    <cellStyle name="Normal" xfId="0" builtinId="0"/>
    <cellStyle name="Normal 4" xfId="2"/>
    <cellStyle name="Porcentaje" xfId="1" builtinId="5"/>
  </cellStyles>
  <dxfs count="6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ES" sz="1200" b="1"/>
              <a:t>POLITICA DE SEGURIDAD Y SALUD EN EL TRABAJO</a:t>
            </a:r>
          </a:p>
        </c:rich>
      </c:tx>
      <c:layout>
        <c:manualLayout>
          <c:xMode val="edge"/>
          <c:yMode val="edge"/>
          <c:x val="0.32997364138298962"/>
          <c:y val="2.416918429003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915574950179572E-2"/>
          <c:y val="0.15223951565038546"/>
          <c:w val="0.50403631277146488"/>
          <c:h val="0.706876114245753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'IND ESTRUCTURA'!$B$7</c:f>
              <c:strCache>
                <c:ptCount val="1"/>
                <c:pt idx="0">
                  <c:v>Número de colaboradores activos a quienes se les divulgo la politica SST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'[1]Indicadores Estructura'!$C$6</c:f>
              <c:numCache>
                <c:formatCode>General</c:formatCode>
                <c:ptCount val="1"/>
                <c:pt idx="0">
                  <c:v>2019</c:v>
                </c:pt>
              </c:numCache>
            </c:numRef>
          </c:cat>
          <c:val>
            <c:numRef>
              <c:f>'IND ESTRUCTURA'!$D$7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8C-4D16-A8DC-E1DA3605178D}"/>
            </c:ext>
          </c:extLst>
        </c:ser>
        <c:ser>
          <c:idx val="1"/>
          <c:order val="1"/>
          <c:tx>
            <c:strRef>
              <c:f>'IND ESTRUCTURA'!$B$8</c:f>
              <c:strCache>
                <c:ptCount val="1"/>
                <c:pt idx="0">
                  <c:v>Número  total de colaboradores activos durante el periodo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'[1]Indicadores Estructura'!$C$6</c:f>
              <c:numCache>
                <c:formatCode>General</c:formatCode>
                <c:ptCount val="1"/>
                <c:pt idx="0">
                  <c:v>2019</c:v>
                </c:pt>
              </c:numCache>
            </c:numRef>
          </c:cat>
          <c:val>
            <c:numRef>
              <c:f>'IND ESTRUCTURA'!$D$8</c:f>
              <c:numCache>
                <c:formatCode>0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8C-4D16-A8DC-E1DA36051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831424"/>
        <c:axId val="147845888"/>
      </c:barChart>
      <c:lineChart>
        <c:grouping val="standard"/>
        <c:varyColors val="0"/>
        <c:ser>
          <c:idx val="2"/>
          <c:order val="2"/>
          <c:tx>
            <c:strRef>
              <c:f>'IND ESTRUCTURA'!$B$9</c:f>
              <c:strCache>
                <c:ptCount val="1"/>
                <c:pt idx="0">
                  <c:v>% Cumplimiento 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28575">
                <a:solidFill>
                  <a:srgbClr val="92D05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 ESTRUCTURA'!$D$6</c:f>
              <c:numCache>
                <c:formatCode>General</c:formatCode>
                <c:ptCount val="1"/>
                <c:pt idx="0">
                  <c:v>2021</c:v>
                </c:pt>
              </c:numCache>
            </c:numRef>
          </c:cat>
          <c:val>
            <c:numRef>
              <c:f>'IND ESTRUCTURA'!$D$9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D8C-4D16-A8DC-E1DA3605178D}"/>
            </c:ext>
          </c:extLst>
        </c:ser>
        <c:ser>
          <c:idx val="3"/>
          <c:order val="3"/>
          <c:tx>
            <c:strRef>
              <c:f>'IND ESTRUCTURA'!$B$10</c:f>
              <c:strCache>
                <c:ptCount val="1"/>
                <c:pt idx="0">
                  <c:v>Meta</c:v>
                </c:pt>
              </c:strCache>
            </c:strRef>
          </c:tx>
          <c:spPr>
            <a:ln w="19050">
              <a:solidFill>
                <a:schemeClr val="accent6"/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accent6"/>
              </a:solidFill>
              <a:ln w="19050">
                <a:solidFill>
                  <a:schemeClr val="accent6"/>
                </a:solidFill>
                <a:prstDash val="sysDash"/>
              </a:ln>
              <a:effectLst/>
            </c:spPr>
          </c:marker>
          <c:cat>
            <c:numRef>
              <c:f>'IND ESTRUCTURA'!$D$6</c:f>
              <c:numCache>
                <c:formatCode>General</c:formatCode>
                <c:ptCount val="1"/>
                <c:pt idx="0">
                  <c:v>2021</c:v>
                </c:pt>
              </c:numCache>
            </c:numRef>
          </c:cat>
          <c:val>
            <c:numRef>
              <c:f>'IND ESTRUCTURA'!$D$10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D8C-4D16-A8DC-E1DA36051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47424"/>
        <c:axId val="164888576"/>
      </c:lineChart>
      <c:catAx>
        <c:axId val="1478314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7845888"/>
        <c:crosses val="autoZero"/>
        <c:auto val="1"/>
        <c:lblAlgn val="ctr"/>
        <c:lblOffset val="100"/>
        <c:noMultiLvlLbl val="0"/>
      </c:catAx>
      <c:valAx>
        <c:axId val="1478458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7831424"/>
        <c:crosses val="autoZero"/>
        <c:crossBetween val="between"/>
      </c:valAx>
      <c:catAx>
        <c:axId val="14784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888576"/>
        <c:crosses val="autoZero"/>
        <c:auto val="1"/>
        <c:lblAlgn val="ctr"/>
        <c:lblOffset val="100"/>
        <c:noMultiLvlLbl val="0"/>
      </c:catAx>
      <c:valAx>
        <c:axId val="164888576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147847424"/>
        <c:crosses val="max"/>
        <c:crossBetween val="between"/>
      </c:valAx>
      <c:spPr>
        <a:noFill/>
        <a:ln w="3175">
          <a:solidFill>
            <a:schemeClr val="tx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Yu Gothic UI Semilight" panose="020B0400000000000000" pitchFamily="34" charset="-128"/>
          <a:ea typeface="Yu Gothic UI Semilight" panose="020B0400000000000000" pitchFamily="34" charset="-128"/>
          <a:cs typeface="Calibri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1"/>
            </a:pPr>
            <a:r>
              <a:rPr lang="es-ES" sz="1400" b="1"/>
              <a:t>INVESTIGACIÓN</a:t>
            </a:r>
            <a:r>
              <a:rPr lang="es-ES" sz="1400" b="1" baseline="0"/>
              <a:t> DE ENFERMEDAD LABORAL </a:t>
            </a:r>
            <a:endParaRPr lang="es-ES" sz="1400" b="1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'[1]Indicadores Proceso'!$B$55</c:f>
              <c:strCache>
                <c:ptCount val="1"/>
                <c:pt idx="0">
                  <c:v>Nro de investigaciones de enfermedad Laboral realizadas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2">
                        <a:lumMod val="20000"/>
                        <a:lumOff val="80000"/>
                      </a:schemeClr>
                    </a:solidFill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'IND PROCESO'!$C$54:$N$55</c:f>
              <c:multiLvlStrCache>
                <c:ptCount val="12"/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lvl>
                <c:lvl>
                  <c:pt idx="0">
                    <c:v>ene-21</c:v>
                  </c:pt>
                  <c:pt idx="1">
                    <c:v>feb-21</c:v>
                  </c:pt>
                  <c:pt idx="2">
                    <c:v>mar-21</c:v>
                  </c:pt>
                  <c:pt idx="3">
                    <c:v>abr-21</c:v>
                  </c:pt>
                  <c:pt idx="4">
                    <c:v>may-21</c:v>
                  </c:pt>
                  <c:pt idx="5">
                    <c:v>jun-21</c:v>
                  </c:pt>
                  <c:pt idx="6">
                    <c:v>jul-21</c:v>
                  </c:pt>
                  <c:pt idx="7">
                    <c:v>ago-21</c:v>
                  </c:pt>
                  <c:pt idx="8">
                    <c:v>sept-21</c:v>
                  </c:pt>
                  <c:pt idx="9">
                    <c:v>oct-21</c:v>
                  </c:pt>
                  <c:pt idx="10">
                    <c:v>nov-21</c:v>
                  </c:pt>
                  <c:pt idx="11">
                    <c:v>dic-21</c:v>
                  </c:pt>
                </c:lvl>
              </c:multiLvlStrCache>
            </c:multiLvlStrRef>
          </c:cat>
          <c:val>
            <c:numRef>
              <c:f>'[1]Indicadores Proceso'!$C$55:$O$55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C0B-4AB2-87CF-97AB7E41BD81}"/>
            </c:ext>
          </c:extLst>
        </c:ser>
        <c:ser>
          <c:idx val="1"/>
          <c:order val="1"/>
          <c:tx>
            <c:strRef>
              <c:f>'[1]Indicadores Proceso'!$B$56</c:f>
              <c:strCache>
                <c:ptCount val="1"/>
                <c:pt idx="0">
                  <c:v>Nro de enfermedades  laborales  reportadas durante el periodo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'IND PROCESO'!$C$54:$N$55</c:f>
              <c:multiLvlStrCache>
                <c:ptCount val="12"/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lvl>
                <c:lvl>
                  <c:pt idx="0">
                    <c:v>ene-21</c:v>
                  </c:pt>
                  <c:pt idx="1">
                    <c:v>feb-21</c:v>
                  </c:pt>
                  <c:pt idx="2">
                    <c:v>mar-21</c:v>
                  </c:pt>
                  <c:pt idx="3">
                    <c:v>abr-21</c:v>
                  </c:pt>
                  <c:pt idx="4">
                    <c:v>may-21</c:v>
                  </c:pt>
                  <c:pt idx="5">
                    <c:v>jun-21</c:v>
                  </c:pt>
                  <c:pt idx="6">
                    <c:v>jul-21</c:v>
                  </c:pt>
                  <c:pt idx="7">
                    <c:v>ago-21</c:v>
                  </c:pt>
                  <c:pt idx="8">
                    <c:v>sept-21</c:v>
                  </c:pt>
                  <c:pt idx="9">
                    <c:v>oct-21</c:v>
                  </c:pt>
                  <c:pt idx="10">
                    <c:v>nov-21</c:v>
                  </c:pt>
                  <c:pt idx="11">
                    <c:v>dic-21</c:v>
                  </c:pt>
                </c:lvl>
              </c:multiLvlStrCache>
            </c:multiLvlStrRef>
          </c:cat>
          <c:val>
            <c:numRef>
              <c:f>'[1]Indicadores Proceso'!$C$56:$O$56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C0B-4AB2-87CF-97AB7E41B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262272"/>
        <c:axId val="188277120"/>
      </c:barChart>
      <c:lineChart>
        <c:grouping val="standard"/>
        <c:varyColors val="0"/>
        <c:ser>
          <c:idx val="2"/>
          <c:order val="2"/>
          <c:tx>
            <c:strRef>
              <c:f>'[1]Indicadores Proceso'!$B$57</c:f>
              <c:strCache>
                <c:ptCount val="1"/>
                <c:pt idx="0">
                  <c:v>Cumplimiento mensual 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28575">
                <a:solidFill>
                  <a:srgbClr val="92D05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'[1]Indicadores Proceso'!$C$57:$O$57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C0B-4AB2-87CF-97AB7E41BD81}"/>
            </c:ext>
          </c:extLst>
        </c:ser>
        <c:ser>
          <c:idx val="3"/>
          <c:order val="3"/>
          <c:tx>
            <c:strRef>
              <c:f>'[1]Indicadores Proceso'!$B$58</c:f>
              <c:strCache>
                <c:ptCount val="1"/>
                <c:pt idx="0">
                  <c:v>Meta</c:v>
                </c:pt>
              </c:strCache>
            </c:strRef>
          </c:tx>
          <c:spPr>
            <a:ln w="25400">
              <a:solidFill>
                <a:schemeClr val="accent6"/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val>
            <c:numRef>
              <c:f>'[1]Indicadores Proceso'!$C$58:$O$58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C0B-4AB2-87CF-97AB7E41B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79040"/>
        <c:axId val="188280832"/>
      </c:lineChart>
      <c:catAx>
        <c:axId val="18826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ES" b="1"/>
                  <a:t>Mes</a:t>
                </a:r>
              </a:p>
            </c:rich>
          </c:tx>
          <c:layout>
            <c:manualLayout>
              <c:xMode val="edge"/>
              <c:yMode val="edge"/>
              <c:x val="0.36820160451641659"/>
              <c:y val="0.91967802411795307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188277120"/>
        <c:crosses val="autoZero"/>
        <c:auto val="1"/>
        <c:lblAlgn val="ctr"/>
        <c:lblOffset val="100"/>
        <c:noMultiLvlLbl val="1"/>
      </c:catAx>
      <c:valAx>
        <c:axId val="1882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s-ES" b="1"/>
                  <a:t>NUmero de Incidentes</a:t>
                </a:r>
                <a:r>
                  <a:rPr lang="es-ES" b="1" baseline="0"/>
                  <a:t> y Accidentes</a:t>
                </a:r>
                <a:endParaRPr lang="es-ES" b="1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188262272"/>
        <c:crosses val="autoZero"/>
        <c:crossBetween val="between"/>
      </c:valAx>
      <c:catAx>
        <c:axId val="18827904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88280832"/>
        <c:crosses val="autoZero"/>
        <c:auto val="1"/>
        <c:lblAlgn val="ctr"/>
        <c:lblOffset val="100"/>
        <c:noMultiLvlLbl val="1"/>
      </c:catAx>
      <c:valAx>
        <c:axId val="188280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188279040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672804802455556"/>
          <c:y val="0.30811398575178101"/>
          <c:w val="0.15330567261989958"/>
          <c:h val="0.43215888336538577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Yu Gothic UI Semilight" panose="020B0400000000000000" pitchFamily="34" charset="-128"/>
          <a:ea typeface="Yu Gothic UI Semilight" panose="020B0400000000000000" pitchFamily="34" charset="-128"/>
          <a:cs typeface="Arial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1"/>
            </a:pPr>
            <a:r>
              <a:rPr lang="es-ES" sz="1400" b="1"/>
              <a:t>INVESTIGACIÓN</a:t>
            </a:r>
            <a:r>
              <a:rPr lang="es-ES" sz="1400" b="1" baseline="0"/>
              <a:t> DE ACCIDENTES DE TRABAJO</a:t>
            </a:r>
            <a:endParaRPr lang="es-ES" sz="1400" b="1"/>
          </a:p>
        </c:rich>
      </c:tx>
      <c:layout>
        <c:manualLayout>
          <c:xMode val="edge"/>
          <c:yMode val="edge"/>
          <c:x val="0.3962189140737416"/>
          <c:y val="4.5815597208113373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 PROCESO'!$B$47</c:f>
              <c:strCache>
                <c:ptCount val="1"/>
                <c:pt idx="0">
                  <c:v>Nro de investigaciones de  accidentes de trabajo realizadas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2">
                        <a:lumMod val="20000"/>
                        <a:lumOff val="80000"/>
                      </a:schemeClr>
                    </a:solidFill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 PROCESO'!$C$46:$N$46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'IND PROCESO'!$C$47:$N$47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4</c:v>
                </c:pt>
                <c:pt idx="8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6E-4E46-B523-50AE72127BA9}"/>
            </c:ext>
          </c:extLst>
        </c:ser>
        <c:ser>
          <c:idx val="1"/>
          <c:order val="1"/>
          <c:tx>
            <c:strRef>
              <c:f>'IND PROCESO'!$B$48</c:f>
              <c:strCache>
                <c:ptCount val="1"/>
                <c:pt idx="0">
                  <c:v>Nro de accidentes de trabajo reportados durante el periodo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 PROCESO'!$C$46:$N$46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'IND PROCESO'!$C$48:$N$48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4</c:v>
                </c:pt>
                <c:pt idx="8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E6E-4E46-B523-50AE72127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44960"/>
        <c:axId val="188368000"/>
      </c:barChart>
      <c:lineChart>
        <c:grouping val="standard"/>
        <c:varyColors val="0"/>
        <c:ser>
          <c:idx val="2"/>
          <c:order val="2"/>
          <c:tx>
            <c:strRef>
              <c:f>'IND PROCESO'!$B$49</c:f>
              <c:strCache>
                <c:ptCount val="1"/>
                <c:pt idx="0">
                  <c:v>Cumplimiento mensual 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28575">
                <a:solidFill>
                  <a:srgbClr val="92D05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 PROCESO'!$C$46:$N$46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'IND PROCESO'!$C$49:$N$49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E6E-4E46-B523-50AE72127BA9}"/>
            </c:ext>
          </c:extLst>
        </c:ser>
        <c:ser>
          <c:idx val="3"/>
          <c:order val="3"/>
          <c:tx>
            <c:strRef>
              <c:f>'IND PROCESO'!$B$50</c:f>
              <c:strCache>
                <c:ptCount val="1"/>
                <c:pt idx="0">
                  <c:v>Meta</c:v>
                </c:pt>
              </c:strCache>
            </c:strRef>
          </c:tx>
          <c:spPr>
            <a:ln w="25400">
              <a:solidFill>
                <a:schemeClr val="accent6"/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cat>
            <c:numRef>
              <c:f>'IND PROCESO'!$C$46:$N$46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'IND PROCESO'!$C$50:$N$50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E6E-4E46-B523-50AE72127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69920"/>
        <c:axId val="188375808"/>
      </c:lineChart>
      <c:dateAx>
        <c:axId val="18834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ES" b="1"/>
                  <a:t>Mes</a:t>
                </a:r>
              </a:p>
            </c:rich>
          </c:tx>
          <c:layout>
            <c:manualLayout>
              <c:xMode val="edge"/>
              <c:yMode val="edge"/>
              <c:x val="0.36820160451641659"/>
              <c:y val="0.91967802411795307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188368000"/>
        <c:crosses val="autoZero"/>
        <c:auto val="1"/>
        <c:lblOffset val="100"/>
        <c:baseTimeUnit val="months"/>
      </c:dateAx>
      <c:valAx>
        <c:axId val="18836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s-ES" b="1"/>
                  <a:t>NUmero de  </a:t>
                </a:r>
                <a:r>
                  <a:rPr lang="es-ES" b="1" baseline="0"/>
                  <a:t> Accidentes</a:t>
                </a:r>
                <a:endParaRPr lang="es-ES" b="1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188344960"/>
        <c:crosses val="autoZero"/>
        <c:crossBetween val="between"/>
      </c:valAx>
      <c:dateAx>
        <c:axId val="1883699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88375808"/>
        <c:crosses val="autoZero"/>
        <c:auto val="1"/>
        <c:lblOffset val="100"/>
        <c:baseTimeUnit val="months"/>
      </c:dateAx>
      <c:valAx>
        <c:axId val="1883758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188369920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672804802455556"/>
          <c:y val="0.30811398575178101"/>
          <c:w val="0.15330567261989958"/>
          <c:h val="0.61003117540243557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Yu Gothic UI Semilight" panose="020B0400000000000000" pitchFamily="34" charset="-128"/>
          <a:ea typeface="Yu Gothic UI Semilight" panose="020B0400000000000000" pitchFamily="34" charset="-128"/>
          <a:cs typeface="Arial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1"/>
            </a:pPr>
            <a:r>
              <a:rPr lang="es-ES" sz="1400" b="1"/>
              <a:t>GESTIÓN</a:t>
            </a:r>
            <a:r>
              <a:rPr lang="es-ES" sz="1400" b="1" baseline="0"/>
              <a:t> DE SIMULACROS</a:t>
            </a:r>
            <a:endParaRPr lang="es-ES" sz="1400" b="1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957604536074211E-2"/>
          <c:y val="0.14796396396396397"/>
          <c:w val="0.58367770834164212"/>
          <c:h val="0.52777129885791296"/>
        </c:manualLayout>
      </c:layout>
      <c:lineChart>
        <c:grouping val="standard"/>
        <c:varyColors val="0"/>
        <c:ser>
          <c:idx val="0"/>
          <c:order val="0"/>
          <c:tx>
            <c:strRef>
              <c:f>'IND PROCESO'!$B$63</c:f>
              <c:strCache>
                <c:ptCount val="1"/>
                <c:pt idx="0">
                  <c:v>Número de simulacros realizados en el periodo</c:v>
                </c:pt>
              </c:strCache>
            </c:strRef>
          </c:tx>
          <c:spPr>
            <a:ln w="25400"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2">
                        <a:lumMod val="40000"/>
                        <a:lumOff val="60000"/>
                      </a:schemeClr>
                    </a:solidFill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'IND PROCESO'!$C$62:$E$62</c:f>
              <c:strCache>
                <c:ptCount val="3"/>
                <c:pt idx="0">
                  <c:v>ENERO - JUNIO.</c:v>
                </c:pt>
                <c:pt idx="1">
                  <c:v>JUNIO - DICIEMBRE.</c:v>
                </c:pt>
                <c:pt idx="2">
                  <c:v>2021</c:v>
                </c:pt>
              </c:strCache>
            </c:strRef>
          </c:cat>
          <c:val>
            <c:numRef>
              <c:f>'IND PROCESO'!$C$63:$E$63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CA45-421B-BF09-8A6833CC849F}"/>
            </c:ext>
          </c:extLst>
        </c:ser>
        <c:ser>
          <c:idx val="1"/>
          <c:order val="1"/>
          <c:tx>
            <c:strRef>
              <c:f>'IND PROCESO'!$B$64</c:f>
              <c:strCache>
                <c:ptCount val="1"/>
                <c:pt idx="0">
                  <c:v>Número de simulacros programados en el periodo</c:v>
                </c:pt>
              </c:strCache>
            </c:strRef>
          </c:tx>
          <c:spPr>
            <a:ln w="25400"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'IND PROCESO'!$C$62:$E$62</c:f>
              <c:strCache>
                <c:ptCount val="3"/>
                <c:pt idx="0">
                  <c:v>ENERO - JUNIO.</c:v>
                </c:pt>
                <c:pt idx="1">
                  <c:v>JUNIO - DICIEMBRE.</c:v>
                </c:pt>
                <c:pt idx="2">
                  <c:v>2021</c:v>
                </c:pt>
              </c:strCache>
            </c:strRef>
          </c:cat>
          <c:val>
            <c:numRef>
              <c:f>'IND PROCESO'!$C$64:$E$64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CA45-421B-BF09-8A6833CC849F}"/>
            </c:ext>
          </c:extLst>
        </c:ser>
        <c:ser>
          <c:idx val="2"/>
          <c:order val="2"/>
          <c:tx>
            <c:strRef>
              <c:f>'IND PROCESO'!$B$65</c:f>
              <c:strCache>
                <c:ptCount val="1"/>
                <c:pt idx="0">
                  <c:v>Cumplimiento semestral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'IND PROCESO'!$C$62:$E$62</c:f>
              <c:strCache>
                <c:ptCount val="3"/>
                <c:pt idx="0">
                  <c:v>ENERO - JUNIO.</c:v>
                </c:pt>
                <c:pt idx="1">
                  <c:v>JUNIO - DICIEMBRE.</c:v>
                </c:pt>
                <c:pt idx="2">
                  <c:v>2021</c:v>
                </c:pt>
              </c:strCache>
            </c:strRef>
          </c:cat>
          <c:val>
            <c:numRef>
              <c:f>'IND PROCESO'!$C$65:$E$65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CA45-421B-BF09-8A6833CC849F}"/>
            </c:ext>
          </c:extLst>
        </c:ser>
        <c:ser>
          <c:idx val="3"/>
          <c:order val="3"/>
          <c:tx>
            <c:strRef>
              <c:f>'IND PROCESO'!$B$66</c:f>
              <c:strCache>
                <c:ptCount val="1"/>
                <c:pt idx="0">
                  <c:v>Meta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ysDash"/>
            </a:ln>
          </c:spPr>
          <c:cat>
            <c:strRef>
              <c:f>'IND PROCESO'!$C$62:$E$62</c:f>
              <c:strCache>
                <c:ptCount val="3"/>
                <c:pt idx="0">
                  <c:v>ENERO - JUNIO.</c:v>
                </c:pt>
                <c:pt idx="1">
                  <c:v>JUNIO - DICIEMBRE.</c:v>
                </c:pt>
                <c:pt idx="2">
                  <c:v>2021</c:v>
                </c:pt>
              </c:strCache>
            </c:strRef>
          </c:cat>
          <c:val>
            <c:numRef>
              <c:f>'IND PROCESO'!$C$66:$E$66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CA45-421B-BF09-8A6833CC8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26880"/>
        <c:axId val="188433152"/>
      </c:lineChart>
      <c:catAx>
        <c:axId val="18842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ES" b="1"/>
                  <a:t>Semestre ciudad</a:t>
                </a:r>
              </a:p>
            </c:rich>
          </c:tx>
          <c:layout>
            <c:manualLayout>
              <c:xMode val="edge"/>
              <c:yMode val="edge"/>
              <c:x val="0.29531156665761604"/>
              <c:y val="0.81893778781528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188433152"/>
        <c:crosses val="autoZero"/>
        <c:auto val="1"/>
        <c:lblAlgn val="ctr"/>
        <c:lblOffset val="100"/>
        <c:noMultiLvlLbl val="0"/>
      </c:catAx>
      <c:valAx>
        <c:axId val="18843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NUmero de Simulacros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1884268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918463337639603"/>
          <c:y val="0.20460714338579755"/>
          <c:w val="0.29081536662360413"/>
          <c:h val="0.3843375984149444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00"/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Yu Gothic UI Semilight" panose="020B0400000000000000" pitchFamily="34" charset="-128"/>
          <a:ea typeface="Yu Gothic UI Semilight" panose="020B0400000000000000" pitchFamily="34" charset="-128"/>
          <a:cs typeface="Arial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1"/>
            </a:pPr>
            <a:r>
              <a:rPr lang="es-ES" sz="1400" b="1"/>
              <a:t>GESTIÓN</a:t>
            </a:r>
            <a:r>
              <a:rPr lang="es-ES" sz="1400" b="1" baseline="0"/>
              <a:t> DE INSPECCIONES SST</a:t>
            </a:r>
            <a:endParaRPr lang="es-ES" sz="1400" b="1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957604536074211E-2"/>
          <c:y val="0.14796396396396397"/>
          <c:w val="0.58367770834164212"/>
          <c:h val="0.527771298857912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'IND PROCESO'!$B$71</c:f>
              <c:strCache>
                <c:ptCount val="1"/>
                <c:pt idx="0">
                  <c:v>Número de Inspecciones SST ejecutadas durante el periodo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2">
                        <a:lumMod val="40000"/>
                        <a:lumOff val="60000"/>
                      </a:schemeClr>
                    </a:solidFill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'[1]Indicadores Proceso'!$C$70:$H$70</c:f>
              <c:strCache>
                <c:ptCount val="6"/>
                <c:pt idx="0">
                  <c:v>MARZO.</c:v>
                </c:pt>
                <c:pt idx="1">
                  <c:v>JUNIO.</c:v>
                </c:pt>
                <c:pt idx="2">
                  <c:v>SEPTIEMBRE.</c:v>
                </c:pt>
                <c:pt idx="3">
                  <c:v>DICIEMBRE.</c:v>
                </c:pt>
                <c:pt idx="4">
                  <c:v>TOTAL.</c:v>
                </c:pt>
                <c:pt idx="5">
                  <c:v>0</c:v>
                </c:pt>
              </c:strCache>
            </c:strRef>
          </c:cat>
          <c:val>
            <c:numRef>
              <c:f>'IND PROCESO'!$C$71:$F$71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46C-48A4-99D2-6F96BD039DA8}"/>
            </c:ext>
          </c:extLst>
        </c:ser>
        <c:ser>
          <c:idx val="1"/>
          <c:order val="1"/>
          <c:tx>
            <c:strRef>
              <c:f>'IND PROCESO'!$B$72</c:f>
              <c:strCache>
                <c:ptCount val="1"/>
                <c:pt idx="0">
                  <c:v>Número de Inspecciones SST programadas durante el periodo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'[1]Indicadores Proceso'!$C$70:$H$70</c:f>
              <c:strCache>
                <c:ptCount val="6"/>
                <c:pt idx="0">
                  <c:v>MARZO.</c:v>
                </c:pt>
                <c:pt idx="1">
                  <c:v>JUNIO.</c:v>
                </c:pt>
                <c:pt idx="2">
                  <c:v>SEPTIEMBRE.</c:v>
                </c:pt>
                <c:pt idx="3">
                  <c:v>DICIEMBRE.</c:v>
                </c:pt>
                <c:pt idx="4">
                  <c:v>TOTAL.</c:v>
                </c:pt>
                <c:pt idx="5">
                  <c:v>0</c:v>
                </c:pt>
              </c:strCache>
            </c:strRef>
          </c:cat>
          <c:val>
            <c:numRef>
              <c:f>'IND PROCESO'!$C$72:$F$72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46C-48A4-99D2-6F96BD039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781312"/>
        <c:axId val="188783232"/>
      </c:barChart>
      <c:lineChart>
        <c:grouping val="standard"/>
        <c:varyColors val="0"/>
        <c:ser>
          <c:idx val="2"/>
          <c:order val="2"/>
          <c:tx>
            <c:strRef>
              <c:f>'IND PROCESO'!$B$73</c:f>
              <c:strCache>
                <c:ptCount val="1"/>
                <c:pt idx="0">
                  <c:v>Cumplimiento semestral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pPr>
              <a:ln w="28575">
                <a:solidFill>
                  <a:srgbClr val="92D050"/>
                </a:solidFill>
                <a:prstDash val="sysDash"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 PROCESO'!$C$70:$F$70</c:f>
              <c:numCache>
                <c:formatCode>mmm\-yy</c:formatCode>
                <c:ptCount val="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</c:numCache>
            </c:numRef>
          </c:cat>
          <c:val>
            <c:numRef>
              <c:f>'IND PROCESO'!$C$73:$F$73</c:f>
              <c:numCache>
                <c:formatCode>0%</c:formatCode>
                <c:ptCount val="4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46C-48A4-99D2-6F96BD039DA8}"/>
            </c:ext>
          </c:extLst>
        </c:ser>
        <c:ser>
          <c:idx val="3"/>
          <c:order val="3"/>
          <c:tx>
            <c:strRef>
              <c:f>'IND PROCESO'!$B$74</c:f>
              <c:strCache>
                <c:ptCount val="1"/>
                <c:pt idx="0">
                  <c:v>Meta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ysDash"/>
            </a:ln>
          </c:spPr>
          <c:marker>
            <c:spPr>
              <a:ln w="28575">
                <a:solidFill>
                  <a:schemeClr val="accent6"/>
                </a:solidFill>
                <a:prstDash val="sysDash"/>
              </a:ln>
            </c:spPr>
          </c:marker>
          <c:cat>
            <c:numRef>
              <c:f>'IND PROCESO'!$C$70:$F$70</c:f>
              <c:numCache>
                <c:formatCode>mmm\-yy</c:formatCode>
                <c:ptCount val="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</c:numCache>
            </c:numRef>
          </c:cat>
          <c:val>
            <c:numRef>
              <c:f>'IND PROCESO'!$C$74:$F$74</c:f>
              <c:numCache>
                <c:formatCode>0%</c:formatCode>
                <c:ptCount val="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46C-48A4-99D2-6F96BD039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3216"/>
        <c:axId val="188794752"/>
      </c:lineChart>
      <c:catAx>
        <c:axId val="1887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188783232"/>
        <c:crosses val="autoZero"/>
        <c:auto val="1"/>
        <c:lblAlgn val="ctr"/>
        <c:lblOffset val="100"/>
        <c:noMultiLvlLbl val="0"/>
      </c:catAx>
      <c:valAx>
        <c:axId val="1887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188781312"/>
        <c:crosses val="autoZero"/>
        <c:crossBetween val="between"/>
      </c:valAx>
      <c:dateAx>
        <c:axId val="18879321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88794752"/>
        <c:crosses val="autoZero"/>
        <c:auto val="1"/>
        <c:lblOffset val="100"/>
        <c:baseTimeUnit val="months"/>
      </c:dateAx>
      <c:valAx>
        <c:axId val="18879475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Cumplimiento</a:t>
                </a:r>
              </a:p>
            </c:rich>
          </c:tx>
          <c:layout>
            <c:manualLayout>
              <c:xMode val="edge"/>
              <c:yMode val="edge"/>
              <c:x val="0.72375788155790877"/>
              <c:y val="0.2997803956675957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188793216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516226605961656"/>
          <c:y val="0.34037749157324326"/>
          <c:w val="0.24483785746701445"/>
          <c:h val="0.4368465740152831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00"/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Yu Gothic UI Semilight" panose="020B0400000000000000" pitchFamily="34" charset="-128"/>
          <a:ea typeface="Yu Gothic UI Semilight" panose="020B0400000000000000" pitchFamily="34" charset="-128"/>
          <a:cs typeface="Arial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 b="1"/>
            </a:pPr>
            <a:r>
              <a:rPr lang="es-ES" sz="1200" b="1"/>
              <a:t>GESTIÓN</a:t>
            </a:r>
            <a:r>
              <a:rPr lang="es-ES" sz="1200" b="1" baseline="0"/>
              <a:t> DE MEDICIONES AMBIENTALES</a:t>
            </a:r>
            <a:endParaRPr lang="es-ES" sz="1200" b="1"/>
          </a:p>
        </c:rich>
      </c:tx>
      <c:layout>
        <c:manualLayout>
          <c:xMode val="edge"/>
          <c:yMode val="edge"/>
          <c:x val="0.32997364138298962"/>
          <c:y val="2.416918429003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915574950179572E-2"/>
          <c:y val="0.15223951565038546"/>
          <c:w val="0.50403631277146488"/>
          <c:h val="0.70687611424575381"/>
        </c:manualLayout>
      </c:layout>
      <c:lineChart>
        <c:grouping val="standard"/>
        <c:varyColors val="0"/>
        <c:ser>
          <c:idx val="0"/>
          <c:order val="0"/>
          <c:tx>
            <c:strRef>
              <c:f>'IND PROCESO'!$B$79</c:f>
              <c:strCache>
                <c:ptCount val="1"/>
                <c:pt idx="0">
                  <c:v>Número de mediciones ambientales  ejecutadas durante el periodo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('IND PROCESO'!$C$78,'IND PROCESO'!$F$78)</c:f>
              <c:strCache>
                <c:ptCount val="2"/>
                <c:pt idx="0">
                  <c:v>ENERO - DICIEMBRE.</c:v>
                </c:pt>
                <c:pt idx="1">
                  <c:v>2020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'IND PROCESO'!$C$78:$F$78</c15:sqref>
                  </c15:fullRef>
                </c:ext>
              </c:extLst>
            </c:strRef>
          </c:cat>
          <c:val>
            <c:numRef>
              <c:f>('IND PROCESO'!$C$79,'IND PROCESO'!$F$79)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'IND PROCESO'!$C$79:$F$79</c15:sqref>
                  </c15:fullRef>
                </c:ext>
              </c:extLst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7C8-4502-9E68-1AB2819C9896}"/>
            </c:ext>
          </c:extLst>
        </c:ser>
        <c:ser>
          <c:idx val="1"/>
          <c:order val="1"/>
          <c:tx>
            <c:strRef>
              <c:f>'IND PROCESO'!$B$80</c:f>
              <c:strCache>
                <c:ptCount val="1"/>
                <c:pt idx="0">
                  <c:v>Número de mediciones ambientales  programadas  durante el periodo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('IND PROCESO'!$C$78,'IND PROCESO'!$F$78)</c:f>
              <c:strCache>
                <c:ptCount val="2"/>
                <c:pt idx="0">
                  <c:v>ENERO - DICIEMBRE.</c:v>
                </c:pt>
                <c:pt idx="1">
                  <c:v>2020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'IND PROCESO'!$C$78:$F$78</c15:sqref>
                  </c15:fullRef>
                </c:ext>
              </c:extLst>
            </c:strRef>
          </c:cat>
          <c:val>
            <c:numRef>
              <c:f>('IND PROCESO'!$C$80,'IND PROCESO'!$F$80)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'IND PROCESO'!$C$80:$F$80</c15:sqref>
                  </c15:fullRef>
                </c:ext>
              </c:extLst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7C8-4502-9E68-1AB2819C9896}"/>
            </c:ext>
          </c:extLst>
        </c:ser>
        <c:ser>
          <c:idx val="2"/>
          <c:order val="2"/>
          <c:tx>
            <c:strRef>
              <c:f>'IND PROCESO'!$B$81</c:f>
              <c:strCache>
                <c:ptCount val="1"/>
                <c:pt idx="0">
                  <c:v>% Cumplimiento 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('IND PROCESO'!$C$78,'IND PROCESO'!$F$78)</c:f>
              <c:strCache>
                <c:ptCount val="2"/>
                <c:pt idx="0">
                  <c:v>ENERO - DICIEMBRE.</c:v>
                </c:pt>
                <c:pt idx="1">
                  <c:v>2020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'IND PROCESO'!$C$78:$F$78</c15:sqref>
                  </c15:fullRef>
                </c:ext>
              </c:extLst>
            </c:strRef>
          </c:cat>
          <c:val>
            <c:numRef>
              <c:f>('IND PROCESO'!$C$81,'IND PROCESO'!$F$81)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'IND PROCESO'!$C$81:$F$81</c15:sqref>
                  </c15:fullRef>
                </c:ext>
              </c:extLst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7C8-4502-9E68-1AB2819C9896}"/>
            </c:ext>
          </c:extLst>
        </c:ser>
        <c:ser>
          <c:idx val="3"/>
          <c:order val="3"/>
          <c:tx>
            <c:strRef>
              <c:f>'IND PROCESO'!$B$82</c:f>
              <c:strCache>
                <c:ptCount val="1"/>
                <c:pt idx="0">
                  <c:v>Meta</c:v>
                </c:pt>
              </c:strCache>
            </c:strRef>
          </c:tx>
          <c:spPr>
            <a:ln w="19050">
              <a:solidFill>
                <a:schemeClr val="accent6"/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accent6"/>
              </a:solidFill>
              <a:ln w="19050">
                <a:solidFill>
                  <a:schemeClr val="accent6"/>
                </a:solidFill>
                <a:prstDash val="sysDash"/>
              </a:ln>
              <a:effectLst/>
            </c:spPr>
          </c:marker>
          <c:cat>
            <c:strRef>
              <c:f>('IND PROCESO'!$C$78,'IND PROCESO'!$F$78)</c:f>
              <c:strCache>
                <c:ptCount val="2"/>
                <c:pt idx="0">
                  <c:v>ENERO - DICIEMBRE.</c:v>
                </c:pt>
                <c:pt idx="1">
                  <c:v>2020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'IND PROCESO'!$C$78:$F$78</c15:sqref>
                  </c15:fullRef>
                </c:ext>
              </c:extLst>
            </c:strRef>
          </c:cat>
          <c:val>
            <c:numRef>
              <c:f>('IND PROCESO'!$C$82,'IND PROCESO'!$F$82)</c:f>
              <c:numCache>
                <c:formatCode>0%</c:formatCode>
                <c:ptCount val="2"/>
                <c:pt idx="0">
                  <c:v>0.9</c:v>
                </c:pt>
                <c:pt idx="1">
                  <c:v>0.9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'IND PROCESO'!$C$82:$F$82</c15:sqref>
                  </c15:fullRef>
                </c:ext>
              </c:extLst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7C8-4502-9E68-1AB2819C9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15072"/>
        <c:axId val="188917632"/>
      </c:lineChart>
      <c:catAx>
        <c:axId val="18891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sz="1050" b="1"/>
                  <a:t>Ciudad</a:t>
                </a:r>
              </a:p>
            </c:rich>
          </c:tx>
          <c:layout>
            <c:manualLayout>
              <c:xMode val="edge"/>
              <c:yMode val="edge"/>
              <c:x val="0.3176436613045146"/>
              <c:y val="0.926386120163982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188917632"/>
        <c:crosses val="autoZero"/>
        <c:auto val="1"/>
        <c:lblAlgn val="ctr"/>
        <c:lblOffset val="100"/>
        <c:noMultiLvlLbl val="0"/>
      </c:catAx>
      <c:valAx>
        <c:axId val="188917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s-ES" sz="1050" b="1"/>
                  <a:t>Mediciones</a:t>
                </a:r>
                <a:r>
                  <a:rPr lang="es-ES" sz="1050" b="1" baseline="0"/>
                  <a:t> ambientales</a:t>
                </a:r>
                <a:endParaRPr lang="es-ES" sz="1050" b="1"/>
              </a:p>
            </c:rich>
          </c:tx>
          <c:layout>
            <c:manualLayout>
              <c:xMode val="edge"/>
              <c:yMode val="edge"/>
              <c:x val="6.712353894668899E-4"/>
              <c:y val="0.285235070691692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188915072"/>
        <c:crosses val="autoZero"/>
        <c:crossBetween val="between"/>
      </c:valAx>
      <c:spPr>
        <a:noFill/>
        <a:ln w="3175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9626262178842468"/>
          <c:y val="0.27638857831592806"/>
          <c:w val="0.30373739488145557"/>
          <c:h val="0.4281149180676739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Yu Gothic UI Semilight" panose="020B0400000000000000" pitchFamily="34" charset="-128"/>
          <a:ea typeface="Yu Gothic UI Semilight" panose="020B0400000000000000" pitchFamily="34" charset="-128"/>
          <a:cs typeface="Calibri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1"/>
            </a:pPr>
            <a:r>
              <a:rPr lang="es-ES" sz="1400" b="1"/>
              <a:t>PROGRAMA</a:t>
            </a:r>
            <a:r>
              <a:rPr lang="es-ES" sz="1400" b="1" baseline="0"/>
              <a:t> DE REINCORPORACIÓN LABORAL</a:t>
            </a:r>
            <a:endParaRPr lang="es-ES" sz="1400" b="1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957604536074211E-2"/>
          <c:y val="0.14796396396396397"/>
          <c:w val="0.58367770834164212"/>
          <c:h val="0.527771298857912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'IND PROCESO'!$B$89</c:f>
              <c:strCache>
                <c:ptCount val="1"/>
                <c:pt idx="0">
                  <c:v>Número de casos gestionados de los reportados durante el periodo.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2">
                        <a:lumMod val="40000"/>
                        <a:lumOff val="60000"/>
                      </a:schemeClr>
                    </a:solidFill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 PROCESO'!$C$88:$I$88</c:f>
              <c:strCache>
                <c:ptCount val="7"/>
                <c:pt idx="0">
                  <c:v>Enero - Febrero.</c:v>
                </c:pt>
                <c:pt idx="1">
                  <c:v>Marzo - Abril.</c:v>
                </c:pt>
                <c:pt idx="2">
                  <c:v>Mayo - Junio.</c:v>
                </c:pt>
                <c:pt idx="3">
                  <c:v>Julio - Agosto.</c:v>
                </c:pt>
                <c:pt idx="4">
                  <c:v>Septiembre - Octubre.</c:v>
                </c:pt>
                <c:pt idx="5">
                  <c:v>Noviembre - Diciembre.</c:v>
                </c:pt>
                <c:pt idx="6">
                  <c:v>2020</c:v>
                </c:pt>
              </c:strCache>
            </c:strRef>
          </c:cat>
          <c:val>
            <c:numRef>
              <c:f>'IND PROCESO'!$C$89:$I$89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6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91-428A-90F5-80186D885390}"/>
            </c:ext>
          </c:extLst>
        </c:ser>
        <c:ser>
          <c:idx val="1"/>
          <c:order val="1"/>
          <c:tx>
            <c:strRef>
              <c:f>'IND PROCESO'!$B$90</c:f>
              <c:strCache>
                <c:ptCount val="1"/>
                <c:pt idx="0">
                  <c:v>Número de casos nuevos reportados durante el periodo.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 PROCESO'!$C$88:$I$88</c:f>
              <c:strCache>
                <c:ptCount val="7"/>
                <c:pt idx="0">
                  <c:v>Enero - Febrero.</c:v>
                </c:pt>
                <c:pt idx="1">
                  <c:v>Marzo - Abril.</c:v>
                </c:pt>
                <c:pt idx="2">
                  <c:v>Mayo - Junio.</c:v>
                </c:pt>
                <c:pt idx="3">
                  <c:v>Julio - Agosto.</c:v>
                </c:pt>
                <c:pt idx="4">
                  <c:v>Septiembre - Octubre.</c:v>
                </c:pt>
                <c:pt idx="5">
                  <c:v>Noviembre - Diciembre.</c:v>
                </c:pt>
                <c:pt idx="6">
                  <c:v>2020</c:v>
                </c:pt>
              </c:strCache>
            </c:strRef>
          </c:cat>
          <c:val>
            <c:numRef>
              <c:f>'IND PROCESO'!$C$90:$I$90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6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91-428A-90F5-80186D885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532224"/>
        <c:axId val="188534144"/>
      </c:barChart>
      <c:lineChart>
        <c:grouping val="standard"/>
        <c:varyColors val="0"/>
        <c:ser>
          <c:idx val="2"/>
          <c:order val="2"/>
          <c:tx>
            <c:strRef>
              <c:f>'IND PROCESO'!$B$91</c:f>
              <c:strCache>
                <c:ptCount val="1"/>
                <c:pt idx="0">
                  <c:v>Cumplimiento semestral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pPr>
              <a:ln w="28575">
                <a:solidFill>
                  <a:srgbClr val="92D050"/>
                </a:solidFill>
                <a:prstDash val="sysDash"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 PROCESO'!$C$88:$I$88</c:f>
              <c:strCache>
                <c:ptCount val="7"/>
                <c:pt idx="0">
                  <c:v>Enero - Febrero.</c:v>
                </c:pt>
                <c:pt idx="1">
                  <c:v>Marzo - Abril.</c:v>
                </c:pt>
                <c:pt idx="2">
                  <c:v>Mayo - Junio.</c:v>
                </c:pt>
                <c:pt idx="3">
                  <c:v>Julio - Agosto.</c:v>
                </c:pt>
                <c:pt idx="4">
                  <c:v>Septiembre - Octubre.</c:v>
                </c:pt>
                <c:pt idx="5">
                  <c:v>Noviembre - Diciembre.</c:v>
                </c:pt>
                <c:pt idx="6">
                  <c:v>2020</c:v>
                </c:pt>
              </c:strCache>
            </c:strRef>
          </c:cat>
          <c:val>
            <c:numRef>
              <c:f>'IND PROCESO'!$C$91:$I$91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0.66666666666666663</c:v>
                </c:pt>
                <c:pt idx="4">
                  <c:v>0</c:v>
                </c:pt>
                <c:pt idx="5">
                  <c:v>0</c:v>
                </c:pt>
                <c:pt idx="6">
                  <c:v>0.5714285714285714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691-428A-90F5-80186D885390}"/>
            </c:ext>
          </c:extLst>
        </c:ser>
        <c:ser>
          <c:idx val="3"/>
          <c:order val="3"/>
          <c:tx>
            <c:strRef>
              <c:f>'IND PROCESO'!$B$92</c:f>
              <c:strCache>
                <c:ptCount val="1"/>
                <c:pt idx="0">
                  <c:v>Meta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ysDash"/>
            </a:ln>
          </c:spPr>
          <c:marker>
            <c:spPr>
              <a:ln w="28575">
                <a:solidFill>
                  <a:schemeClr val="accent6"/>
                </a:solidFill>
                <a:prstDash val="sysDash"/>
              </a:ln>
            </c:spPr>
          </c:marker>
          <c:cat>
            <c:strRef>
              <c:f>'IND PROCESO'!$C$88:$I$88</c:f>
              <c:strCache>
                <c:ptCount val="7"/>
                <c:pt idx="0">
                  <c:v>Enero - Febrero.</c:v>
                </c:pt>
                <c:pt idx="1">
                  <c:v>Marzo - Abril.</c:v>
                </c:pt>
                <c:pt idx="2">
                  <c:v>Mayo - Junio.</c:v>
                </c:pt>
                <c:pt idx="3">
                  <c:v>Julio - Agosto.</c:v>
                </c:pt>
                <c:pt idx="4">
                  <c:v>Septiembre - Octubre.</c:v>
                </c:pt>
                <c:pt idx="5">
                  <c:v>Noviembre - Diciembre.</c:v>
                </c:pt>
                <c:pt idx="6">
                  <c:v>2020</c:v>
                </c:pt>
              </c:strCache>
            </c:strRef>
          </c:cat>
          <c:val>
            <c:numRef>
              <c:f>'IND PROCESO'!$C$92:$I$92</c:f>
              <c:numCache>
                <c:formatCode>0%</c:formatCode>
                <c:ptCount val="7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691-428A-90F5-80186D885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64608"/>
        <c:axId val="188566144"/>
      </c:lineChart>
      <c:catAx>
        <c:axId val="1885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188534144"/>
        <c:crosses val="autoZero"/>
        <c:auto val="1"/>
        <c:lblAlgn val="ctr"/>
        <c:lblOffset val="100"/>
        <c:noMultiLvlLbl val="0"/>
      </c:catAx>
      <c:valAx>
        <c:axId val="18853414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188532224"/>
        <c:crosses val="autoZero"/>
        <c:crossBetween val="between"/>
        <c:majorUnit val="1"/>
      </c:valAx>
      <c:catAx>
        <c:axId val="18856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66144"/>
        <c:crosses val="autoZero"/>
        <c:auto val="1"/>
        <c:lblAlgn val="ctr"/>
        <c:lblOffset val="100"/>
        <c:noMultiLvlLbl val="0"/>
      </c:catAx>
      <c:valAx>
        <c:axId val="18856614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Cumplimiento</a:t>
                </a:r>
              </a:p>
            </c:rich>
          </c:tx>
          <c:layout>
            <c:manualLayout>
              <c:xMode val="edge"/>
              <c:yMode val="edge"/>
              <c:x val="0.72375788155790877"/>
              <c:y val="0.2997803956675957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188564608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516226605961656"/>
          <c:y val="0.34037749157324326"/>
          <c:w val="0.24483785746701445"/>
          <c:h val="0.4880023489680334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00"/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Yu Gothic UI Semilight" panose="020B0400000000000000" pitchFamily="34" charset="-128"/>
          <a:ea typeface="Yu Gothic UI Semilight" panose="020B0400000000000000" pitchFamily="34" charset="-128"/>
          <a:cs typeface="Arial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1"/>
            </a:pPr>
            <a:r>
              <a:rPr lang="es-ES" sz="1400" b="1"/>
              <a:t>CUMPLIMIENTO DE REQUISITOS</a:t>
            </a:r>
            <a:r>
              <a:rPr lang="es-ES" sz="1400" b="1" baseline="0"/>
              <a:t> LEGALES EN SST</a:t>
            </a:r>
            <a:endParaRPr lang="es-ES" sz="1400" b="1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957604536074211E-2"/>
          <c:y val="0.14796396396396397"/>
          <c:w val="0.58367770834164212"/>
          <c:h val="0.52777129885791296"/>
        </c:manualLayout>
      </c:layout>
      <c:lineChart>
        <c:grouping val="standard"/>
        <c:varyColors val="0"/>
        <c:ser>
          <c:idx val="0"/>
          <c:order val="0"/>
          <c:tx>
            <c:strRef>
              <c:f>'IND RESULTADO'!$B$5</c:f>
              <c:strCache>
                <c:ptCount val="1"/>
                <c:pt idx="0">
                  <c:v>Número de Total de requisitos legales en SST que se cumplen</c:v>
                </c:pt>
              </c:strCache>
            </c:strRef>
          </c:tx>
          <c:spPr>
            <a:ln w="25400"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2">
                        <a:lumMod val="40000"/>
                        <a:lumOff val="60000"/>
                      </a:schemeClr>
                    </a:solidFill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'IND RESULTADO'!$C$4:$E$4</c:f>
              <c:strCache>
                <c:ptCount val="3"/>
                <c:pt idx="0">
                  <c:v>Junio. </c:v>
                </c:pt>
                <c:pt idx="1">
                  <c:v>Diciembre.</c:v>
                </c:pt>
                <c:pt idx="2">
                  <c:v>TOTAL.</c:v>
                </c:pt>
              </c:strCache>
            </c:strRef>
          </c:cat>
          <c:val>
            <c:numRef>
              <c:f>'IND RESULTADO'!$C$5:$E$5</c:f>
              <c:numCache>
                <c:formatCode>General</c:formatCode>
                <c:ptCount val="3"/>
                <c:pt idx="0">
                  <c:v>687</c:v>
                </c:pt>
                <c:pt idx="2">
                  <c:v>687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95-4DCB-B16B-A1B123CC6399}"/>
            </c:ext>
          </c:extLst>
        </c:ser>
        <c:ser>
          <c:idx val="1"/>
          <c:order val="1"/>
          <c:tx>
            <c:strRef>
              <c:f>'IND RESULTADO'!$B$6</c:f>
              <c:strCache>
                <c:ptCount val="1"/>
                <c:pt idx="0">
                  <c:v>Número total de requisitos legales SST que aplican a la Compañia</c:v>
                </c:pt>
              </c:strCache>
            </c:strRef>
          </c:tx>
          <c:spPr>
            <a:ln w="25400"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'IND RESULTADO'!$C$4:$E$4</c:f>
              <c:strCache>
                <c:ptCount val="3"/>
                <c:pt idx="0">
                  <c:v>Junio. </c:v>
                </c:pt>
                <c:pt idx="1">
                  <c:v>Diciembre.</c:v>
                </c:pt>
                <c:pt idx="2">
                  <c:v>TOTAL.</c:v>
                </c:pt>
              </c:strCache>
            </c:strRef>
          </c:cat>
          <c:val>
            <c:numRef>
              <c:f>'IND RESULTADO'!$C$6:$E$6</c:f>
              <c:numCache>
                <c:formatCode>General</c:formatCode>
                <c:ptCount val="3"/>
                <c:pt idx="0">
                  <c:v>662</c:v>
                </c:pt>
                <c:pt idx="2">
                  <c:v>662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95-4DCB-B16B-A1B123CC6399}"/>
            </c:ext>
          </c:extLst>
        </c:ser>
        <c:ser>
          <c:idx val="2"/>
          <c:order val="2"/>
          <c:tx>
            <c:strRef>
              <c:f>'IND RESULTADO'!$B$7</c:f>
              <c:strCache>
                <c:ptCount val="1"/>
                <c:pt idx="0">
                  <c:v>Cumplimiento semestral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pPr>
              <a:ln w="28575">
                <a:solidFill>
                  <a:srgbClr val="92D050"/>
                </a:solidFill>
                <a:prstDash val="sysDash"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'IND RESULTADO'!$C$4:$E$4</c:f>
              <c:strCache>
                <c:ptCount val="3"/>
                <c:pt idx="0">
                  <c:v>Junio. </c:v>
                </c:pt>
                <c:pt idx="1">
                  <c:v>Diciembre.</c:v>
                </c:pt>
                <c:pt idx="2">
                  <c:v>TOTAL.</c:v>
                </c:pt>
              </c:strCache>
            </c:strRef>
          </c:cat>
          <c:val>
            <c:numRef>
              <c:f>'IND RESULTADO'!$C$7:$E$7</c:f>
              <c:numCache>
                <c:formatCode>0%</c:formatCode>
                <c:ptCount val="3"/>
                <c:pt idx="0">
                  <c:v>1.0377643504531722</c:v>
                </c:pt>
                <c:pt idx="1">
                  <c:v>0</c:v>
                </c:pt>
                <c:pt idx="2">
                  <c:v>1.0377643504531722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B95-4DCB-B16B-A1B123CC6399}"/>
            </c:ext>
          </c:extLst>
        </c:ser>
        <c:ser>
          <c:idx val="3"/>
          <c:order val="3"/>
          <c:tx>
            <c:strRef>
              <c:f>'IND RESULTADO'!$B$8</c:f>
              <c:strCache>
                <c:ptCount val="1"/>
                <c:pt idx="0">
                  <c:v>Meta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ysDash"/>
            </a:ln>
          </c:spPr>
          <c:marker>
            <c:spPr>
              <a:ln w="28575">
                <a:solidFill>
                  <a:schemeClr val="accent6"/>
                </a:solidFill>
                <a:prstDash val="sysDash"/>
              </a:ln>
            </c:spPr>
          </c:marker>
          <c:cat>
            <c:strRef>
              <c:f>'IND RESULTADO'!$C$4:$E$4</c:f>
              <c:strCache>
                <c:ptCount val="3"/>
                <c:pt idx="0">
                  <c:v>Junio. </c:v>
                </c:pt>
                <c:pt idx="1">
                  <c:v>Diciembre.</c:v>
                </c:pt>
                <c:pt idx="2">
                  <c:v>TOTAL.</c:v>
                </c:pt>
              </c:strCache>
            </c:strRef>
          </c:cat>
          <c:val>
            <c:numRef>
              <c:f>'IND RESULTADO'!$C$8:$E$8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B95-4DCB-B16B-A1B123CC6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713984"/>
        <c:axId val="164720640"/>
      </c:lineChart>
      <c:catAx>
        <c:axId val="16471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Semestre</a:t>
                </a:r>
              </a:p>
            </c:rich>
          </c:tx>
          <c:layout>
            <c:manualLayout>
              <c:xMode val="edge"/>
              <c:yMode val="edge"/>
              <c:x val="0.29531156665761604"/>
              <c:y val="0.81893778781528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164720640"/>
        <c:crosses val="autoZero"/>
        <c:auto val="1"/>
        <c:lblAlgn val="ctr"/>
        <c:lblOffset val="100"/>
        <c:noMultiLvlLbl val="0"/>
      </c:catAx>
      <c:valAx>
        <c:axId val="1647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NUmero de requisitos Legales SST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1647139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516226605961656"/>
          <c:y val="0.34037749157324326"/>
          <c:w val="0.24483778246654136"/>
          <c:h val="0.416848736013261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00"/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Yu Gothic UI Semilight" panose="020B0400000000000000" pitchFamily="34" charset="-128"/>
          <a:ea typeface="Yu Gothic UI Semilight" panose="020B0400000000000000" pitchFamily="34" charset="-128"/>
          <a:cs typeface="Arial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1"/>
            </a:pPr>
            <a:r>
              <a:rPr lang="es-ES" sz="1400" b="1"/>
              <a:t>GESTIÓN DE ACCIONES CORRECTIVAS,</a:t>
            </a:r>
            <a:r>
              <a:rPr lang="es-ES" sz="1400" b="1" baseline="0"/>
              <a:t> PREVENTIVAS Y DE MEJORA</a:t>
            </a:r>
            <a:endParaRPr lang="es-ES" sz="1400" b="1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 RESULTADO'!$B$13</c:f>
              <c:strCache>
                <c:ptCount val="1"/>
                <c:pt idx="0">
                  <c:v>Número de Acciones correctivas,preventivas y de mejora realizadas durante el periodo.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2">
                        <a:lumMod val="20000"/>
                        <a:lumOff val="80000"/>
                      </a:schemeClr>
                    </a:solidFill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'IND RESULTADO'!$C$12:$N$12</c:f>
            </c:multiLvlStrRef>
          </c:cat>
          <c:val>
            <c:numRef>
              <c:f>'IND RESULTADO'!$C$13:$O$13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F49-4DDF-BF70-422E8C4DEA9A}"/>
            </c:ext>
          </c:extLst>
        </c:ser>
        <c:ser>
          <c:idx val="1"/>
          <c:order val="1"/>
          <c:tx>
            <c:strRef>
              <c:f>'IND RESULTADO'!$B$14</c:f>
              <c:strCache>
                <c:ptCount val="1"/>
                <c:pt idx="0">
                  <c:v>Número de Acciones correctivas,preventivas y de mejora planeadas durante el periodo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'IND RESULTADO'!$C$12:$N$12</c:f>
            </c:multiLvlStrRef>
          </c:cat>
          <c:val>
            <c:numRef>
              <c:f>'IND RESULTADO'!$C$14:$O$14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F49-4DDF-BF70-422E8C4DE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772864"/>
        <c:axId val="164783616"/>
      </c:barChart>
      <c:lineChart>
        <c:grouping val="standard"/>
        <c:varyColors val="0"/>
        <c:ser>
          <c:idx val="2"/>
          <c:order val="2"/>
          <c:tx>
            <c:strRef>
              <c:f>'IND RESULTADO'!$B$15</c:f>
              <c:strCache>
                <c:ptCount val="1"/>
                <c:pt idx="0">
                  <c:v>Cumplimiento mensual </c:v>
                </c:pt>
              </c:strCache>
            </c:strRef>
          </c:tx>
          <c:marker>
            <c:symbol val="circle"/>
            <c:size val="5"/>
            <c:spPr>
              <a:solidFill>
                <a:srgbClr val="92D050"/>
              </a:solidFill>
              <a:ln w="28575">
                <a:solidFill>
                  <a:srgbClr val="92D05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'IND RESULTADO'!$C$12:$O$12</c:f>
            </c:multiLvlStrRef>
          </c:cat>
          <c:val>
            <c:numRef>
              <c:f>'IND RESULTADO'!$C$15:$O$15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F49-4DDF-BF70-422E8C4DEA9A}"/>
            </c:ext>
          </c:extLst>
        </c:ser>
        <c:ser>
          <c:idx val="3"/>
          <c:order val="3"/>
          <c:tx>
            <c:strRef>
              <c:f>'IND RESULTADO'!$B$16</c:f>
              <c:strCache>
                <c:ptCount val="1"/>
                <c:pt idx="0">
                  <c:v>Meta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cat>
            <c:multiLvlStrRef>
              <c:f>'IND RESULTADO'!$C$12:$O$12</c:f>
            </c:multiLvlStrRef>
          </c:cat>
          <c:val>
            <c:numRef>
              <c:f>'IND RESULTADO'!$C$16:$O$16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F49-4DDF-BF70-422E8C4DE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785536"/>
        <c:axId val="164803712"/>
      </c:lineChart>
      <c:catAx>
        <c:axId val="16477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ES" b="1"/>
                  <a:t>Mes</a:t>
                </a:r>
              </a:p>
            </c:rich>
          </c:tx>
          <c:layout>
            <c:manualLayout>
              <c:xMode val="edge"/>
              <c:yMode val="edge"/>
              <c:x val="0.36820160451641659"/>
              <c:y val="0.91967802411795307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164783616"/>
        <c:crosses val="autoZero"/>
        <c:auto val="1"/>
        <c:lblAlgn val="ctr"/>
        <c:lblOffset val="100"/>
        <c:noMultiLvlLbl val="1"/>
      </c:catAx>
      <c:valAx>
        <c:axId val="16478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s-ES" b="1"/>
                  <a:t>Nú,ero</a:t>
                </a:r>
                <a:r>
                  <a:rPr lang="es-ES" b="1" baseline="0"/>
                  <a:t> de Acciones </a:t>
                </a:r>
                <a:endParaRPr lang="es-ES" b="1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164772864"/>
        <c:crosses val="autoZero"/>
        <c:crossBetween val="between"/>
      </c:valAx>
      <c:catAx>
        <c:axId val="164785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803712"/>
        <c:crosses val="autoZero"/>
        <c:auto val="1"/>
        <c:lblAlgn val="ctr"/>
        <c:lblOffset val="100"/>
        <c:noMultiLvlLbl val="1"/>
      </c:catAx>
      <c:valAx>
        <c:axId val="1648037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164785536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672804802455556"/>
          <c:y val="0.30811398575178101"/>
          <c:w val="0.15330567261989958"/>
          <c:h val="0.43215888336538577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Yu Gothic UI Semilight" panose="020B0400000000000000" pitchFamily="34" charset="-128"/>
          <a:ea typeface="Yu Gothic UI Semilight" panose="020B0400000000000000" pitchFamily="34" charset="-128"/>
          <a:cs typeface="Arial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1"/>
            </a:pPr>
            <a:r>
              <a:rPr lang="es-ES" sz="1400" b="1"/>
              <a:t>INDICE DE FRECUENCIA DE AUSENTISMO</a:t>
            </a:r>
            <a:r>
              <a:rPr lang="es-ES" sz="1400" b="1" baseline="0"/>
              <a:t> POR CASUSA DE SALUD</a:t>
            </a:r>
            <a:endParaRPr lang="es-ES" sz="1400" b="1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2">
                        <a:lumMod val="20000"/>
                        <a:lumOff val="80000"/>
                      </a:schemeClr>
                    </a:solidFill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'[1]Indicadores Resultado'!$C$39:$N$39</c:f>
              <c:numCache>
                <c:formatCode>General</c:formatCode>
                <c:ptCount val="12"/>
                <c:pt idx="0">
                  <c:v>43466</c:v>
                </c:pt>
                <c:pt idx="1">
                  <c:v>0</c:v>
                </c:pt>
                <c:pt idx="2">
                  <c:v>0</c:v>
                </c:pt>
                <c:pt idx="3">
                  <c:v>43556</c:v>
                </c:pt>
                <c:pt idx="4">
                  <c:v>0</c:v>
                </c:pt>
                <c:pt idx="5">
                  <c:v>0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'[1]Indicadores Resultado'!$C$40:$N$40</c:f>
              <c:numCache>
                <c:formatCode>General</c:formatCode>
                <c:ptCount val="12"/>
                <c:pt idx="0">
                  <c:v>74</c:v>
                </c:pt>
                <c:pt idx="1">
                  <c:v>70</c:v>
                </c:pt>
                <c:pt idx="2">
                  <c:v>91</c:v>
                </c:pt>
                <c:pt idx="3">
                  <c:v>50</c:v>
                </c:pt>
                <c:pt idx="4">
                  <c:v>59</c:v>
                </c:pt>
                <c:pt idx="5">
                  <c:v>56</c:v>
                </c:pt>
                <c:pt idx="6">
                  <c:v>82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96-4BA2-8936-928692C0A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854016"/>
        <c:axId val="164864768"/>
      </c:barChart>
      <c:lineChart>
        <c:grouping val="standard"/>
        <c:varyColors val="0"/>
        <c:ser>
          <c:idx val="2"/>
          <c:order val="1"/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28575">
                <a:solidFill>
                  <a:srgbClr val="92D05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'[1]Indicadores Resultado'!$C$39:$N$39</c:f>
              <c:numCache>
                <c:formatCode>General</c:formatCode>
                <c:ptCount val="12"/>
                <c:pt idx="0">
                  <c:v>43466</c:v>
                </c:pt>
                <c:pt idx="1">
                  <c:v>0</c:v>
                </c:pt>
                <c:pt idx="2">
                  <c:v>0</c:v>
                </c:pt>
                <c:pt idx="3">
                  <c:v>43556</c:v>
                </c:pt>
                <c:pt idx="4">
                  <c:v>0</c:v>
                </c:pt>
                <c:pt idx="5">
                  <c:v>0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'[1]Indicadores Resultado'!$C$42:$N$42</c:f>
              <c:numCache>
                <c:formatCode>General</c:formatCode>
                <c:ptCount val="12"/>
                <c:pt idx="0">
                  <c:v>81.726565735585112</c:v>
                </c:pt>
                <c:pt idx="1">
                  <c:v>86.455331412103746</c:v>
                </c:pt>
                <c:pt idx="2">
                  <c:v>101.80868916651129</c:v>
                </c:pt>
                <c:pt idx="3">
                  <c:v>57.971014492753625</c:v>
                </c:pt>
                <c:pt idx="4">
                  <c:v>65.253456221198149</c:v>
                </c:pt>
                <c:pt idx="5">
                  <c:v>63.908701854493579</c:v>
                </c:pt>
                <c:pt idx="6">
                  <c:v>90.432864626413021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96-4BA2-8936-928692C0AC74}"/>
            </c:ext>
          </c:extLst>
        </c:ser>
        <c:ser>
          <c:idx val="3"/>
          <c:order val="2"/>
          <c:spPr>
            <a:ln w="25400">
              <a:solidFill>
                <a:schemeClr val="accent6"/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cat>
            <c:numRef>
              <c:f>'[1]Indicadores Resultado'!$C$39:$N$39</c:f>
              <c:numCache>
                <c:formatCode>General</c:formatCode>
                <c:ptCount val="12"/>
                <c:pt idx="0">
                  <c:v>43466</c:v>
                </c:pt>
                <c:pt idx="1">
                  <c:v>0</c:v>
                </c:pt>
                <c:pt idx="2">
                  <c:v>0</c:v>
                </c:pt>
                <c:pt idx="3">
                  <c:v>43556</c:v>
                </c:pt>
                <c:pt idx="4">
                  <c:v>0</c:v>
                </c:pt>
                <c:pt idx="5">
                  <c:v>0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'[1]Indicadores Resultado'!$C$43:$N$43</c:f>
              <c:numCache>
                <c:formatCode>General</c:formatCode>
                <c:ptCount val="1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196-4BA2-8936-928692C0A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66688"/>
        <c:axId val="164876672"/>
      </c:lineChart>
      <c:catAx>
        <c:axId val="16485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ES" b="1"/>
                  <a:t>Mes</a:t>
                </a:r>
              </a:p>
            </c:rich>
          </c:tx>
          <c:layout>
            <c:manualLayout>
              <c:xMode val="edge"/>
              <c:yMode val="edge"/>
              <c:x val="0.36820160451641659"/>
              <c:y val="0.91967802411795307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164864768"/>
        <c:crosses val="autoZero"/>
        <c:auto val="1"/>
        <c:lblAlgn val="ctr"/>
        <c:lblOffset val="100"/>
        <c:noMultiLvlLbl val="1"/>
      </c:catAx>
      <c:valAx>
        <c:axId val="16486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s-ES" b="1"/>
                  <a:t>Número</a:t>
                </a:r>
                <a:r>
                  <a:rPr lang="es-ES" b="1" baseline="0"/>
                  <a:t> de eventos de ausencia reportados</a:t>
                </a:r>
                <a:endParaRPr lang="es-ES" b="1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164854016"/>
        <c:crosses val="autoZero"/>
        <c:crossBetween val="between"/>
      </c:valAx>
      <c:catAx>
        <c:axId val="16486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876672"/>
        <c:crosses val="autoZero"/>
        <c:auto val="1"/>
        <c:lblAlgn val="ctr"/>
        <c:lblOffset val="100"/>
        <c:noMultiLvlLbl val="1"/>
      </c:catAx>
      <c:valAx>
        <c:axId val="164876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164866688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672804802455556"/>
          <c:y val="0.30811398575178101"/>
          <c:w val="0.15330567261989958"/>
          <c:h val="0.43215888336538577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Yu Gothic UI Semilight" panose="020B0400000000000000" pitchFamily="34" charset="-128"/>
          <a:ea typeface="Yu Gothic UI Semilight" panose="020B0400000000000000" pitchFamily="34" charset="-128"/>
          <a:cs typeface="Arial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1"/>
            </a:pPr>
            <a:r>
              <a:rPr lang="es-ES" sz="1400" b="1"/>
              <a:t>INCIDENCIA</a:t>
            </a:r>
            <a:r>
              <a:rPr lang="es-ES" sz="1400" b="1" baseline="0"/>
              <a:t> DE LA ENFERMEDAD LABORAL</a:t>
            </a:r>
            <a:endParaRPr lang="es-ES" sz="1400" b="1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 RESULTADO'!$B$30</c:f>
              <c:strCache>
                <c:ptCount val="1"/>
                <c:pt idx="0">
                  <c:v>Numero de casos EL reconocidos en el año</c:v>
                </c:pt>
              </c:strCache>
            </c:strRef>
          </c:tx>
          <c:invertIfNegative val="0"/>
          <c:cat>
            <c:numRef>
              <c:f>'IND RESULTADO'!$C$29:$E$29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'IND RESULTADO'!$C$30:$E$30</c:f>
              <c:numCache>
                <c:formatCode>#,##0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7B-4A37-8EC6-CA955F606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990208"/>
        <c:axId val="188992512"/>
      </c:barChart>
      <c:lineChart>
        <c:grouping val="standard"/>
        <c:varyColors val="0"/>
        <c:ser>
          <c:idx val="2"/>
          <c:order val="1"/>
          <c:tx>
            <c:strRef>
              <c:f>'IND RESULTADO'!$B$33</c:f>
              <c:strCache>
                <c:ptCount val="1"/>
                <c:pt idx="0">
                  <c:v>Cumplimiento  anual</c:v>
                </c:pt>
              </c:strCache>
            </c:strRef>
          </c:tx>
          <c:marker>
            <c:symbol val="circle"/>
            <c:size val="5"/>
            <c:spPr>
              <a:solidFill>
                <a:srgbClr val="92D050"/>
              </a:solidFill>
              <a:ln w="28575">
                <a:solidFill>
                  <a:srgbClr val="92D050"/>
                </a:solidFill>
                <a:prstDash val="sysDash"/>
              </a:ln>
              <a:effectLst/>
            </c:spPr>
          </c:marker>
          <c:cat>
            <c:numRef>
              <c:f>'IND RESULTADO'!$C$29:$E$29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'IND RESULTADO'!$C$33:$E$33</c:f>
              <c:numCache>
                <c:formatCode>#,##0</c:formatCode>
                <c:ptCount val="3"/>
                <c:pt idx="0">
                  <c:v>0</c:v>
                </c:pt>
                <c:pt idx="1">
                  <c:v>156.73981191222569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7B-4A37-8EC6-CA955F606F8C}"/>
            </c:ext>
          </c:extLst>
        </c:ser>
        <c:ser>
          <c:idx val="3"/>
          <c:order val="2"/>
          <c:tx>
            <c:strRef>
              <c:f>'IND RESULTADO'!$B$34</c:f>
              <c:strCache>
                <c:ptCount val="1"/>
                <c:pt idx="0">
                  <c:v>Meta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cat>
            <c:numRef>
              <c:f>'IND RESULTADO'!$C$29:$E$29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'IND RESULTADO'!$C$34:$E$34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7B-4A37-8EC6-CA955F606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98784"/>
        <c:axId val="189000320"/>
      </c:lineChart>
      <c:catAx>
        <c:axId val="18899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ES" b="1"/>
                  <a:t>Mes</a:t>
                </a:r>
              </a:p>
            </c:rich>
          </c:tx>
          <c:layout>
            <c:manualLayout>
              <c:xMode val="edge"/>
              <c:yMode val="edge"/>
              <c:x val="0.36820160451641659"/>
              <c:y val="0.91967802411795307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188992512"/>
        <c:crosses val="autoZero"/>
        <c:auto val="1"/>
        <c:lblAlgn val="ctr"/>
        <c:lblOffset val="100"/>
        <c:noMultiLvlLbl val="1"/>
      </c:catAx>
      <c:valAx>
        <c:axId val="18899251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s-ES" b="1"/>
                  <a:t>Número</a:t>
                </a:r>
                <a:r>
                  <a:rPr lang="es-ES" b="1" baseline="0"/>
                  <a:t> de casos nuevos de enfermedad Laboral</a:t>
                </a:r>
                <a:endParaRPr lang="es-ES" b="1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#,##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188990208"/>
        <c:crosses val="autoZero"/>
        <c:crossBetween val="between"/>
        <c:majorUnit val="1"/>
      </c:valAx>
      <c:catAx>
        <c:axId val="18899878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9000320"/>
        <c:crosses val="max"/>
        <c:auto val="1"/>
        <c:lblAlgn val="ctr"/>
        <c:lblOffset val="100"/>
        <c:noMultiLvlLbl val="1"/>
      </c:catAx>
      <c:valAx>
        <c:axId val="189000320"/>
        <c:scaling>
          <c:orientation val="minMax"/>
          <c:max val="3"/>
        </c:scaling>
        <c:delete val="0"/>
        <c:axPos val="r"/>
        <c:numFmt formatCode="#,##0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188998784"/>
        <c:crosses val="max"/>
        <c:crossBetween val="between"/>
        <c:maj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866454063308651"/>
          <c:y val="0.18549429135443915"/>
          <c:w val="0.23136919783026683"/>
          <c:h val="0.56879229622502236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Yu Gothic UI Semilight" panose="020B0400000000000000" pitchFamily="34" charset="-128"/>
          <a:ea typeface="Yu Gothic UI Semilight" panose="020B0400000000000000" pitchFamily="34" charset="-128"/>
          <a:cs typeface="Arial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POLITICA PCAD </a:t>
            </a:r>
          </a:p>
        </c:rich>
      </c:tx>
      <c:layout>
        <c:manualLayout>
          <c:xMode val="edge"/>
          <c:yMode val="edge"/>
          <c:x val="0.28456874131505439"/>
          <c:y val="3.243959630400244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9915574950179572E-2"/>
          <c:y val="0.15223951565038546"/>
          <c:w val="0.50403631277146488"/>
          <c:h val="0.706876114245753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'IND ESTRUCTURA'!$F$7</c:f>
              <c:strCache>
                <c:ptCount val="1"/>
                <c:pt idx="0">
                  <c:v>Número de colaboradores activos a quienes se les divulgo la politica alcohol y drogas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'[1]Indicadores Estructura'!$G$6</c:f>
              <c:numCache>
                <c:formatCode>General</c:formatCode>
                <c:ptCount val="1"/>
                <c:pt idx="0">
                  <c:v>2019</c:v>
                </c:pt>
              </c:numCache>
            </c:numRef>
          </c:cat>
          <c:val>
            <c:numRef>
              <c:f>'IND ESTRUCTURA'!$H$7</c:f>
              <c:numCache>
                <c:formatCode>General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AD5-46FB-B278-A3F85135A944}"/>
            </c:ext>
          </c:extLst>
        </c:ser>
        <c:ser>
          <c:idx val="1"/>
          <c:order val="1"/>
          <c:tx>
            <c:strRef>
              <c:f>'IND ESTRUCTURA'!$F$8</c:f>
              <c:strCache>
                <c:ptCount val="1"/>
                <c:pt idx="0">
                  <c:v>Número de total de colaboradores activos durante el  periodo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'[1]Indicadores Estructura'!$G$6</c:f>
              <c:numCache>
                <c:formatCode>General</c:formatCode>
                <c:ptCount val="1"/>
                <c:pt idx="0">
                  <c:v>2019</c:v>
                </c:pt>
              </c:numCache>
            </c:numRef>
          </c:cat>
          <c:val>
            <c:numRef>
              <c:f>'IND ESTRUCTURA'!$H$8</c:f>
              <c:numCache>
                <c:formatCode>0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AD5-46FB-B278-A3F85135A9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4924032"/>
        <c:axId val="164942208"/>
      </c:barChart>
      <c:lineChart>
        <c:grouping val="standard"/>
        <c:varyColors val="0"/>
        <c:ser>
          <c:idx val="2"/>
          <c:order val="2"/>
          <c:tx>
            <c:strRef>
              <c:f>'IND ESTRUCTURA'!$F$9</c:f>
              <c:strCache>
                <c:ptCount val="1"/>
                <c:pt idx="0">
                  <c:v>% Cumplimiento 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28575">
                <a:solidFill>
                  <a:srgbClr val="92D05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'[1]Indicadores Estructura'!$G$6</c:f>
              <c:numCache>
                <c:formatCode>General</c:formatCode>
                <c:ptCount val="1"/>
                <c:pt idx="0">
                  <c:v>2019</c:v>
                </c:pt>
              </c:numCache>
            </c:numRef>
          </c:cat>
          <c:val>
            <c:numRef>
              <c:f>'IND ESTRUCTURA'!$H$9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AD5-46FB-B278-A3F85135A944}"/>
            </c:ext>
          </c:extLst>
        </c:ser>
        <c:ser>
          <c:idx val="3"/>
          <c:order val="3"/>
          <c:tx>
            <c:strRef>
              <c:f>'IND ESTRUCTURA'!$F$10</c:f>
              <c:strCache>
                <c:ptCount val="1"/>
                <c:pt idx="0">
                  <c:v>Meta</c:v>
                </c:pt>
              </c:strCache>
            </c:strRef>
          </c:tx>
          <c:spPr>
            <a:ln w="19050">
              <a:solidFill>
                <a:schemeClr val="accent6"/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accent6"/>
              </a:solidFill>
              <a:ln w="19050">
                <a:solidFill>
                  <a:schemeClr val="accent6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'[1]Indicadores Estructura'!$G$6</c:f>
              <c:numCache>
                <c:formatCode>General</c:formatCode>
                <c:ptCount val="1"/>
                <c:pt idx="0">
                  <c:v>2019</c:v>
                </c:pt>
              </c:numCache>
            </c:numRef>
          </c:cat>
          <c:val>
            <c:numRef>
              <c:f>'IND ESTRUCTURA'!$H$10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AD5-46FB-B278-A3F85135A9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944128"/>
        <c:axId val="166199296"/>
      </c:lineChart>
      <c:catAx>
        <c:axId val="16492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942208"/>
        <c:crosses val="autoZero"/>
        <c:auto val="1"/>
        <c:lblAlgn val="ctr"/>
        <c:lblOffset val="100"/>
        <c:noMultiLvlLbl val="0"/>
      </c:catAx>
      <c:valAx>
        <c:axId val="164942208"/>
        <c:scaling>
          <c:orientation val="minMax"/>
        </c:scaling>
        <c:delete val="0"/>
        <c:axPos val="l"/>
        <c:title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164924032"/>
        <c:crosses val="autoZero"/>
        <c:crossBetween val="between"/>
      </c:valAx>
      <c:catAx>
        <c:axId val="16494412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66199296"/>
        <c:crosses val="max"/>
        <c:auto val="1"/>
        <c:lblAlgn val="ctr"/>
        <c:lblOffset val="100"/>
        <c:noMultiLvlLbl val="0"/>
      </c:catAx>
      <c:valAx>
        <c:axId val="166199296"/>
        <c:scaling>
          <c:orientation val="minMax"/>
        </c:scaling>
        <c:delete val="0"/>
        <c:axPos val="r"/>
        <c:title>
          <c:layout/>
          <c:overlay val="0"/>
        </c:title>
        <c:numFmt formatCode="0%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164944128"/>
        <c:crosses val="max"/>
        <c:crossBetween val="between"/>
      </c:valAx>
      <c:spPr>
        <a:noFill/>
        <a:ln w="3175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534572670631732"/>
          <c:y val="7.1039796706997824E-2"/>
          <c:w val="0.33773644085268945"/>
          <c:h val="0.86568255610882483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Yu Gothic UI Semilight" panose="020B0400000000000000" pitchFamily="34" charset="-128"/>
          <a:ea typeface="Yu Gothic UI Semilight" panose="020B0400000000000000" pitchFamily="34" charset="-128"/>
          <a:cs typeface="Calibri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1"/>
            </a:pPr>
            <a:r>
              <a:rPr lang="es-ES" sz="1400" b="1"/>
              <a:t>PREVALENCIA</a:t>
            </a:r>
            <a:r>
              <a:rPr lang="es-ES" sz="1400" b="1" baseline="0"/>
              <a:t> DE LA ENFERMEDAD LABORAL</a:t>
            </a:r>
            <a:endParaRPr lang="es-ES" sz="1400" b="1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2">
                        <a:lumMod val="20000"/>
                        <a:lumOff val="80000"/>
                      </a:schemeClr>
                    </a:solidFill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'[1]Indicadores Resultado'!$C$55:$N$55</c:f>
              <c:numCache>
                <c:formatCode>General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'[1]Indicadores Resultado'!$C$56:$N$56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674-9C1C-22E512894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124608"/>
        <c:axId val="189126912"/>
      </c:barChart>
      <c:lineChart>
        <c:grouping val="standard"/>
        <c:varyColors val="0"/>
        <c:ser>
          <c:idx val="2"/>
          <c:order val="1"/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28575">
                <a:solidFill>
                  <a:srgbClr val="92D05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'[1]Indicadores Resultado'!$C$55:$N$55</c:f>
              <c:numCache>
                <c:formatCode>General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'[1]Indicadores Resultado'!$C$58:$N$58</c:f>
              <c:numCache>
                <c:formatCode>General</c:formatCode>
                <c:ptCount val="12"/>
                <c:pt idx="0">
                  <c:v>1.4265335235378032</c:v>
                </c:pt>
                <c:pt idx="1">
                  <c:v>1.4409221902017291</c:v>
                </c:pt>
                <c:pt idx="2">
                  <c:v>1.445086705202312</c:v>
                </c:pt>
                <c:pt idx="3">
                  <c:v>1.4492753623188406</c:v>
                </c:pt>
                <c:pt idx="4">
                  <c:v>1.4285714285714286</c:v>
                </c:pt>
                <c:pt idx="5">
                  <c:v>1.4265335235378032</c:v>
                </c:pt>
                <c:pt idx="6">
                  <c:v>1.4245014245014245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0B-4674-9C1C-22E5128948C3}"/>
            </c:ext>
          </c:extLst>
        </c:ser>
        <c:ser>
          <c:idx val="3"/>
          <c:order val="2"/>
          <c:spPr>
            <a:ln w="25400">
              <a:solidFill>
                <a:schemeClr val="accent6"/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cat>
            <c:numRef>
              <c:f>'[1]Indicadores Resultado'!$C$55:$N$55</c:f>
              <c:numCache>
                <c:formatCode>General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'[1]Indicadores Resultado'!$C$59:$N$59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10B-4674-9C1C-22E512894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412544"/>
        <c:axId val="216414080"/>
      </c:lineChart>
      <c:catAx>
        <c:axId val="18912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ES" b="1"/>
                  <a:t>Mes</a:t>
                </a:r>
              </a:p>
            </c:rich>
          </c:tx>
          <c:layout>
            <c:manualLayout>
              <c:xMode val="edge"/>
              <c:yMode val="edge"/>
              <c:x val="0.36820160451641659"/>
              <c:y val="0.91967802411795307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189126912"/>
        <c:crosses val="autoZero"/>
        <c:auto val="1"/>
        <c:lblAlgn val="ctr"/>
        <c:lblOffset val="100"/>
        <c:noMultiLvlLbl val="1"/>
      </c:catAx>
      <c:valAx>
        <c:axId val="1891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s-ES" b="1"/>
                  <a:t>Número</a:t>
                </a:r>
                <a:r>
                  <a:rPr lang="es-ES" b="1" baseline="0"/>
                  <a:t> de casos de Enfer,edad Laboral</a:t>
                </a:r>
                <a:endParaRPr lang="es-ES" b="1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189124608"/>
        <c:crosses val="autoZero"/>
        <c:crossBetween val="between"/>
      </c:valAx>
      <c:catAx>
        <c:axId val="21641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6414080"/>
        <c:crosses val="autoZero"/>
        <c:auto val="1"/>
        <c:lblAlgn val="ctr"/>
        <c:lblOffset val="100"/>
        <c:noMultiLvlLbl val="1"/>
      </c:catAx>
      <c:valAx>
        <c:axId val="216414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216412544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672804802455556"/>
          <c:y val="0.30811398575178101"/>
          <c:w val="0.15330567261989958"/>
          <c:h val="0.43215888336538577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Yu Gothic UI Semilight" panose="020B0400000000000000" pitchFamily="34" charset="-128"/>
          <a:ea typeface="Yu Gothic UI Semilight" panose="020B0400000000000000" pitchFamily="34" charset="-128"/>
          <a:cs typeface="Arial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1"/>
            </a:pPr>
            <a:r>
              <a:rPr lang="es-ES" sz="1400" b="1"/>
              <a:t>INDICE DE FRECUENCIA</a:t>
            </a:r>
            <a:r>
              <a:rPr lang="es-ES" sz="1400" b="1" baseline="0"/>
              <a:t> DE LOS ACCIDENTES LABORALES</a:t>
            </a:r>
            <a:endParaRPr lang="es-ES" sz="1400" b="1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9604063560792775E-2"/>
          <c:y val="0.13969234529708469"/>
          <c:w val="0.85041504606742768"/>
          <c:h val="0.664467505072348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'IND RESULTADO'!$B$54</c:f>
              <c:strCache>
                <c:ptCount val="1"/>
                <c:pt idx="0">
                  <c:v>Número de accidentes de trabajo presentado en el periodo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'IND RESULTADO'!$C$53:$N$53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'IND RESULTADO'!$C$54:$N$54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10-43DD-ABB7-71E922E8A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448000"/>
        <c:axId val="216462848"/>
      </c:barChart>
      <c:lineChart>
        <c:grouping val="standard"/>
        <c:varyColors val="0"/>
        <c:ser>
          <c:idx val="2"/>
          <c:order val="1"/>
          <c:tx>
            <c:strRef>
              <c:f>'IND RESULTADO'!$B$56</c:f>
              <c:strCache>
                <c:ptCount val="1"/>
                <c:pt idx="0">
                  <c:v>Cumplimiento mensual </c:v>
                </c:pt>
              </c:strCache>
            </c:strRef>
          </c:tx>
          <c:marker>
            <c:symbol val="circle"/>
            <c:size val="5"/>
            <c:spPr>
              <a:solidFill>
                <a:srgbClr val="92D050"/>
              </a:solidFill>
              <a:ln w="28575">
                <a:solidFill>
                  <a:srgbClr val="92D05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'IND RESULTADO'!$C$53:$N$53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'IND RESULTADO'!$C$56:$N$56</c:f>
              <c:numCache>
                <c:formatCode>0.0</c:formatCode>
                <c:ptCount val="12"/>
                <c:pt idx="0">
                  <c:v>0.3125</c:v>
                </c:pt>
                <c:pt idx="1">
                  <c:v>0.47244094488188976</c:v>
                </c:pt>
                <c:pt idx="2">
                  <c:v>0.47770700636942676</c:v>
                </c:pt>
                <c:pt idx="3">
                  <c:v>0.3236245954692557</c:v>
                </c:pt>
                <c:pt idx="4">
                  <c:v>0.16366612111292964</c:v>
                </c:pt>
                <c:pt idx="5">
                  <c:v>0.47619047619047622</c:v>
                </c:pt>
                <c:pt idx="6">
                  <c:v>0.96930533117932149</c:v>
                </c:pt>
                <c:pt idx="7">
                  <c:v>0.48076923076923078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D10-43DD-ABB7-71E922E8AC0C}"/>
            </c:ext>
          </c:extLst>
        </c:ser>
        <c:ser>
          <c:idx val="3"/>
          <c:order val="2"/>
          <c:tx>
            <c:strRef>
              <c:f>'IND RESULTADO'!#REF!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cat>
            <c:numRef>
              <c:f>'IND RESULTADO'!$C$53:$N$53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'IND RESULTADO'!#REF!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D10-43DD-ABB7-71E922E8A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464768"/>
        <c:axId val="216482944"/>
      </c:lineChart>
      <c:dateAx>
        <c:axId val="21644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ES" b="1"/>
                  <a:t>Mes</a:t>
                </a:r>
              </a:p>
            </c:rich>
          </c:tx>
          <c:layout>
            <c:manualLayout>
              <c:xMode val="edge"/>
              <c:yMode val="edge"/>
              <c:x val="0.36820160451641659"/>
              <c:y val="0.91967802411795307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216462848"/>
        <c:crosses val="autoZero"/>
        <c:auto val="1"/>
        <c:lblOffset val="100"/>
        <c:baseTimeUnit val="months"/>
      </c:dateAx>
      <c:valAx>
        <c:axId val="2164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s-ES" b="1"/>
                  <a:t>Nú,ero</a:t>
                </a:r>
                <a:r>
                  <a:rPr lang="es-ES" b="1" baseline="0"/>
                  <a:t> de Acciones </a:t>
                </a:r>
                <a:endParaRPr lang="es-ES" b="1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216448000"/>
        <c:crosses val="autoZero"/>
        <c:crossBetween val="between"/>
      </c:valAx>
      <c:dateAx>
        <c:axId val="21646476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16482944"/>
        <c:crosses val="autoZero"/>
        <c:auto val="1"/>
        <c:lblOffset val="100"/>
        <c:baseTimeUnit val="months"/>
      </c:dateAx>
      <c:valAx>
        <c:axId val="21648294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216464768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481454825875328"/>
          <c:y val="0.23761820785199753"/>
          <c:w val="0.10728608321110608"/>
          <c:h val="0.55055255654646862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Yu Gothic UI Semilight" panose="020B0400000000000000" pitchFamily="34" charset="-128"/>
          <a:ea typeface="Yu Gothic UI Semilight" panose="020B0400000000000000" pitchFamily="34" charset="-128"/>
          <a:cs typeface="Arial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1"/>
            </a:pPr>
            <a:r>
              <a:rPr lang="es-ES" sz="1400" b="1"/>
              <a:t>INDICE</a:t>
            </a:r>
            <a:r>
              <a:rPr lang="es-ES" sz="1400" b="1" baseline="0"/>
              <a:t> DE FRECUENCIA DE ACCIDENTES DE TRABAJO CON INCAPACIDAD</a:t>
            </a:r>
            <a:endParaRPr lang="es-ES" sz="1400" b="1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285558077896763E-2"/>
          <c:y val="0.20229337580963272"/>
          <c:w val="0.7718185618559068"/>
          <c:h val="0.738284669456098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'[1]Indicadores Resultado'!$B$80</c:f>
              <c:strCache>
                <c:ptCount val="1"/>
                <c:pt idx="0">
                  <c:v>Número de accidenes de trabajo con incapacidad certificada en el periodo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2">
                        <a:lumMod val="20000"/>
                        <a:lumOff val="80000"/>
                      </a:schemeClr>
                    </a:solidFill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'[1]Indicadores Resultado'!$C$79:$N$79</c:f>
              <c:numCache>
                <c:formatCode>General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'[1]Indicadores Resultado'!$C$80:$N$80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7B6-40EE-AE96-FB10532F0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811776"/>
        <c:axId val="216826624"/>
      </c:barChart>
      <c:lineChart>
        <c:grouping val="standard"/>
        <c:varyColors val="0"/>
        <c:ser>
          <c:idx val="2"/>
          <c:order val="1"/>
          <c:tx>
            <c:strRef>
              <c:f>'[1]Indicadores Resultado'!$B$82</c:f>
              <c:strCache>
                <c:ptCount val="1"/>
                <c:pt idx="0">
                  <c:v>Cumplimiento mensual 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28575">
                <a:solidFill>
                  <a:srgbClr val="92D05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'[1]Indicadores Resultado'!$C$79:$N$79</c:f>
              <c:numCache>
                <c:formatCode>General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'[1]Indicadores Resultado'!$C$82:$N$82</c:f>
              <c:numCache>
                <c:formatCode>General</c:formatCode>
                <c:ptCount val="12"/>
                <c:pt idx="0">
                  <c:v>5.5220652524043992</c:v>
                </c:pt>
                <c:pt idx="1">
                  <c:v>7.4104569781803207</c:v>
                </c:pt>
                <c:pt idx="2">
                  <c:v>4.475107216110386</c:v>
                </c:pt>
                <c:pt idx="3">
                  <c:v>4.63768115942029</c:v>
                </c:pt>
                <c:pt idx="4">
                  <c:v>2.2119815668202762</c:v>
                </c:pt>
                <c:pt idx="5">
                  <c:v>3.4236804564907275</c:v>
                </c:pt>
                <c:pt idx="6">
                  <c:v>3.3085194375516958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B6-40EE-AE96-FB10532F02CF}"/>
            </c:ext>
          </c:extLst>
        </c:ser>
        <c:ser>
          <c:idx val="3"/>
          <c:order val="2"/>
          <c:tx>
            <c:strRef>
              <c:f>'[1]Indicadores Resultado'!$B$83</c:f>
              <c:strCache>
                <c:ptCount val="1"/>
                <c:pt idx="0">
                  <c:v>Meta</c:v>
                </c:pt>
              </c:strCache>
            </c:strRef>
          </c:tx>
          <c:spPr>
            <a:ln w="25400">
              <a:solidFill>
                <a:schemeClr val="accent6"/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cat>
            <c:numRef>
              <c:f>'[1]Indicadores Resultado'!$C$79:$N$79</c:f>
              <c:numCache>
                <c:formatCode>General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'[1]Indicadores Resultado'!$C$83:$N$83</c:f>
              <c:numCache>
                <c:formatCode>General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7B6-40EE-AE96-FB10532F0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828544"/>
        <c:axId val="216830336"/>
      </c:lineChart>
      <c:catAx>
        <c:axId val="21681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ES" b="1"/>
                  <a:t>Mes</a:t>
                </a:r>
              </a:p>
            </c:rich>
          </c:tx>
          <c:layout>
            <c:manualLayout>
              <c:xMode val="edge"/>
              <c:yMode val="edge"/>
              <c:x val="0.36820160451641659"/>
              <c:y val="0.91967802411795307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216826624"/>
        <c:crosses val="autoZero"/>
        <c:auto val="1"/>
        <c:lblAlgn val="ctr"/>
        <c:lblOffset val="100"/>
        <c:noMultiLvlLbl val="1"/>
      </c:catAx>
      <c:valAx>
        <c:axId val="2168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s-ES" b="1"/>
                  <a:t>Número</a:t>
                </a:r>
                <a:r>
                  <a:rPr lang="es-ES" b="1" baseline="0"/>
                  <a:t> de accidentes de trabajo</a:t>
                </a:r>
                <a:endParaRPr lang="es-ES" b="1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216811776"/>
        <c:crosses val="autoZero"/>
        <c:crossBetween val="between"/>
      </c:valAx>
      <c:catAx>
        <c:axId val="21682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6830336"/>
        <c:crosses val="autoZero"/>
        <c:auto val="1"/>
        <c:lblAlgn val="ctr"/>
        <c:lblOffset val="100"/>
        <c:noMultiLvlLbl val="1"/>
      </c:catAx>
      <c:valAx>
        <c:axId val="216830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216828544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672804802455556"/>
          <c:y val="0.30811398575178101"/>
          <c:w val="0.15330567261989958"/>
          <c:h val="0.43215888336538577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Yu Gothic UI Semilight" panose="020B0400000000000000" pitchFamily="34" charset="-128"/>
          <a:ea typeface="Yu Gothic UI Semilight" panose="020B0400000000000000" pitchFamily="34" charset="-128"/>
          <a:cs typeface="Arial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1"/>
            </a:pPr>
            <a:r>
              <a:rPr lang="es-ES" sz="1400" b="1"/>
              <a:t>INDICE DE SEVERIDAD DE LOS ACCIDENTES LABORALES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0983404388482138E-2"/>
          <c:y val="0.11263426455928809"/>
          <c:w val="0.81969609931694454"/>
          <c:h val="0.7474588252500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'IND RESULTADO'!$B$63</c:f>
              <c:strCache>
                <c:ptCount val="1"/>
                <c:pt idx="0">
                  <c:v>Número de dias de trabajo perdidos y cargados por AT en el periodo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'IND RESULTADO'!$C$62:$N$62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'IND RESULTADO'!$C$63:$N$63</c:f>
              <c:numCache>
                <c:formatCode>General</c:formatCode>
                <c:ptCount val="12"/>
                <c:pt idx="0">
                  <c:v>19</c:v>
                </c:pt>
                <c:pt idx="1">
                  <c:v>67</c:v>
                </c:pt>
                <c:pt idx="2">
                  <c:v>43</c:v>
                </c:pt>
                <c:pt idx="3">
                  <c:v>94</c:v>
                </c:pt>
                <c:pt idx="4">
                  <c:v>77</c:v>
                </c:pt>
                <c:pt idx="5">
                  <c:v>62</c:v>
                </c:pt>
                <c:pt idx="6">
                  <c:v>102</c:v>
                </c:pt>
                <c:pt idx="7">
                  <c:v>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4F-4319-9050-34BFA42D7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888832"/>
        <c:axId val="216891392"/>
      </c:barChart>
      <c:lineChart>
        <c:grouping val="standard"/>
        <c:varyColors val="0"/>
        <c:ser>
          <c:idx val="2"/>
          <c:order val="1"/>
          <c:tx>
            <c:strRef>
              <c:f>'IND RESULTADO'!$B$65</c:f>
              <c:strCache>
                <c:ptCount val="1"/>
                <c:pt idx="0">
                  <c:v>Cumplimiento mensual </c:v>
                </c:pt>
              </c:strCache>
            </c:strRef>
          </c:tx>
          <c:marker>
            <c:symbol val="circle"/>
            <c:size val="5"/>
            <c:spPr>
              <a:solidFill>
                <a:srgbClr val="92D050"/>
              </a:solidFill>
              <a:ln w="28575">
                <a:solidFill>
                  <a:srgbClr val="92D05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'IND RESULTADO'!$C$62:$N$62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'IND RESULTADO'!$C$65:$N$65</c:f>
              <c:numCache>
                <c:formatCode>0.00</c:formatCode>
                <c:ptCount val="12"/>
                <c:pt idx="0">
                  <c:v>2.96875</c:v>
                </c:pt>
                <c:pt idx="1">
                  <c:v>10.551181102362204</c:v>
                </c:pt>
                <c:pt idx="2">
                  <c:v>6.8471337579617835</c:v>
                </c:pt>
                <c:pt idx="3">
                  <c:v>15.210355987055015</c:v>
                </c:pt>
                <c:pt idx="4">
                  <c:v>12.60229132569558</c:v>
                </c:pt>
                <c:pt idx="5">
                  <c:v>9.8412698412698418</c:v>
                </c:pt>
                <c:pt idx="6">
                  <c:v>16.478190630048463</c:v>
                </c:pt>
                <c:pt idx="7">
                  <c:v>10.416666666666668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4F-4319-9050-34BFA42D73FC}"/>
            </c:ext>
          </c:extLst>
        </c:ser>
        <c:ser>
          <c:idx val="3"/>
          <c:order val="2"/>
          <c:tx>
            <c:strRef>
              <c:f>'IND RESULTADO'!#REF!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cat>
            <c:numRef>
              <c:f>'IND RESULTADO'!$C$62:$N$62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'IND RESULTADO'!#REF!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94F-4319-9050-34BFA42D7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893312"/>
        <c:axId val="216894848"/>
      </c:lineChart>
      <c:dateAx>
        <c:axId val="21688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ES" b="1"/>
                  <a:t>Mes</a:t>
                </a:r>
              </a:p>
            </c:rich>
          </c:tx>
          <c:layout>
            <c:manualLayout>
              <c:xMode val="edge"/>
              <c:yMode val="edge"/>
              <c:x val="0.36820160451641659"/>
              <c:y val="0.91967802411795307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216891392"/>
        <c:crosses val="autoZero"/>
        <c:auto val="1"/>
        <c:lblOffset val="100"/>
        <c:baseTimeUnit val="months"/>
      </c:dateAx>
      <c:valAx>
        <c:axId val="2168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s-ES" b="1"/>
                  <a:t>Número de días de tranajo</a:t>
                </a:r>
                <a:r>
                  <a:rPr lang="es-ES" b="1" baseline="0"/>
                  <a:t> perdidos mas cargados por AT</a:t>
                </a:r>
                <a:endParaRPr lang="es-ES" b="1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216888832"/>
        <c:crosses val="autoZero"/>
        <c:crossBetween val="between"/>
      </c:valAx>
      <c:dateAx>
        <c:axId val="2168933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16894848"/>
        <c:crosses val="autoZero"/>
        <c:auto val="1"/>
        <c:lblOffset val="100"/>
        <c:baseTimeUnit val="months"/>
      </c:dateAx>
      <c:valAx>
        <c:axId val="21689484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216893312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7151449003214243"/>
          <c:y val="0.31626052488317802"/>
          <c:w val="0.11866115655410371"/>
          <c:h val="0.42401215025571043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Yu Gothic UI Semilight" panose="020B0400000000000000" pitchFamily="34" charset="-128"/>
          <a:ea typeface="Yu Gothic UI Semilight" panose="020B0400000000000000" pitchFamily="34" charset="-128"/>
          <a:cs typeface="Arial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PROPORCION DE ACCIDENTES MORTALES AL AÑO.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133160686948682E-2"/>
          <c:y val="7.2784965235993995E-2"/>
          <c:w val="0.62858850039243486"/>
          <c:h val="0.8030749216774426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'IND RESULTADO'!$B$47</c:f>
              <c:strCache>
                <c:ptCount val="1"/>
                <c:pt idx="0">
                  <c:v>Número de accidentes de trabajo mortales que se presentaron en el  año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'IND RESULTADO'!$C$46:$E$46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'IND RESULTADO'!$C$47:$D$47</c:f>
              <c:numCache>
                <c:formatCode>#,##0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E0-4E15-B887-1ECABC72C2FE}"/>
            </c:ext>
          </c:extLst>
        </c:ser>
        <c:ser>
          <c:idx val="2"/>
          <c:order val="1"/>
          <c:tx>
            <c:strRef>
              <c:f>'IND RESULTADO'!$B$48</c:f>
              <c:strCache>
                <c:ptCount val="1"/>
                <c:pt idx="0">
                  <c:v>Total de AT que se presentaron en el periodo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 RESULTADO'!$C$46:$E$46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'IND RESULTADO'!$C$48:$E$48</c:f>
              <c:numCache>
                <c:formatCode>General</c:formatCode>
                <c:ptCount val="3"/>
                <c:pt idx="0">
                  <c:v>43</c:v>
                </c:pt>
                <c:pt idx="1">
                  <c:v>29</c:v>
                </c:pt>
                <c:pt idx="2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FE0-4E15-B887-1ECABC72C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216961408"/>
        <c:axId val="216963712"/>
      </c:barChart>
      <c:lineChart>
        <c:grouping val="standard"/>
        <c:varyColors val="0"/>
        <c:ser>
          <c:idx val="3"/>
          <c:order val="2"/>
          <c:tx>
            <c:strRef>
              <c:f>'IND RESULTADO'!$B$49</c:f>
              <c:strCache>
                <c:ptCount val="1"/>
                <c:pt idx="0">
                  <c:v>Cumplimiento mensual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'IND RESULTADO'!$C$46:$D$46</c:f>
              <c:numCache>
                <c:formatCode>General</c:formatCode>
                <c:ptCount val="2"/>
                <c:pt idx="0">
                  <c:v>2019</c:v>
                </c:pt>
                <c:pt idx="1">
                  <c:v>2020</c:v>
                </c:pt>
              </c:numCache>
            </c:numRef>
          </c:cat>
          <c:val>
            <c:numRef>
              <c:f>'IND RESULTADO'!$C$49:$E$49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FE0-4E15-B887-1ECABC72C2FE}"/>
            </c:ext>
          </c:extLst>
        </c:ser>
        <c:ser>
          <c:idx val="4"/>
          <c:order val="3"/>
          <c:tx>
            <c:strRef>
              <c:f>'IND RESULTADO'!$B$50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'IND RESULTADO'!$C$46:$D$46</c:f>
              <c:numCache>
                <c:formatCode>General</c:formatCode>
                <c:ptCount val="2"/>
                <c:pt idx="0">
                  <c:v>2019</c:v>
                </c:pt>
                <c:pt idx="1">
                  <c:v>2020</c:v>
                </c:pt>
              </c:numCache>
            </c:numRef>
          </c:cat>
          <c:val>
            <c:numRef>
              <c:f>'IND RESULTADO'!$C$50:$E$50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FE0-4E15-B887-1ECABC72C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961408"/>
        <c:axId val="216963712"/>
      </c:lineChart>
      <c:catAx>
        <c:axId val="21696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layout>
            <c:manualLayout>
              <c:xMode val="edge"/>
              <c:yMode val="edge"/>
              <c:x val="0.36423702614141595"/>
              <c:y val="0.952956767897252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6963712"/>
        <c:crosses val="autoZero"/>
        <c:auto val="1"/>
        <c:lblAlgn val="ctr"/>
        <c:lblOffset val="100"/>
        <c:noMultiLvlLbl val="0"/>
      </c:catAx>
      <c:valAx>
        <c:axId val="216963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NUMERO</a:t>
                </a:r>
                <a:r>
                  <a:rPr lang="es-CO" baseline="0"/>
                  <a:t> DE AT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1.8920860741120191E-2"/>
              <c:y val="0.406799157147610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696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52562887288963"/>
          <c:y val="0.21068936453365866"/>
          <c:w val="0.26987189462655459"/>
          <c:h val="0.421128091382943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1"/>
            </a:pPr>
            <a:r>
              <a:rPr lang="es-ES" sz="1400" b="1"/>
              <a:t>PREVALENCIA</a:t>
            </a:r>
            <a:r>
              <a:rPr lang="es-ES" sz="1400" b="1" baseline="0"/>
              <a:t> DE  ENFERMEDAD LABORAL</a:t>
            </a:r>
            <a:endParaRPr lang="es-ES" sz="1400" b="1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 RESULTADO'!$B$38</c:f>
              <c:strCache>
                <c:ptCount val="1"/>
                <c:pt idx="0">
                  <c:v>Número de casos nuevos y antiguos  de enfermedad laboral durante el año</c:v>
                </c:pt>
              </c:strCache>
            </c:strRef>
          </c:tx>
          <c:invertIfNegative val="0"/>
          <c:cat>
            <c:numRef>
              <c:f>'IND RESULTADO'!$C$37:$E$37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'IND RESULTADO'!$C$38:$E$38</c:f>
              <c:numCache>
                <c:formatCode>#,##0</c:formatCode>
                <c:ptCount val="3"/>
                <c:pt idx="0">
                  <c:v>2</c:v>
                </c:pt>
                <c:pt idx="1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1FD-4272-B3D2-339DCEF4E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625152"/>
        <c:axId val="216627456"/>
      </c:barChart>
      <c:lineChart>
        <c:grouping val="standard"/>
        <c:varyColors val="0"/>
        <c:ser>
          <c:idx val="2"/>
          <c:order val="1"/>
          <c:tx>
            <c:strRef>
              <c:f>'IND RESULTADO'!$B$41</c:f>
              <c:strCache>
                <c:ptCount val="1"/>
                <c:pt idx="0">
                  <c:v>Cumplimiento anual</c:v>
                </c:pt>
              </c:strCache>
            </c:strRef>
          </c:tx>
          <c:marker>
            <c:symbol val="circle"/>
            <c:size val="5"/>
            <c:spPr>
              <a:solidFill>
                <a:srgbClr val="92D050"/>
              </a:solidFill>
              <a:ln w="28575">
                <a:solidFill>
                  <a:srgbClr val="92D050"/>
                </a:solidFill>
                <a:prstDash val="sysDash"/>
              </a:ln>
              <a:effectLst/>
            </c:spPr>
          </c:marker>
          <c:cat>
            <c:numRef>
              <c:f>'IND RESULTADO'!$C$29:$D$29</c:f>
              <c:numCache>
                <c:formatCode>General</c:formatCode>
                <c:ptCount val="2"/>
                <c:pt idx="0">
                  <c:v>2019</c:v>
                </c:pt>
                <c:pt idx="1">
                  <c:v>2020</c:v>
                </c:pt>
              </c:numCache>
            </c:numRef>
          </c:cat>
          <c:val>
            <c:numRef>
              <c:f>'IND RESULTADO'!$C$41:$D$41</c:f>
              <c:numCache>
                <c:formatCode>#,##0</c:formatCode>
                <c:ptCount val="2"/>
                <c:pt idx="0">
                  <c:v>285.30670470756064</c:v>
                </c:pt>
                <c:pt idx="1">
                  <c:v>470.21943573667716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FD-4272-B3D2-339DCEF4E7F5}"/>
            </c:ext>
          </c:extLst>
        </c:ser>
        <c:ser>
          <c:idx val="3"/>
          <c:order val="2"/>
          <c:tx>
            <c:strRef>
              <c:f>'IND RESULTADO'!$B$42</c:f>
              <c:strCache>
                <c:ptCount val="1"/>
                <c:pt idx="0">
                  <c:v>Meta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cat>
            <c:numRef>
              <c:f>'IND RESULTADO'!$C$29:$D$29</c:f>
              <c:numCache>
                <c:formatCode>General</c:formatCode>
                <c:ptCount val="2"/>
                <c:pt idx="0">
                  <c:v>2019</c:v>
                </c:pt>
                <c:pt idx="1">
                  <c:v>2020</c:v>
                </c:pt>
              </c:numCache>
            </c:numRef>
          </c:cat>
          <c:val>
            <c:numRef>
              <c:f>'IND RESULTADO'!$C$42:$E$42</c:f>
              <c:numCache>
                <c:formatCode>General</c:formatCode>
                <c:ptCount val="3"/>
                <c:pt idx="0">
                  <c:v>7</c:v>
                </c:pt>
                <c:pt idx="1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FD-4272-B3D2-339DCEF4E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629632"/>
        <c:axId val="216631168"/>
      </c:lineChart>
      <c:catAx>
        <c:axId val="21662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ES" b="1"/>
                  <a:t>Mes</a:t>
                </a:r>
              </a:p>
            </c:rich>
          </c:tx>
          <c:layout>
            <c:manualLayout>
              <c:xMode val="edge"/>
              <c:yMode val="edge"/>
              <c:x val="0.36820160451641659"/>
              <c:y val="0.91967802411795307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216627456"/>
        <c:crosses val="autoZero"/>
        <c:auto val="1"/>
        <c:lblAlgn val="ctr"/>
        <c:lblOffset val="100"/>
        <c:noMultiLvlLbl val="1"/>
      </c:catAx>
      <c:valAx>
        <c:axId val="21662745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s-ES" b="1"/>
                  <a:t>Número</a:t>
                </a:r>
                <a:r>
                  <a:rPr lang="es-ES" b="1" baseline="0"/>
                  <a:t> de casos nuevos y antiguos de enfermedad Laboral</a:t>
                </a:r>
                <a:endParaRPr lang="es-ES" b="1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#,##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216625152"/>
        <c:crosses val="autoZero"/>
        <c:crossBetween val="between"/>
        <c:majorUnit val="1"/>
      </c:valAx>
      <c:catAx>
        <c:axId val="21662963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16631168"/>
        <c:crosses val="max"/>
        <c:auto val="1"/>
        <c:lblAlgn val="ctr"/>
        <c:lblOffset val="100"/>
        <c:noMultiLvlLbl val="1"/>
      </c:catAx>
      <c:valAx>
        <c:axId val="216631168"/>
        <c:scaling>
          <c:orientation val="minMax"/>
          <c:max val="300"/>
          <c:min val="1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216629632"/>
        <c:crosses val="max"/>
        <c:crossBetween val="between"/>
        <c:majorUnit val="1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866454063308651"/>
          <c:y val="0.18549429135443915"/>
          <c:w val="0.23136919783026683"/>
          <c:h val="0.56879229622502236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Yu Gothic UI Semilight" panose="020B0400000000000000" pitchFamily="34" charset="-128"/>
          <a:ea typeface="Yu Gothic UI Semilight" panose="020B0400000000000000" pitchFamily="34" charset="-128"/>
          <a:cs typeface="Arial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1"/>
            </a:pPr>
            <a:r>
              <a:rPr lang="es-ES" sz="1400" b="1" baseline="0"/>
              <a:t>AUSENTISMO LABORAL POR CAUSA MEDICA.</a:t>
            </a:r>
            <a:endParaRPr lang="es-ES" sz="1400" b="1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8158858770066839E-2"/>
          <c:y val="0.16704278001017028"/>
          <c:w val="0.85256397208214407"/>
          <c:h val="0.664467505072348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'IND RESULTADO'!$B$21</c:f>
              <c:strCache>
                <c:ptCount val="1"/>
                <c:pt idx="0">
                  <c:v>Número de dias de ausencia por incapacidad laboral  y comun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'IND RESULTADO'!$C$20:$N$20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'IND RESULTADO'!$C$21:$N$21</c:f>
              <c:numCache>
                <c:formatCode>General</c:formatCode>
                <c:ptCount val="12"/>
                <c:pt idx="0">
                  <c:v>376</c:v>
                </c:pt>
                <c:pt idx="1">
                  <c:v>271</c:v>
                </c:pt>
                <c:pt idx="2">
                  <c:v>414</c:v>
                </c:pt>
                <c:pt idx="3">
                  <c:v>386</c:v>
                </c:pt>
                <c:pt idx="4">
                  <c:v>246</c:v>
                </c:pt>
                <c:pt idx="5">
                  <c:v>468</c:v>
                </c:pt>
                <c:pt idx="6">
                  <c:v>443</c:v>
                </c:pt>
                <c:pt idx="7">
                  <c:v>423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167-4AF1-A70D-365C6976B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703360"/>
        <c:axId val="216705280"/>
      </c:barChart>
      <c:lineChart>
        <c:grouping val="standard"/>
        <c:varyColors val="0"/>
        <c:ser>
          <c:idx val="2"/>
          <c:order val="1"/>
          <c:tx>
            <c:strRef>
              <c:f>'IND RESULTADO'!$B$23</c:f>
              <c:strCache>
                <c:ptCount val="1"/>
                <c:pt idx="0">
                  <c:v>Indicador mensual 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9.539935420058333E-3"/>
                  <c:y val="2.85642448520747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167-4AF1-A70D-365C6976B542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'IND RESULTADO'!$C$20:$N$20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'IND RESULTADO'!$C$23:$N$23</c:f>
              <c:numCache>
                <c:formatCode>0%</c:formatCode>
                <c:ptCount val="12"/>
                <c:pt idx="0">
                  <c:v>1212.9032258064517</c:v>
                </c:pt>
                <c:pt idx="1">
                  <c:v>967.85714285714289</c:v>
                </c:pt>
                <c:pt idx="2">
                  <c:v>1335.483870967742</c:v>
                </c:pt>
                <c:pt idx="3">
                  <c:v>1286.6666666666667</c:v>
                </c:pt>
                <c:pt idx="4">
                  <c:v>793.54838709677415</c:v>
                </c:pt>
                <c:pt idx="5">
                  <c:v>1560</c:v>
                </c:pt>
                <c:pt idx="6">
                  <c:v>1429.0322580645161</c:v>
                </c:pt>
                <c:pt idx="7">
                  <c:v>1364.516129032258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167-4AF1-A70D-365C6976B542}"/>
            </c:ext>
          </c:extLst>
        </c:ser>
        <c:ser>
          <c:idx val="3"/>
          <c:order val="2"/>
          <c:tx>
            <c:strRef>
              <c:f>'IND RESULTADO'!$B$24</c:f>
              <c:strCache>
                <c:ptCount val="1"/>
                <c:pt idx="0">
                  <c:v>Meta   (dias)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'IND RESULTADO'!$C$20:$N$20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'IND RESULTADO'!$C$24:$N$24</c:f>
              <c:numCache>
                <c:formatCode>0%</c:formatCode>
                <c:ptCount val="12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4167-4AF1-A70D-365C6976B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716800"/>
        <c:axId val="216715264"/>
      </c:lineChart>
      <c:dateAx>
        <c:axId val="21670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ES" b="1"/>
                  <a:t>Mes</a:t>
                </a:r>
              </a:p>
            </c:rich>
          </c:tx>
          <c:layout>
            <c:manualLayout>
              <c:xMode val="edge"/>
              <c:yMode val="edge"/>
              <c:x val="0.36820160451641659"/>
              <c:y val="0.91967802411795307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216705280"/>
        <c:crosses val="autoZero"/>
        <c:auto val="1"/>
        <c:lblOffset val="100"/>
        <c:baseTimeUnit val="months"/>
      </c:dateAx>
      <c:valAx>
        <c:axId val="216705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216703360"/>
        <c:crosses val="autoZero"/>
        <c:crossBetween val="between"/>
      </c:valAx>
      <c:valAx>
        <c:axId val="21671526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216716800"/>
        <c:crosses val="max"/>
        <c:crossBetween val="between"/>
      </c:valAx>
      <c:dateAx>
        <c:axId val="21671680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16715264"/>
        <c:crosses val="autoZero"/>
        <c:auto val="1"/>
        <c:lblOffset val="100"/>
        <c:baseTimeUnit val="months"/>
      </c:date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316888058334832"/>
          <c:y val="0.26025069257707589"/>
          <c:w val="8.690785463150931E-2"/>
          <c:h val="0.2621119219629644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Yu Gothic UI Semilight" panose="020B0400000000000000" pitchFamily="34" charset="-128"/>
          <a:ea typeface="Yu Gothic UI Semilight" panose="020B0400000000000000" pitchFamily="34" charset="-128"/>
          <a:cs typeface="Arial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1"/>
            </a:pPr>
            <a:r>
              <a:rPr lang="es-ES" sz="1400" b="1"/>
              <a:t>FRECUENCIA AUSENTISMO OSTEOMUSCULAR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0983404388482138E-2"/>
          <c:y val="0.11263426455928809"/>
          <c:w val="0.81969609931694454"/>
          <c:h val="0.7474588252500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'IND RESULTADO'!$B$71</c:f>
              <c:strCache>
                <c:ptCount val="1"/>
                <c:pt idx="0">
                  <c:v>Número de trabajadores con incapacidad osteomuscular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'IND RESULTADO'!$C$62:$N$62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'IND RESULTADO'!$C$71:$N$71</c:f>
              <c:numCache>
                <c:formatCode>General</c:formatCode>
                <c:ptCount val="12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7</c:v>
                </c:pt>
                <c:pt idx="4">
                  <c:v>14</c:v>
                </c:pt>
                <c:pt idx="5">
                  <c:v>8</c:v>
                </c:pt>
                <c:pt idx="6">
                  <c:v>17</c:v>
                </c:pt>
                <c:pt idx="7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4F-4319-9050-34BFA42D7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779392"/>
        <c:axId val="216990848"/>
      </c:barChart>
      <c:lineChart>
        <c:grouping val="standard"/>
        <c:varyColors val="0"/>
        <c:ser>
          <c:idx val="2"/>
          <c:order val="1"/>
          <c:tx>
            <c:strRef>
              <c:f>'IND RESULTADO'!$B$73</c:f>
              <c:strCache>
                <c:ptCount val="1"/>
                <c:pt idx="0">
                  <c:v>Cumplimiento mensual </c:v>
                </c:pt>
              </c:strCache>
            </c:strRef>
          </c:tx>
          <c:marker>
            <c:symbol val="circle"/>
            <c:size val="5"/>
            <c:spPr>
              <a:solidFill>
                <a:srgbClr val="92D050"/>
              </a:solidFill>
              <a:ln w="28575">
                <a:solidFill>
                  <a:srgbClr val="92D05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'IND RESULTADO'!$C$62:$N$62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'IND RESULTADO'!$C$73:$N$73</c:f>
              <c:numCache>
                <c:formatCode>0%</c:formatCode>
                <c:ptCount val="12"/>
                <c:pt idx="0">
                  <c:v>28.205128205128204</c:v>
                </c:pt>
                <c:pt idx="1">
                  <c:v>40.625</c:v>
                </c:pt>
                <c:pt idx="2">
                  <c:v>28.888888888888886</c:v>
                </c:pt>
                <c:pt idx="3">
                  <c:v>23.333333333333332</c:v>
                </c:pt>
                <c:pt idx="4">
                  <c:v>51.851851851851848</c:v>
                </c:pt>
                <c:pt idx="5">
                  <c:v>18.181818181818183</c:v>
                </c:pt>
                <c:pt idx="6">
                  <c:v>45.945945945945951</c:v>
                </c:pt>
                <c:pt idx="7">
                  <c:v>47.826086956521742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4F-4319-9050-34BFA42D73FC}"/>
            </c:ext>
          </c:extLst>
        </c:ser>
        <c:ser>
          <c:idx val="3"/>
          <c:order val="2"/>
          <c:tx>
            <c:strRef>
              <c:f>'IND RESULTADO'!#REF!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cat>
            <c:numRef>
              <c:f>'IND RESULTADO'!$C$62:$N$62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'IND RESULTADO'!#REF!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94F-4319-9050-34BFA42D7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992768"/>
        <c:axId val="216998656"/>
      </c:lineChart>
      <c:dateAx>
        <c:axId val="21677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ES" b="1"/>
                  <a:t>Mes</a:t>
                </a:r>
              </a:p>
            </c:rich>
          </c:tx>
          <c:layout>
            <c:manualLayout>
              <c:xMode val="edge"/>
              <c:yMode val="edge"/>
              <c:x val="0.36820160451641659"/>
              <c:y val="0.91967802411795307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216990848"/>
        <c:crosses val="autoZero"/>
        <c:auto val="1"/>
        <c:lblOffset val="100"/>
        <c:baseTimeUnit val="months"/>
      </c:dateAx>
      <c:valAx>
        <c:axId val="2169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s-ES" b="1"/>
                  <a:t>Número de trabajadores</a:t>
                </a:r>
                <a:r>
                  <a:rPr lang="es-ES" b="1" baseline="0"/>
                  <a:t> con incapacidad osteomuscular</a:t>
                </a:r>
                <a:endParaRPr lang="es-ES" b="1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216779392"/>
        <c:crosses val="autoZero"/>
        <c:crossBetween val="between"/>
      </c:valAx>
      <c:dateAx>
        <c:axId val="21699276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16998656"/>
        <c:crosses val="autoZero"/>
        <c:auto val="1"/>
        <c:lblOffset val="100"/>
        <c:baseTimeUnit val="months"/>
      </c:dateAx>
      <c:valAx>
        <c:axId val="21699865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216992768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7151449003214243"/>
          <c:y val="0.31626052488317802"/>
          <c:w val="0.11866115655410371"/>
          <c:h val="0.42401215025571043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Yu Gothic UI Semilight" panose="020B0400000000000000" pitchFamily="34" charset="-128"/>
          <a:ea typeface="Yu Gothic UI Semilight" panose="020B0400000000000000" pitchFamily="34" charset="-128"/>
          <a:cs typeface="Arial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1"/>
            </a:pPr>
            <a:r>
              <a:rPr lang="es-ES" sz="1400" b="1"/>
              <a:t>SEVERIDAD  AUSENTISMO OSTEOMUSCULAR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0983404388482138E-2"/>
          <c:y val="0.11263426455928809"/>
          <c:w val="0.81969609931694454"/>
          <c:h val="0.7474588252500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'IND RESULTADO'!$B$98</c:f>
              <c:strCache>
                <c:ptCount val="1"/>
                <c:pt idx="0">
                  <c:v>Número de días de incapacidad por causa osteomuscula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'IND RESULTADO'!$C$62:$N$62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'IND RESULTADO'!$C$98:$N$98</c:f>
              <c:numCache>
                <c:formatCode>General</c:formatCode>
                <c:ptCount val="12"/>
                <c:pt idx="0">
                  <c:v>171</c:v>
                </c:pt>
                <c:pt idx="1">
                  <c:v>142</c:v>
                </c:pt>
                <c:pt idx="2">
                  <c:v>161</c:v>
                </c:pt>
                <c:pt idx="3">
                  <c:v>141</c:v>
                </c:pt>
                <c:pt idx="4">
                  <c:v>166</c:v>
                </c:pt>
                <c:pt idx="5">
                  <c:v>175</c:v>
                </c:pt>
                <c:pt idx="6">
                  <c:v>200</c:v>
                </c:pt>
                <c:pt idx="7">
                  <c:v>189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4F-4319-9050-34BFA42D7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057152"/>
        <c:axId val="217067904"/>
      </c:barChart>
      <c:lineChart>
        <c:grouping val="standard"/>
        <c:varyColors val="0"/>
        <c:ser>
          <c:idx val="2"/>
          <c:order val="1"/>
          <c:tx>
            <c:strRef>
              <c:f>'IND RESULTADO'!$B$100</c:f>
              <c:strCache>
                <c:ptCount val="1"/>
                <c:pt idx="0">
                  <c:v>Cumplimiento mensual </c:v>
                </c:pt>
              </c:strCache>
            </c:strRef>
          </c:tx>
          <c:marker>
            <c:symbol val="circle"/>
            <c:size val="5"/>
            <c:spPr>
              <a:solidFill>
                <a:srgbClr val="92D050"/>
              </a:solidFill>
              <a:ln w="28575">
                <a:solidFill>
                  <a:srgbClr val="92D05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'IND RESULTADO'!$C$62:$N$62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'IND RESULTADO'!$C$100:$N$100</c:f>
              <c:numCache>
                <c:formatCode>0%</c:formatCode>
                <c:ptCount val="12"/>
                <c:pt idx="0">
                  <c:v>43.291139240506325</c:v>
                </c:pt>
                <c:pt idx="1">
                  <c:v>42.011834319526628</c:v>
                </c:pt>
                <c:pt idx="2">
                  <c:v>35.229759299781179</c:v>
                </c:pt>
                <c:pt idx="3">
                  <c:v>29.375</c:v>
                </c:pt>
                <c:pt idx="4">
                  <c:v>51.393188854489168</c:v>
                </c:pt>
                <c:pt idx="5">
                  <c:v>33.018867924528301</c:v>
                </c:pt>
                <c:pt idx="6">
                  <c:v>36.697247706422019</c:v>
                </c:pt>
                <c:pt idx="7">
                  <c:v>38.729508196721312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4F-4319-9050-34BFA42D73FC}"/>
            </c:ext>
          </c:extLst>
        </c:ser>
        <c:ser>
          <c:idx val="3"/>
          <c:order val="2"/>
          <c:tx>
            <c:strRef>
              <c:f>'IND RESULTADO'!#REF!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cat>
            <c:numRef>
              <c:f>'IND RESULTADO'!$C$62:$N$62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'IND RESULTADO'!#REF!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94F-4319-9050-34BFA42D7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069824"/>
        <c:axId val="217075712"/>
      </c:lineChart>
      <c:dateAx>
        <c:axId val="21705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ES" b="1"/>
                  <a:t>Mes</a:t>
                </a:r>
              </a:p>
            </c:rich>
          </c:tx>
          <c:layout>
            <c:manualLayout>
              <c:xMode val="edge"/>
              <c:yMode val="edge"/>
              <c:x val="0.36820160451641659"/>
              <c:y val="0.91967802411795307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217067904"/>
        <c:crosses val="autoZero"/>
        <c:auto val="1"/>
        <c:lblOffset val="100"/>
        <c:baseTimeUnit val="months"/>
      </c:dateAx>
      <c:valAx>
        <c:axId val="21706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s-ES" b="1"/>
                  <a:t>Número de días de incapacidad por causa osteomuscular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217057152"/>
        <c:crosses val="autoZero"/>
        <c:crossBetween val="between"/>
      </c:valAx>
      <c:dateAx>
        <c:axId val="21706982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17075712"/>
        <c:crosses val="autoZero"/>
        <c:auto val="1"/>
        <c:lblOffset val="100"/>
        <c:baseTimeUnit val="months"/>
      </c:dateAx>
      <c:valAx>
        <c:axId val="2170757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217069824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7151449003214243"/>
          <c:y val="0.31626052488317802"/>
          <c:w val="0.11866115655410371"/>
          <c:h val="0.42401215025571043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Yu Gothic UI Semilight" panose="020B0400000000000000" pitchFamily="34" charset="-128"/>
          <a:ea typeface="Yu Gothic UI Semilight" panose="020B0400000000000000" pitchFamily="34" charset="-128"/>
          <a:cs typeface="Arial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s-ES" b="1"/>
              <a:t>ROLES</a:t>
            </a:r>
            <a:r>
              <a:rPr lang="es-ES" b="1" baseline="0"/>
              <a:t>  Y RESPONSABILIDADES  EN SST</a:t>
            </a:r>
            <a:endParaRPr lang="es-ES" b="1"/>
          </a:p>
        </c:rich>
      </c:tx>
      <c:layout>
        <c:manualLayout>
          <c:xMode val="edge"/>
          <c:yMode val="edge"/>
          <c:x val="0.32997364138298962"/>
          <c:y val="2.416918429003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915574950179572E-2"/>
          <c:y val="0.15223951565038546"/>
          <c:w val="0.50403631277146488"/>
          <c:h val="0.706876114245753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'IND ESTRUCTURA'!$B$24</c:f>
              <c:strCache>
                <c:ptCount val="1"/>
                <c:pt idx="0">
                  <c:v>Número de personas con responsabilidades asignadas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 ESTRUCTURA'!$D$23</c:f>
              <c:numCache>
                <c:formatCode>General</c:formatCode>
                <c:ptCount val="1"/>
                <c:pt idx="0">
                  <c:v>2020</c:v>
                </c:pt>
              </c:numCache>
            </c:numRef>
          </c:cat>
          <c:val>
            <c:numRef>
              <c:f>'IND ESTRUCTURA'!$D$24</c:f>
              <c:numCache>
                <c:formatCode>General</c:formatCode>
                <c:ptCount val="1"/>
                <c:pt idx="0">
                  <c:v>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AD9-4600-8E8E-072FD965F8D3}"/>
            </c:ext>
          </c:extLst>
        </c:ser>
        <c:ser>
          <c:idx val="1"/>
          <c:order val="1"/>
          <c:tx>
            <c:strRef>
              <c:f>'IND ESTRUCTURA'!$B$25</c:f>
              <c:strCache>
                <c:ptCount val="1"/>
                <c:pt idx="0">
                  <c:v>Número de personas con rendicion de cuentas (evaluacion del cargo)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 ESTRUCTURA'!$D$23</c:f>
              <c:numCache>
                <c:formatCode>General</c:formatCode>
                <c:ptCount val="1"/>
                <c:pt idx="0">
                  <c:v>2020</c:v>
                </c:pt>
              </c:numCache>
            </c:numRef>
          </c:cat>
          <c:val>
            <c:numRef>
              <c:f>'IND ESTRUCTURA'!$D$25</c:f>
              <c:numCache>
                <c:formatCode>General</c:formatCode>
                <c:ptCount val="1"/>
                <c:pt idx="0">
                  <c:v>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AD9-4600-8E8E-072FD965F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48832"/>
        <c:axId val="166250368"/>
      </c:barChart>
      <c:lineChart>
        <c:grouping val="standard"/>
        <c:varyColors val="0"/>
        <c:ser>
          <c:idx val="2"/>
          <c:order val="2"/>
          <c:tx>
            <c:strRef>
              <c:f>'IND ESTRUCTURA'!$B$26</c:f>
              <c:strCache>
                <c:ptCount val="1"/>
                <c:pt idx="0">
                  <c:v>% Cumplimiento 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 ESTRUCTURA'!$D$23</c:f>
              <c:numCache>
                <c:formatCode>General</c:formatCode>
                <c:ptCount val="1"/>
                <c:pt idx="0">
                  <c:v>2020</c:v>
                </c:pt>
              </c:numCache>
            </c:numRef>
          </c:cat>
          <c:val>
            <c:numRef>
              <c:f>'IND ESTRUCTURA'!$D$26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D9-4600-8E8E-072FD965F8D3}"/>
            </c:ext>
          </c:extLst>
        </c:ser>
        <c:ser>
          <c:idx val="3"/>
          <c:order val="3"/>
          <c:tx>
            <c:strRef>
              <c:f>'IND ESTRUCTURA'!$B$27</c:f>
              <c:strCache>
                <c:ptCount val="1"/>
                <c:pt idx="0">
                  <c:v>Meta</c:v>
                </c:pt>
              </c:strCache>
            </c:strRef>
          </c:tx>
          <c:spPr>
            <a:ln w="19050">
              <a:solidFill>
                <a:schemeClr val="accent6"/>
              </a:solidFill>
              <a:prstDash val="sysDash"/>
            </a:ln>
          </c:spPr>
          <c:marker>
            <c:symbol val="none"/>
          </c:marker>
          <c:cat>
            <c:numRef>
              <c:f>'IND ESTRUCTURA'!$D$23</c:f>
              <c:numCache>
                <c:formatCode>General</c:formatCode>
                <c:ptCount val="1"/>
                <c:pt idx="0">
                  <c:v>2020</c:v>
                </c:pt>
              </c:numCache>
            </c:numRef>
          </c:cat>
          <c:val>
            <c:numRef>
              <c:f>'IND ESTRUCTURA'!$D$27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AD9-4600-8E8E-072FD965F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97312"/>
        <c:axId val="166798848"/>
      </c:lineChart>
      <c:catAx>
        <c:axId val="1662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166250368"/>
        <c:crosses val="autoZero"/>
        <c:auto val="1"/>
        <c:lblAlgn val="ctr"/>
        <c:lblOffset val="100"/>
        <c:noMultiLvlLbl val="0"/>
      </c:catAx>
      <c:valAx>
        <c:axId val="166250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s-ES" sz="1050" b="1"/>
                  <a:t>Número de Reuniones </a:t>
                </a:r>
              </a:p>
            </c:rich>
          </c:tx>
          <c:layout>
            <c:manualLayout>
              <c:xMode val="edge"/>
              <c:yMode val="edge"/>
              <c:x val="6.712353894668899E-4"/>
              <c:y val="0.285235070691692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166248832"/>
        <c:crosses val="autoZero"/>
        <c:crossBetween val="between"/>
      </c:valAx>
      <c:catAx>
        <c:axId val="16679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798848"/>
        <c:crosses val="autoZero"/>
        <c:auto val="1"/>
        <c:lblAlgn val="ctr"/>
        <c:lblOffset val="100"/>
        <c:noMultiLvlLbl val="0"/>
      </c:catAx>
      <c:valAx>
        <c:axId val="16679884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166797312"/>
        <c:crosses val="max"/>
        <c:crossBetween val="between"/>
      </c:valAx>
      <c:spPr>
        <a:noFill/>
        <a:ln w="3175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6828643212743999"/>
          <c:y val="0.27638857831592806"/>
          <c:w val="0.3081454726956519"/>
          <c:h val="0.5532966989398228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/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Yu Gothic UI Semilight" panose="020B0400000000000000" pitchFamily="34" charset="-128"/>
          <a:ea typeface="Yu Gothic UI Semilight" panose="020B0400000000000000" pitchFamily="34" charset="-128"/>
          <a:cs typeface="Calibri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solidFill>
                  <a:srgbClr val="000000"/>
                </a:solidFill>
                <a:latin typeface="Yu Gothic UI Semilight" panose="020B0400000000000000" pitchFamily="34" charset="-128"/>
                <a:ea typeface="Yu Gothic UI Semilight" panose="020B0400000000000000" pitchFamily="34" charset="-128"/>
                <a:cs typeface="Calibri"/>
              </a:defRPr>
            </a:pPr>
            <a:r>
              <a:rPr lang="es-ES" b="1"/>
              <a:t>FUNCIONAMIENTO COPASST</a:t>
            </a:r>
          </a:p>
        </c:rich>
      </c:tx>
      <c:layout>
        <c:manualLayout>
          <c:xMode val="edge"/>
          <c:yMode val="edge"/>
          <c:x val="0.38085748177731693"/>
          <c:y val="2.4169353785799055E-2"/>
        </c:manualLayout>
      </c:layout>
      <c:overlay val="0"/>
      <c:spPr>
        <a:noFill/>
        <a:ln w="25400"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9915574950179572E-2"/>
          <c:y val="0.15223951565038546"/>
          <c:w val="0.50403631277146488"/>
          <c:h val="0.706876114245753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'IND ESTRUCTURA'!$B$16</c:f>
              <c:strCache>
                <c:ptCount val="1"/>
                <c:pt idx="0">
                  <c:v>Número de reuniones ordinarias realizadas por el COPASST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Yu Gothic UI Semilight" panose="020B0400000000000000" pitchFamily="34" charset="-128"/>
                    <a:ea typeface="Yu Gothic UI Semilight" panose="020B0400000000000000" pitchFamily="34" charset="-128"/>
                    <a:cs typeface="Calibri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 ESTRUCTURA'!$D$15</c:f>
              <c:numCache>
                <c:formatCode>General</c:formatCode>
                <c:ptCount val="1"/>
                <c:pt idx="0">
                  <c:v>2020</c:v>
                </c:pt>
              </c:numCache>
            </c:numRef>
          </c:cat>
          <c:val>
            <c:numRef>
              <c:f>'IND ESTRUCTURA'!$D$16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D43-497B-8685-819387995BEF}"/>
            </c:ext>
          </c:extLst>
        </c:ser>
        <c:ser>
          <c:idx val="1"/>
          <c:order val="1"/>
          <c:tx>
            <c:strRef>
              <c:f>'IND ESTRUCTURA'!$B$17</c:f>
              <c:strCache>
                <c:ptCount val="1"/>
                <c:pt idx="0">
                  <c:v>Número de reuniones que deben realizarse durante el periodo.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Yu Gothic UI Semilight" panose="020B0400000000000000" pitchFamily="34" charset="-128"/>
                    <a:ea typeface="Yu Gothic UI Semilight" panose="020B0400000000000000" pitchFamily="34" charset="-128"/>
                    <a:cs typeface="Calibri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 ESTRUCTURA'!$D$15</c:f>
              <c:numCache>
                <c:formatCode>General</c:formatCode>
                <c:ptCount val="1"/>
                <c:pt idx="0">
                  <c:v>2020</c:v>
                </c:pt>
              </c:numCache>
            </c:numRef>
          </c:cat>
          <c:val>
            <c:numRef>
              <c:f>'IND ESTRUCTURA'!$D$17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D43-497B-8685-819387995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510784"/>
        <c:axId val="167512704"/>
      </c:barChart>
      <c:lineChart>
        <c:grouping val="standard"/>
        <c:varyColors val="0"/>
        <c:ser>
          <c:idx val="2"/>
          <c:order val="2"/>
          <c:tx>
            <c:strRef>
              <c:f>'IND ESTRUCTURA'!$B$18</c:f>
              <c:strCache>
                <c:ptCount val="1"/>
                <c:pt idx="0">
                  <c:v>% Cumplimiento 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 cmpd="sng" algn="ctr">
                <a:noFill/>
                <a:prstDash val="solid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441-4FBD-920E-9AF8043FFD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Yu Gothic UI Semilight" panose="020B0400000000000000" pitchFamily="34" charset="-128"/>
                    <a:ea typeface="Yu Gothic UI Semilight" panose="020B0400000000000000" pitchFamily="34" charset="-128"/>
                    <a:cs typeface="Calibri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 ESTRUCTURA'!$D$15</c:f>
              <c:numCache>
                <c:formatCode>General</c:formatCode>
                <c:ptCount val="1"/>
                <c:pt idx="0">
                  <c:v>2020</c:v>
                </c:pt>
              </c:numCache>
            </c:numRef>
          </c:cat>
          <c:val>
            <c:numRef>
              <c:f>'IND ESTRUCTURA'!$D$18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CD43-497B-8685-819387995BEF}"/>
            </c:ext>
          </c:extLst>
        </c:ser>
        <c:ser>
          <c:idx val="3"/>
          <c:order val="3"/>
          <c:tx>
            <c:strRef>
              <c:f>'IND ESTRUCTURA'!$B$19</c:f>
              <c:strCache>
                <c:ptCount val="1"/>
                <c:pt idx="0">
                  <c:v>Meta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1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'IND ESTRUCTURA'!$D$15</c:f>
              <c:numCache>
                <c:formatCode>General</c:formatCode>
                <c:ptCount val="1"/>
                <c:pt idx="0">
                  <c:v>2020</c:v>
                </c:pt>
              </c:numCache>
            </c:numRef>
          </c:cat>
          <c:val>
            <c:numRef>
              <c:f>'IND ESTRUCTURA'!$D$19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CD43-497B-8685-819387995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24608"/>
        <c:axId val="167523072"/>
      </c:lineChart>
      <c:catAx>
        <c:axId val="16751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Yu Gothic UI Semilight" panose="020B0400000000000000" pitchFamily="34" charset="-128"/>
                <a:ea typeface="Yu Gothic UI Semilight" panose="020B0400000000000000" pitchFamily="34" charset="-128"/>
                <a:cs typeface="Calibri"/>
              </a:defRPr>
            </a:pPr>
            <a:endParaRPr lang="es-CO"/>
          </a:p>
        </c:txPr>
        <c:crossAx val="167512704"/>
        <c:crosses val="autoZero"/>
        <c:auto val="1"/>
        <c:lblAlgn val="ctr"/>
        <c:lblOffset val="100"/>
        <c:noMultiLvlLbl val="0"/>
      </c:catAx>
      <c:valAx>
        <c:axId val="167512704"/>
        <c:scaling>
          <c:orientation val="minMax"/>
          <c:max val="1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rgbClr val="000000"/>
                    </a:solidFill>
                    <a:latin typeface="Yu Gothic UI Semilight" panose="020B0400000000000000" pitchFamily="34" charset="-128"/>
                    <a:ea typeface="Yu Gothic UI Semilight" panose="020B0400000000000000" pitchFamily="34" charset="-128"/>
                    <a:cs typeface="Calibri"/>
                  </a:defRPr>
                </a:pPr>
                <a:r>
                  <a:rPr lang="es-ES" sz="1050" b="1"/>
                  <a:t>Número de Reuniones </a:t>
                </a:r>
              </a:p>
            </c:rich>
          </c:tx>
          <c:layout>
            <c:manualLayout>
              <c:xMode val="edge"/>
              <c:yMode val="edge"/>
              <c:x val="6.712353894668899E-4"/>
              <c:y val="0.28523507069169229"/>
            </c:manualLayout>
          </c:layout>
          <c:overlay val="0"/>
          <c:spPr>
            <a:noFill/>
            <a:ln w="25400"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Yu Gothic UI Semilight" panose="020B0400000000000000" pitchFamily="34" charset="-128"/>
                <a:ea typeface="Yu Gothic UI Semilight" panose="020B0400000000000000" pitchFamily="34" charset="-128"/>
                <a:cs typeface="Calibri"/>
              </a:defRPr>
            </a:pPr>
            <a:endParaRPr lang="es-CO"/>
          </a:p>
        </c:txPr>
        <c:crossAx val="167510784"/>
        <c:crosses val="autoZero"/>
        <c:crossBetween val="between"/>
      </c:valAx>
      <c:valAx>
        <c:axId val="167523072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Yu Gothic UI Semilight" panose="020B0400000000000000" pitchFamily="34" charset="-128"/>
                <a:ea typeface="Yu Gothic UI Semilight" panose="020B0400000000000000" pitchFamily="34" charset="-128"/>
                <a:cs typeface="Calibri"/>
              </a:defRPr>
            </a:pPr>
            <a:endParaRPr lang="es-CO"/>
          </a:p>
        </c:txPr>
        <c:crossAx val="167524608"/>
        <c:crosses val="max"/>
        <c:crossBetween val="between"/>
      </c:valAx>
      <c:catAx>
        <c:axId val="16752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523072"/>
        <c:crosses val="autoZero"/>
        <c:auto val="1"/>
        <c:lblAlgn val="ctr"/>
        <c:lblOffset val="100"/>
        <c:noMultiLvlLbl val="0"/>
      </c:catAx>
      <c:spPr>
        <a:noFill/>
        <a:ln w="31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6828643212743999"/>
          <c:y val="0.27638857831592806"/>
          <c:w val="0.33171358503311454"/>
          <c:h val="0.42986056301884545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rgbClr val="000000"/>
              </a:solidFill>
              <a:latin typeface="Yu Gothic UI Semilight" panose="020B0400000000000000" pitchFamily="34" charset="-128"/>
              <a:ea typeface="Yu Gothic UI Semilight" panose="020B0400000000000000" pitchFamily="34" charset="-128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Yu Gothic UI Semilight" panose="020B0400000000000000" pitchFamily="34" charset="-128"/>
          <a:ea typeface="Yu Gothic UI Semilight" panose="020B0400000000000000" pitchFamily="34" charset="-128"/>
          <a:cs typeface="Calibri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1"/>
            </a:pPr>
            <a:r>
              <a:rPr lang="es-ES" sz="1400" b="1"/>
              <a:t>INTERVENCIÓN DE PELIGROS IDENTIFICADOS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957604536074211E-2"/>
          <c:y val="0.14796396396396397"/>
          <c:w val="0.58367770834164212"/>
          <c:h val="0.527771298857912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'IND PROCESO'!$B$23</c:f>
              <c:strCache>
                <c:ptCount val="1"/>
                <c:pt idx="0">
                  <c:v>Número de peligros Intervenidos en el periodo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2">
                        <a:lumMod val="40000"/>
                        <a:lumOff val="60000"/>
                      </a:schemeClr>
                    </a:solidFill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'[1]Indicadores Proceso'!$C$22:$H$22</c:f>
              <c:strCache>
                <c:ptCount val="6"/>
                <c:pt idx="0">
                  <c:v>Junio </c:v>
                </c:pt>
                <c:pt idx="1">
                  <c:v>Diciembre.</c:v>
                </c:pt>
                <c:pt idx="2">
                  <c:v>NACIONAL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strCache>
            </c:strRef>
          </c:cat>
          <c:val>
            <c:numRef>
              <c:f>'IND PROCESO'!$C$23:$D$23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AB-4C57-803B-0DF4CE8B2AE5}"/>
            </c:ext>
          </c:extLst>
        </c:ser>
        <c:ser>
          <c:idx val="1"/>
          <c:order val="1"/>
          <c:tx>
            <c:strRef>
              <c:f>'IND PROCESO'!$B$24</c:f>
              <c:strCache>
                <c:ptCount val="1"/>
                <c:pt idx="0">
                  <c:v>Número de peligros identificados en el periodo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'[1]Indicadores Proceso'!$C$22:$H$22</c:f>
              <c:strCache>
                <c:ptCount val="6"/>
                <c:pt idx="0">
                  <c:v>Junio </c:v>
                </c:pt>
                <c:pt idx="1">
                  <c:v>Diciembre.</c:v>
                </c:pt>
                <c:pt idx="2">
                  <c:v>NACIONAL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strCache>
            </c:strRef>
          </c:cat>
          <c:val>
            <c:numRef>
              <c:f>'IND PROCESO'!$C$24:$D$24</c:f>
              <c:numCache>
                <c:formatCode>General</c:formatCode>
                <c:ptCount val="2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BAB-4C57-803B-0DF4CE8B2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799360"/>
        <c:axId val="180810112"/>
      </c:barChart>
      <c:lineChart>
        <c:grouping val="standard"/>
        <c:varyColors val="0"/>
        <c:ser>
          <c:idx val="2"/>
          <c:order val="2"/>
          <c:tx>
            <c:strRef>
              <c:f>'IND PROCESO'!$B$25</c:f>
              <c:strCache>
                <c:ptCount val="1"/>
                <c:pt idx="0">
                  <c:v>Cumplimiento semestral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pPr>
              <a:ln w="28575">
                <a:solidFill>
                  <a:srgbClr val="92D050"/>
                </a:solidFill>
                <a:prstDash val="sysDash"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 PROCESO'!$C$22:$D$22</c:f>
              <c:strCache>
                <c:ptCount val="2"/>
                <c:pt idx="0">
                  <c:v>ENERO - JUNIO</c:v>
                </c:pt>
                <c:pt idx="1">
                  <c:v>JULIO-DICIEMBRE</c:v>
                </c:pt>
              </c:strCache>
            </c:strRef>
          </c:cat>
          <c:val>
            <c:numRef>
              <c:f>'IND PROCESO'!$C$25:$D$25</c:f>
              <c:numCache>
                <c:formatCode>0%</c:formatCode>
                <c:ptCount val="2"/>
                <c:pt idx="0">
                  <c:v>0.75</c:v>
                </c:pt>
                <c:pt idx="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BAB-4C57-803B-0DF4CE8B2AE5}"/>
            </c:ext>
          </c:extLst>
        </c:ser>
        <c:ser>
          <c:idx val="3"/>
          <c:order val="3"/>
          <c:tx>
            <c:strRef>
              <c:f>'IND PROCESO'!$B$26</c:f>
              <c:strCache>
                <c:ptCount val="1"/>
                <c:pt idx="0">
                  <c:v>Meta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ysDash"/>
            </a:ln>
          </c:spPr>
          <c:marker>
            <c:spPr>
              <a:ln w="28575">
                <a:solidFill>
                  <a:schemeClr val="accent6"/>
                </a:solidFill>
                <a:prstDash val="sysDash"/>
              </a:ln>
            </c:spPr>
          </c:marker>
          <c:cat>
            <c:strRef>
              <c:f>'IND PROCESO'!$C$22:$D$22</c:f>
              <c:strCache>
                <c:ptCount val="2"/>
                <c:pt idx="0">
                  <c:v>ENERO - JUNIO</c:v>
                </c:pt>
                <c:pt idx="1">
                  <c:v>JULIO-DICIEMBRE</c:v>
                </c:pt>
              </c:strCache>
            </c:strRef>
          </c:cat>
          <c:val>
            <c:numRef>
              <c:f>'IND PROCESO'!$C$26:$D$26</c:f>
              <c:numCache>
                <c:formatCode>0%</c:formatCode>
                <c:ptCount val="2"/>
                <c:pt idx="0">
                  <c:v>0.9</c:v>
                </c:pt>
                <c:pt idx="1">
                  <c:v>0.9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BAB-4C57-803B-0DF4CE8B2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12032"/>
        <c:axId val="182984704"/>
      </c:lineChart>
      <c:catAx>
        <c:axId val="18079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Semestre</a:t>
                </a:r>
              </a:p>
            </c:rich>
          </c:tx>
          <c:layout>
            <c:manualLayout>
              <c:xMode val="edge"/>
              <c:yMode val="edge"/>
              <c:x val="0.29531156665761604"/>
              <c:y val="0.81893778781528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180810112"/>
        <c:crosses val="autoZero"/>
        <c:auto val="1"/>
        <c:lblAlgn val="ctr"/>
        <c:lblOffset val="100"/>
        <c:noMultiLvlLbl val="0"/>
      </c:catAx>
      <c:valAx>
        <c:axId val="1808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Numero de Peligros</a:t>
                </a:r>
                <a:r>
                  <a:rPr lang="es-ES" baseline="0"/>
                  <a:t> </a:t>
                </a:r>
                <a:endParaRPr lang="es-ES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180799360"/>
        <c:crosses val="autoZero"/>
        <c:crossBetween val="between"/>
      </c:valAx>
      <c:catAx>
        <c:axId val="18081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984704"/>
        <c:crosses val="autoZero"/>
        <c:auto val="1"/>
        <c:lblAlgn val="ctr"/>
        <c:lblOffset val="100"/>
        <c:noMultiLvlLbl val="0"/>
      </c:catAx>
      <c:valAx>
        <c:axId val="18298470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Cumplimiento</a:t>
                </a:r>
              </a:p>
            </c:rich>
          </c:tx>
          <c:layout>
            <c:manualLayout>
              <c:xMode val="edge"/>
              <c:yMode val="edge"/>
              <c:x val="0.72375788155790877"/>
              <c:y val="0.2997803956675957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180812032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516226605961656"/>
          <c:y val="0.34037749157324326"/>
          <c:w val="0.23492231574501465"/>
          <c:h val="0.3888065542194822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00"/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Yu Gothic UI Semilight" panose="020B0400000000000000" pitchFamily="34" charset="-128"/>
          <a:ea typeface="Yu Gothic UI Semilight" panose="020B0400000000000000" pitchFamily="34" charset="-128"/>
          <a:cs typeface="Arial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1"/>
            </a:pPr>
            <a:r>
              <a:rPr lang="es-ES" sz="1400" b="1"/>
              <a:t>PLAN</a:t>
            </a:r>
            <a:r>
              <a:rPr lang="es-ES" sz="1400" b="1" baseline="0"/>
              <a:t> DE INTERVENCIÓN DE LA ACCIDENTALIDAD</a:t>
            </a:r>
            <a:endParaRPr lang="es-ES" sz="1400" b="1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 PROCESO'!$B$31</c:f>
              <c:strCache>
                <c:ptCount val="1"/>
                <c:pt idx="0">
                  <c:v>Nro de actividades de intervención de AT realizadas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2">
                        <a:lumMod val="20000"/>
                        <a:lumOff val="80000"/>
                      </a:schemeClr>
                    </a:solidFill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 PROCESO'!$C$30:$N$30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'IND PROCESO'!$C$31:$N$31</c:f>
              <c:numCache>
                <c:formatCode>General</c:formatCode>
                <c:ptCount val="1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93-4AE9-9693-9A1F46362E65}"/>
            </c:ext>
          </c:extLst>
        </c:ser>
        <c:ser>
          <c:idx val="1"/>
          <c:order val="1"/>
          <c:tx>
            <c:strRef>
              <c:f>'IND PROCESO'!$B$32</c:f>
              <c:strCache>
                <c:ptCount val="1"/>
                <c:pt idx="0">
                  <c:v>Número de Actividades propuestas para la intervención de las causas de los AT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 PROCESO'!$C$30:$N$30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'IND PROCESO'!$C$32:$N$32</c:f>
              <c:numCache>
                <c:formatCode>General</c:formatCode>
                <c:ptCount val="1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93-4AE9-9693-9A1F46362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226944"/>
        <c:axId val="184229248"/>
      </c:barChart>
      <c:lineChart>
        <c:grouping val="standard"/>
        <c:varyColors val="0"/>
        <c:ser>
          <c:idx val="2"/>
          <c:order val="2"/>
          <c:tx>
            <c:strRef>
              <c:f>'IND PROCESO'!$B$33</c:f>
              <c:strCache>
                <c:ptCount val="1"/>
                <c:pt idx="0">
                  <c:v>Cumplimiento mensual 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28575">
                <a:solidFill>
                  <a:srgbClr val="92D05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 PROCESO'!$C$30:$N$30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'IND PROCESO'!$C$33:$N$33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93-4AE9-9693-9A1F46362E65}"/>
            </c:ext>
          </c:extLst>
        </c:ser>
        <c:ser>
          <c:idx val="3"/>
          <c:order val="3"/>
          <c:tx>
            <c:strRef>
              <c:f>'IND PROCESO'!$B$34</c:f>
              <c:strCache>
                <c:ptCount val="1"/>
                <c:pt idx="0">
                  <c:v>Meta</c:v>
                </c:pt>
              </c:strCache>
            </c:strRef>
          </c:tx>
          <c:spPr>
            <a:ln w="25400">
              <a:solidFill>
                <a:schemeClr val="accent6"/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cat>
            <c:numRef>
              <c:f>'IND PROCESO'!$C$30:$N$30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'IND PROCESO'!$C$34:$N$34</c:f>
              <c:numCache>
                <c:formatCode>0%</c:formatCode>
                <c:ptCount val="12"/>
                <c:pt idx="0">
                  <c:v>0.8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F93-4AE9-9693-9A1F46362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35520"/>
        <c:axId val="184237056"/>
      </c:lineChart>
      <c:dateAx>
        <c:axId val="18422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ES" b="1"/>
                  <a:t>Mes</a:t>
                </a:r>
              </a:p>
            </c:rich>
          </c:tx>
          <c:layout>
            <c:manualLayout>
              <c:xMode val="edge"/>
              <c:yMode val="edge"/>
              <c:x val="0.36820160451641659"/>
              <c:y val="0.91967802411795307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184229248"/>
        <c:crosses val="autoZero"/>
        <c:auto val="1"/>
        <c:lblOffset val="100"/>
        <c:baseTimeUnit val="months"/>
      </c:dateAx>
      <c:valAx>
        <c:axId val="1842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s-ES" b="1"/>
                  <a:t>Nú,ero</a:t>
                </a:r>
                <a:r>
                  <a:rPr lang="es-ES" b="1" baseline="0"/>
                  <a:t> de Acciones </a:t>
                </a:r>
                <a:endParaRPr lang="es-ES" b="1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184226944"/>
        <c:crosses val="autoZero"/>
        <c:crossBetween val="between"/>
      </c:valAx>
      <c:dateAx>
        <c:axId val="1842355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84237056"/>
        <c:crosses val="autoZero"/>
        <c:auto val="1"/>
        <c:lblOffset val="100"/>
        <c:baseTimeUnit val="months"/>
      </c:dateAx>
      <c:valAx>
        <c:axId val="18423705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184235520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672804802455556"/>
          <c:y val="0.30811398575178101"/>
          <c:w val="0.15330567261989958"/>
          <c:h val="0.43215888336538577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Yu Gothic UI Semilight" panose="020B0400000000000000" pitchFamily="34" charset="-128"/>
          <a:ea typeface="Yu Gothic UI Semilight" panose="020B0400000000000000" pitchFamily="34" charset="-128"/>
          <a:cs typeface="Arial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1"/>
            </a:pPr>
            <a:r>
              <a:rPr lang="es-ES" sz="1400" b="1"/>
              <a:t>PLA</a:t>
            </a:r>
            <a:r>
              <a:rPr lang="es-ES" sz="1400" b="1" baseline="0"/>
              <a:t>N DE TRABAJO ANUAL</a:t>
            </a:r>
            <a:endParaRPr lang="es-ES" sz="1400" b="1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 PROCESO'!$B$7</c:f>
              <c:strCache>
                <c:ptCount val="1"/>
                <c:pt idx="0">
                  <c:v>Número de activdiades ejecutadas en el periodo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accent1">
                        <a:lumMod val="20000"/>
                        <a:lumOff val="80000"/>
                      </a:schemeClr>
                    </a:solidFill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 PROCESO'!$C$6:$N$6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'IND PROCESO'!$C$7:$N$7</c:f>
              <c:numCache>
                <c:formatCode>General</c:formatCode>
                <c:ptCount val="12"/>
                <c:pt idx="0">
                  <c:v>12</c:v>
                </c:pt>
                <c:pt idx="1">
                  <c:v>16</c:v>
                </c:pt>
                <c:pt idx="2">
                  <c:v>12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11</c:v>
                </c:pt>
                <c:pt idx="7">
                  <c:v>8</c:v>
                </c:pt>
                <c:pt idx="8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4D9-4E2E-BB3C-68787D27785D}"/>
            </c:ext>
          </c:extLst>
        </c:ser>
        <c:ser>
          <c:idx val="1"/>
          <c:order val="1"/>
          <c:tx>
            <c:strRef>
              <c:f>'IND PROCESO'!$B$8</c:f>
              <c:strCache>
                <c:ptCount val="1"/>
                <c:pt idx="0">
                  <c:v>Número de actividades programadas durante el periodo.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 PROCESO'!$C$6:$N$6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'IND PROCESO'!$C$8:$N$8</c:f>
              <c:numCache>
                <c:formatCode>General</c:formatCode>
                <c:ptCount val="12"/>
                <c:pt idx="0">
                  <c:v>12</c:v>
                </c:pt>
                <c:pt idx="1">
                  <c:v>16</c:v>
                </c:pt>
                <c:pt idx="2">
                  <c:v>12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13</c:v>
                </c:pt>
                <c:pt idx="7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4D9-4E2E-BB3C-68787D277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305536"/>
        <c:axId val="184315904"/>
      </c:barChart>
      <c:lineChart>
        <c:grouping val="standard"/>
        <c:varyColors val="0"/>
        <c:ser>
          <c:idx val="2"/>
          <c:order val="2"/>
          <c:tx>
            <c:strRef>
              <c:f>'IND PROCESO'!$B$9</c:f>
              <c:strCache>
                <c:ptCount val="1"/>
                <c:pt idx="0">
                  <c:v>Cumplimiento mensual 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28575">
                <a:solidFill>
                  <a:srgbClr val="92D05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 PROCESO'!$C$6:$N$6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'IND PROCESO'!$C$9:$N$9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0.84615384615384615</c:v>
                </c:pt>
                <c:pt idx="7">
                  <c:v>0.8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D9-4E2E-BB3C-68787D27785D}"/>
            </c:ext>
          </c:extLst>
        </c:ser>
        <c:ser>
          <c:idx val="3"/>
          <c:order val="3"/>
          <c:tx>
            <c:strRef>
              <c:f>'IND PROCESO'!$B$10</c:f>
              <c:strCache>
                <c:ptCount val="1"/>
                <c:pt idx="0">
                  <c:v>Meta</c:v>
                </c:pt>
              </c:strCache>
            </c:strRef>
          </c:tx>
          <c:spPr>
            <a:ln w="25400">
              <a:solidFill>
                <a:schemeClr val="accent6"/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cat>
            <c:numRef>
              <c:f>'IND PROCESO'!$C$6:$N$6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'IND PROCESO'!$C$10:$N$10</c:f>
              <c:numCache>
                <c:formatCode>0%</c:formatCode>
                <c:ptCount val="12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D9-4E2E-BB3C-68787D277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17440"/>
        <c:axId val="184318976"/>
      </c:lineChart>
      <c:dateAx>
        <c:axId val="184305536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184315904"/>
        <c:crosses val="autoZero"/>
        <c:auto val="1"/>
        <c:lblOffset val="100"/>
        <c:baseTimeUnit val="months"/>
      </c:dateAx>
      <c:valAx>
        <c:axId val="1843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CO"/>
          </a:p>
        </c:txPr>
        <c:crossAx val="184305536"/>
        <c:crosses val="autoZero"/>
        <c:crossBetween val="between"/>
      </c:valAx>
      <c:dateAx>
        <c:axId val="18431744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84318976"/>
        <c:crosses val="autoZero"/>
        <c:auto val="1"/>
        <c:lblOffset val="100"/>
        <c:baseTimeUnit val="months"/>
      </c:dateAx>
      <c:valAx>
        <c:axId val="18431897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184317440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894984178956864"/>
          <c:y val="0.265103233063609"/>
          <c:w val="0.17727534064260869"/>
          <c:h val="0.5181803887417298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Yu Gothic UI Semilight" panose="020B0400000000000000" pitchFamily="34" charset="-128"/>
          <a:ea typeface="Yu Gothic UI Semilight" panose="020B0400000000000000" pitchFamily="34" charset="-128"/>
          <a:cs typeface="Arial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1"/>
            </a:pPr>
            <a:r>
              <a:rPr lang="es-ES" sz="1400" b="1"/>
              <a:t>PLAN DE CAPACITACIÓN, FORMACIÓN  Y ENTRENAMIENTO EN</a:t>
            </a:r>
            <a:r>
              <a:rPr lang="es-ES" sz="1400" b="1" baseline="0"/>
              <a:t> SST</a:t>
            </a:r>
            <a:r>
              <a:rPr lang="es-ES" sz="1400" b="1"/>
              <a:t> </a:t>
            </a:r>
          </a:p>
        </c:rich>
      </c:tx>
      <c:layout>
        <c:manualLayout>
          <c:xMode val="edge"/>
          <c:yMode val="edge"/>
          <c:x val="0.38053643625318939"/>
          <c:y val="3.993855606758832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 PROCESO'!$B$15</c:f>
              <c:strCache>
                <c:ptCount val="1"/>
                <c:pt idx="0">
                  <c:v>Número de capacitaciones, formaciones y entrenamientos realizados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accent1">
                        <a:lumMod val="20000"/>
                        <a:lumOff val="80000"/>
                      </a:schemeClr>
                    </a:solidFill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 PROCESO'!$C$6:$N$6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'IND PROCESO'!$C$15:$N$15</c:f>
              <c:numCache>
                <c:formatCode>General</c:formatCode>
                <c:ptCount val="1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5D2-45D7-A9A2-B72AAB54018B}"/>
            </c:ext>
          </c:extLst>
        </c:ser>
        <c:ser>
          <c:idx val="1"/>
          <c:order val="1"/>
          <c:tx>
            <c:strRef>
              <c:f>'IND PROCESO'!$B$16</c:f>
              <c:strCache>
                <c:ptCount val="1"/>
                <c:pt idx="0">
                  <c:v>Número de capacitaciones, formaciones y entrenamientos planeados.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 PROCESO'!$C$6:$N$6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'IND PROCESO'!$C$16:$N$16</c:f>
              <c:numCache>
                <c:formatCode>General</c:formatCode>
                <c:ptCount val="1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5D2-45D7-A9A2-B72AAB540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11904"/>
        <c:axId val="186813824"/>
      </c:barChart>
      <c:lineChart>
        <c:grouping val="standard"/>
        <c:varyColors val="0"/>
        <c:ser>
          <c:idx val="2"/>
          <c:order val="2"/>
          <c:tx>
            <c:strRef>
              <c:f>'IND PROCESO'!$B$17</c:f>
              <c:strCache>
                <c:ptCount val="1"/>
                <c:pt idx="0">
                  <c:v>Cumplimiento mensual 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28575">
                <a:solidFill>
                  <a:srgbClr val="92D05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 PROCESO'!$C$14:$N$14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'IND PROCESO'!$C$17:$N$17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5D2-45D7-A9A2-B72AAB54018B}"/>
            </c:ext>
          </c:extLst>
        </c:ser>
        <c:ser>
          <c:idx val="3"/>
          <c:order val="3"/>
          <c:tx>
            <c:strRef>
              <c:f>'IND PROCESO'!$B$18</c:f>
              <c:strCache>
                <c:ptCount val="1"/>
                <c:pt idx="0">
                  <c:v>Meta</c:v>
                </c:pt>
              </c:strCache>
            </c:strRef>
          </c:tx>
          <c:spPr>
            <a:ln w="25400">
              <a:solidFill>
                <a:schemeClr val="accent6"/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cat>
            <c:numRef>
              <c:f>'IND PROCESO'!$C$14:$N$14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'IND PROCESO'!$C$18:$N$18</c:f>
              <c:numCache>
                <c:formatCode>0%</c:formatCode>
                <c:ptCount val="12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5D2-45D7-A9A2-B72AAB540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19712"/>
        <c:axId val="186821248"/>
      </c:lineChart>
      <c:dateAx>
        <c:axId val="186811904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186813824"/>
        <c:crosses val="autoZero"/>
        <c:auto val="1"/>
        <c:lblOffset val="100"/>
        <c:baseTimeUnit val="months"/>
      </c:dateAx>
      <c:valAx>
        <c:axId val="1868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CO"/>
          </a:p>
        </c:txPr>
        <c:crossAx val="186811904"/>
        <c:crosses val="autoZero"/>
        <c:crossBetween val="between"/>
      </c:valAx>
      <c:dateAx>
        <c:axId val="1868197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86821248"/>
        <c:crosses val="autoZero"/>
        <c:auto val="1"/>
        <c:lblOffset val="100"/>
        <c:baseTimeUnit val="months"/>
      </c:dateAx>
      <c:valAx>
        <c:axId val="18682124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186819712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894984178956864"/>
          <c:y val="0.265103233063609"/>
          <c:w val="0.17727534064260869"/>
          <c:h val="0.5181803887417298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Yu Gothic UI Semilight" panose="020B0400000000000000" pitchFamily="34" charset="-128"/>
          <a:ea typeface="Yu Gothic UI Semilight" panose="020B0400000000000000" pitchFamily="34" charset="-128"/>
          <a:cs typeface="Arial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1"/>
            </a:pPr>
            <a:r>
              <a:rPr lang="es-ES" sz="1400" b="1"/>
              <a:t>INVESTIGACIÓN</a:t>
            </a:r>
            <a:r>
              <a:rPr lang="es-ES" sz="1400" b="1" baseline="0"/>
              <a:t> DE INCIDENTES DE TRABAJO</a:t>
            </a:r>
            <a:endParaRPr lang="es-ES" sz="1400" b="1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 PROCESO'!$B$39</c:f>
              <c:strCache>
                <c:ptCount val="1"/>
                <c:pt idx="0">
                  <c:v>Nro de investigaciones de Incidentes  de trabajo realizadas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2">
                        <a:lumMod val="20000"/>
                        <a:lumOff val="80000"/>
                      </a:schemeClr>
                    </a:solidFill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'[1]Indicadores Proceso'!$C$38:$N$38</c:f>
              <c:numCache>
                <c:formatCode>General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'IND PROCESO'!$C$39:$N$39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7FF-4066-89CD-5DC50A7AAF02}"/>
            </c:ext>
          </c:extLst>
        </c:ser>
        <c:ser>
          <c:idx val="1"/>
          <c:order val="1"/>
          <c:tx>
            <c:strRef>
              <c:f>'IND PROCESO'!$B$40</c:f>
              <c:strCache>
                <c:ptCount val="1"/>
                <c:pt idx="0">
                  <c:v>Nro de incidentes de trabajo reportados durante el periodo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'[1]Indicadores Proceso'!$C$38:$N$38</c:f>
              <c:numCache>
                <c:formatCode>General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'IND PROCESO'!$C$40:$N$40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7FF-4066-89CD-5DC50A7AA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77440"/>
        <c:axId val="186896384"/>
      </c:barChart>
      <c:lineChart>
        <c:grouping val="standard"/>
        <c:varyColors val="0"/>
        <c:ser>
          <c:idx val="2"/>
          <c:order val="2"/>
          <c:tx>
            <c:strRef>
              <c:f>'IND PROCESO'!$B$41</c:f>
              <c:strCache>
                <c:ptCount val="1"/>
                <c:pt idx="0">
                  <c:v>Cumplimiento mensual 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28575">
                <a:solidFill>
                  <a:srgbClr val="92D05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 PROCESO'!$C$38:$N$38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'IND PROCESO'!$C$41:$N$41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7FF-4066-89CD-5DC50A7AAF02}"/>
            </c:ext>
          </c:extLst>
        </c:ser>
        <c:ser>
          <c:idx val="3"/>
          <c:order val="3"/>
          <c:tx>
            <c:strRef>
              <c:f>'IND PROCESO'!$B$42</c:f>
              <c:strCache>
                <c:ptCount val="1"/>
                <c:pt idx="0">
                  <c:v>Meta</c:v>
                </c:pt>
              </c:strCache>
            </c:strRef>
          </c:tx>
          <c:spPr>
            <a:ln w="25400">
              <a:solidFill>
                <a:schemeClr val="accent6"/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cat>
            <c:numRef>
              <c:f>'IND PROCESO'!$C$38:$N$38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'IND PROCESO'!$C$42:$N$42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7FF-4066-89CD-5DC50A7AA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98304"/>
        <c:axId val="186899840"/>
      </c:lineChart>
      <c:catAx>
        <c:axId val="18687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ES" b="1"/>
                  <a:t>Mes</a:t>
                </a:r>
              </a:p>
            </c:rich>
          </c:tx>
          <c:layout>
            <c:manualLayout>
              <c:xMode val="edge"/>
              <c:yMode val="edge"/>
              <c:x val="0.36820160451641659"/>
              <c:y val="0.91967802411795307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186896384"/>
        <c:crosses val="autoZero"/>
        <c:auto val="1"/>
        <c:lblAlgn val="ctr"/>
        <c:lblOffset val="100"/>
        <c:noMultiLvlLbl val="1"/>
      </c:catAx>
      <c:valAx>
        <c:axId val="1868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s-ES" b="1"/>
                  <a:t>NUmero de Incidentes</a:t>
                </a:r>
                <a:r>
                  <a:rPr lang="es-ES" b="1" baseline="0"/>
                  <a:t> </a:t>
                </a:r>
                <a:endParaRPr lang="es-ES" b="1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186877440"/>
        <c:crosses val="autoZero"/>
        <c:crossBetween val="between"/>
      </c:valAx>
      <c:dateAx>
        <c:axId val="18689830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86899840"/>
        <c:crosses val="autoZero"/>
        <c:auto val="1"/>
        <c:lblOffset val="100"/>
        <c:baseTimeUnit val="months"/>
      </c:dateAx>
      <c:valAx>
        <c:axId val="18689984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186898304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672804802455556"/>
          <c:y val="0.30811398575178101"/>
          <c:w val="0.15330567261989958"/>
          <c:h val="0.43215888336538577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Yu Gothic UI Semilight" panose="020B0400000000000000" pitchFamily="34" charset="-128"/>
          <a:ea typeface="Yu Gothic UI Semilight" panose="020B0400000000000000" pitchFamily="34" charset="-128"/>
          <a:cs typeface="Arial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113960</xdr:colOff>
      <xdr:row>11</xdr:row>
      <xdr:rowOff>20410</xdr:rowOff>
    </xdr:from>
    <xdr:to>
      <xdr:col>3</xdr:col>
      <xdr:colOff>2149929</xdr:colOff>
      <xdr:row>11</xdr:row>
      <xdr:rowOff>4027714</xdr:rowOff>
    </xdr:to>
    <xdr:graphicFrame macro="">
      <xdr:nvGraphicFramePr>
        <xdr:cNvPr id="16" name="Gráfico 15">
          <a:extLst>
            <a:ext uri="{FF2B5EF4-FFF2-40B4-BE49-F238E27FC236}">
              <a16:creationId xmlns="" xmlns:a16="http://schemas.microsoft.com/office/drawing/2014/main" id="{4A6B8FFC-C855-4F11-87B1-26119ED12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14846</xdr:colOff>
      <xdr:row>11</xdr:row>
      <xdr:rowOff>54429</xdr:rowOff>
    </xdr:from>
    <xdr:to>
      <xdr:col>7</xdr:col>
      <xdr:colOff>1932214</xdr:colOff>
      <xdr:row>11</xdr:row>
      <xdr:rowOff>4014107</xdr:rowOff>
    </xdr:to>
    <xdr:graphicFrame macro="">
      <xdr:nvGraphicFramePr>
        <xdr:cNvPr id="17" name="Gráfico 1">
          <a:extLst>
            <a:ext uri="{FF2B5EF4-FFF2-40B4-BE49-F238E27FC236}">
              <a16:creationId xmlns="" xmlns:a16="http://schemas.microsoft.com/office/drawing/2014/main" id="{82301099-0244-45DA-8DC0-0EB37EBD4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123588</xdr:colOff>
      <xdr:row>28</xdr:row>
      <xdr:rowOff>86328</xdr:rowOff>
    </xdr:from>
    <xdr:to>
      <xdr:col>3</xdr:col>
      <xdr:colOff>2177143</xdr:colOff>
      <xdr:row>28</xdr:row>
      <xdr:rowOff>3986893</xdr:rowOff>
    </xdr:to>
    <xdr:graphicFrame macro="">
      <xdr:nvGraphicFramePr>
        <xdr:cNvPr id="22" name="Gráfico 1">
          <a:extLst>
            <a:ext uri="{FF2B5EF4-FFF2-40B4-BE49-F238E27FC236}">
              <a16:creationId xmlns="" xmlns:a16="http://schemas.microsoft.com/office/drawing/2014/main" id="{81DF6014-7FE0-43CE-8EDB-B75C1F631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63500</xdr:colOff>
      <xdr:row>20</xdr:row>
      <xdr:rowOff>52917</xdr:rowOff>
    </xdr:from>
    <xdr:to>
      <xdr:col>3</xdr:col>
      <xdr:colOff>2111313</xdr:colOff>
      <xdr:row>20</xdr:row>
      <xdr:rowOff>2940458</xdr:rowOff>
    </xdr:to>
    <xdr:graphicFrame macro="">
      <xdr:nvGraphicFramePr>
        <xdr:cNvPr id="9" name="Gráfico 1">
          <a:extLst>
            <a:ext uri="{FF2B5EF4-FFF2-40B4-BE49-F238E27FC236}">
              <a16:creationId xmlns="" xmlns:a16="http://schemas.microsoft.com/office/drawing/2014/main" id="{29740017-4BDB-4226-8778-E32C5E02B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39688</xdr:colOff>
      <xdr:row>27</xdr:row>
      <xdr:rowOff>79376</xdr:rowOff>
    </xdr:from>
    <xdr:to>
      <xdr:col>4</xdr:col>
      <xdr:colOff>2214562</xdr:colOff>
      <xdr:row>27</xdr:row>
      <xdr:rowOff>3667125</xdr:rowOff>
    </xdr:to>
    <xdr:graphicFrame macro="">
      <xdr:nvGraphicFramePr>
        <xdr:cNvPr id="2" name="Gráfico 8">
          <a:extLst>
            <a:ext uri="{FF2B5EF4-FFF2-40B4-BE49-F238E27FC236}">
              <a16:creationId xmlns="" xmlns:a16="http://schemas.microsoft.com/office/drawing/2014/main" id="{48E7586C-C031-4891-B146-7DE37801B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320645</xdr:colOff>
      <xdr:row>35</xdr:row>
      <xdr:rowOff>150393</xdr:rowOff>
    </xdr:from>
    <xdr:to>
      <xdr:col>7</xdr:col>
      <xdr:colOff>1224642</xdr:colOff>
      <xdr:row>35</xdr:row>
      <xdr:rowOff>3728356</xdr:rowOff>
    </xdr:to>
    <xdr:graphicFrame macro="">
      <xdr:nvGraphicFramePr>
        <xdr:cNvPr id="3" name="Gráfico 10">
          <a:extLst>
            <a:ext uri="{FF2B5EF4-FFF2-40B4-BE49-F238E27FC236}">
              <a16:creationId xmlns="" xmlns:a16="http://schemas.microsoft.com/office/drawing/2014/main" id="{10DCFCDC-ED94-4BB0-A948-1B7E3337C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233795</xdr:colOff>
      <xdr:row>11</xdr:row>
      <xdr:rowOff>75333</xdr:rowOff>
    </xdr:from>
    <xdr:to>
      <xdr:col>7</xdr:col>
      <xdr:colOff>1129392</xdr:colOff>
      <xdr:row>11</xdr:row>
      <xdr:rowOff>4000500</xdr:rowOff>
    </xdr:to>
    <xdr:graphicFrame macro="">
      <xdr:nvGraphicFramePr>
        <xdr:cNvPr id="4" name="Gráfico 10">
          <a:extLst>
            <a:ext uri="{FF2B5EF4-FFF2-40B4-BE49-F238E27FC236}">
              <a16:creationId xmlns="" xmlns:a16="http://schemas.microsoft.com/office/drawing/2014/main" id="{7EC157D0-B19A-45F3-997E-1348BBA04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128506</xdr:colOff>
      <xdr:row>19</xdr:row>
      <xdr:rowOff>114299</xdr:rowOff>
    </xdr:from>
    <xdr:to>
      <xdr:col>6</xdr:col>
      <xdr:colOff>1578430</xdr:colOff>
      <xdr:row>19</xdr:row>
      <xdr:rowOff>4476750</xdr:rowOff>
    </xdr:to>
    <xdr:graphicFrame macro="">
      <xdr:nvGraphicFramePr>
        <xdr:cNvPr id="5" name="Gráfico 10">
          <a:extLst>
            <a:ext uri="{FF2B5EF4-FFF2-40B4-BE49-F238E27FC236}">
              <a16:creationId xmlns="" xmlns:a16="http://schemas.microsoft.com/office/drawing/2014/main" id="{3A1667D4-6DC8-4230-AECB-7ED27BDE4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235089</xdr:colOff>
      <xdr:row>43</xdr:row>
      <xdr:rowOff>212389</xdr:rowOff>
    </xdr:from>
    <xdr:to>
      <xdr:col>7</xdr:col>
      <xdr:colOff>898071</xdr:colOff>
      <xdr:row>43</xdr:row>
      <xdr:rowOff>4136572</xdr:rowOff>
    </xdr:to>
    <xdr:graphicFrame macro="">
      <xdr:nvGraphicFramePr>
        <xdr:cNvPr id="6" name="Gráfico 10">
          <a:extLst>
            <a:ext uri="{FF2B5EF4-FFF2-40B4-BE49-F238E27FC236}">
              <a16:creationId xmlns="" xmlns:a16="http://schemas.microsoft.com/office/drawing/2014/main" id="{AECBE6CB-F738-45E8-A44D-E7EACF56B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287226</xdr:colOff>
      <xdr:row>59</xdr:row>
      <xdr:rowOff>266700</xdr:rowOff>
    </xdr:from>
    <xdr:to>
      <xdr:col>7</xdr:col>
      <xdr:colOff>1181100</xdr:colOff>
      <xdr:row>59</xdr:row>
      <xdr:rowOff>3695700</xdr:rowOff>
    </xdr:to>
    <xdr:graphicFrame macro="">
      <xdr:nvGraphicFramePr>
        <xdr:cNvPr id="7" name="Gráfico 10">
          <a:extLst>
            <a:ext uri="{FF2B5EF4-FFF2-40B4-BE49-F238E27FC236}">
              <a16:creationId xmlns="" xmlns:a16="http://schemas.microsoft.com/office/drawing/2014/main" id="{E74D4896-21F0-4B38-8686-1F6352DE9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354069</xdr:colOff>
      <xdr:row>51</xdr:row>
      <xdr:rowOff>217234</xdr:rowOff>
    </xdr:from>
    <xdr:to>
      <xdr:col>7</xdr:col>
      <xdr:colOff>571501</xdr:colOff>
      <xdr:row>51</xdr:row>
      <xdr:rowOff>4503963</xdr:rowOff>
    </xdr:to>
    <xdr:graphicFrame macro="">
      <xdr:nvGraphicFramePr>
        <xdr:cNvPr id="8" name="Gráfico 10">
          <a:extLst>
            <a:ext uri="{FF2B5EF4-FFF2-40B4-BE49-F238E27FC236}">
              <a16:creationId xmlns="" xmlns:a16="http://schemas.microsoft.com/office/drawing/2014/main" id="{D27F1448-CB46-4C72-91F4-45A070D5A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257296</xdr:colOff>
      <xdr:row>67</xdr:row>
      <xdr:rowOff>138113</xdr:rowOff>
    </xdr:from>
    <xdr:to>
      <xdr:col>4</xdr:col>
      <xdr:colOff>2238375</xdr:colOff>
      <xdr:row>67</xdr:row>
      <xdr:rowOff>3786187</xdr:rowOff>
    </xdr:to>
    <xdr:graphicFrame macro="">
      <xdr:nvGraphicFramePr>
        <xdr:cNvPr id="9" name="Gráfico 8">
          <a:extLst>
            <a:ext uri="{FF2B5EF4-FFF2-40B4-BE49-F238E27FC236}">
              <a16:creationId xmlns="" xmlns:a16="http://schemas.microsoft.com/office/drawing/2014/main" id="{F97CC853-A6A1-495D-BA40-5B1A03F5F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198437</xdr:colOff>
      <xdr:row>75</xdr:row>
      <xdr:rowOff>55563</xdr:rowOff>
    </xdr:from>
    <xdr:to>
      <xdr:col>6</xdr:col>
      <xdr:colOff>2222500</xdr:colOff>
      <xdr:row>75</xdr:row>
      <xdr:rowOff>3698875</xdr:rowOff>
    </xdr:to>
    <xdr:graphicFrame macro="">
      <xdr:nvGraphicFramePr>
        <xdr:cNvPr id="10" name="Gráfico 8">
          <a:extLst>
            <a:ext uri="{FF2B5EF4-FFF2-40B4-BE49-F238E27FC236}">
              <a16:creationId xmlns="" xmlns:a16="http://schemas.microsoft.com/office/drawing/2014/main" id="{1888DF66-E45E-4855-910E-1909365C9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222706</xdr:colOff>
      <xdr:row>83</xdr:row>
      <xdr:rowOff>119063</xdr:rowOff>
    </xdr:from>
    <xdr:to>
      <xdr:col>5</xdr:col>
      <xdr:colOff>714375</xdr:colOff>
      <xdr:row>83</xdr:row>
      <xdr:rowOff>3643313</xdr:rowOff>
    </xdr:to>
    <xdr:graphicFrame macro="">
      <xdr:nvGraphicFramePr>
        <xdr:cNvPr id="11" name="Gráfico 1">
          <a:extLst>
            <a:ext uri="{FF2B5EF4-FFF2-40B4-BE49-F238E27FC236}">
              <a16:creationId xmlns="" xmlns:a16="http://schemas.microsoft.com/office/drawing/2014/main" id="{CA4503A9-B251-4B92-BD00-E512146AE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214647</xdr:colOff>
      <xdr:row>93</xdr:row>
      <xdr:rowOff>119062</xdr:rowOff>
    </xdr:from>
    <xdr:to>
      <xdr:col>8</xdr:col>
      <xdr:colOff>2047874</xdr:colOff>
      <xdr:row>93</xdr:row>
      <xdr:rowOff>3762374</xdr:rowOff>
    </xdr:to>
    <xdr:graphicFrame macro="">
      <xdr:nvGraphicFramePr>
        <xdr:cNvPr id="15" name="Gráfico 8">
          <a:extLst>
            <a:ext uri="{FF2B5EF4-FFF2-40B4-BE49-F238E27FC236}">
              <a16:creationId xmlns="" xmlns:a16="http://schemas.microsoft.com/office/drawing/2014/main" id="{3EFE34D9-8391-4FFD-8F83-6E201B715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258535</xdr:colOff>
      <xdr:row>9</xdr:row>
      <xdr:rowOff>228602</xdr:rowOff>
    </xdr:from>
    <xdr:to>
      <xdr:col>4</xdr:col>
      <xdr:colOff>2103664</xdr:colOff>
      <xdr:row>9</xdr:row>
      <xdr:rowOff>3848102</xdr:rowOff>
    </xdr:to>
    <xdr:graphicFrame macro="">
      <xdr:nvGraphicFramePr>
        <xdr:cNvPr id="2" name="Gráfico 8">
          <a:extLst>
            <a:ext uri="{FF2B5EF4-FFF2-40B4-BE49-F238E27FC236}">
              <a16:creationId xmlns="" xmlns:a16="http://schemas.microsoft.com/office/drawing/2014/main" id="{80A61F16-A28F-48DC-8DEE-F6C767A24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320646</xdr:colOff>
      <xdr:row>16</xdr:row>
      <xdr:rowOff>98440</xdr:rowOff>
    </xdr:from>
    <xdr:to>
      <xdr:col>14</xdr:col>
      <xdr:colOff>835526</xdr:colOff>
      <xdr:row>16</xdr:row>
      <xdr:rowOff>3813189</xdr:rowOff>
    </xdr:to>
    <xdr:graphicFrame macro="">
      <xdr:nvGraphicFramePr>
        <xdr:cNvPr id="3" name="Gráfico 10">
          <a:extLst>
            <a:ext uri="{FF2B5EF4-FFF2-40B4-BE49-F238E27FC236}">
              <a16:creationId xmlns="" xmlns:a16="http://schemas.microsoft.com/office/drawing/2014/main" id="{EADD835E-A52C-412C-BC59-7E24D97DD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287226</xdr:colOff>
      <xdr:row>27</xdr:row>
      <xdr:rowOff>0</xdr:rowOff>
    </xdr:from>
    <xdr:to>
      <xdr:col>14</xdr:col>
      <xdr:colOff>601580</xdr:colOff>
      <xdr:row>27</xdr:row>
      <xdr:rowOff>0</xdr:rowOff>
    </xdr:to>
    <xdr:graphicFrame macro="">
      <xdr:nvGraphicFramePr>
        <xdr:cNvPr id="5" name="Gráfico 10">
          <a:extLst>
            <a:ext uri="{FF2B5EF4-FFF2-40B4-BE49-F238E27FC236}">
              <a16:creationId xmlns="" xmlns:a16="http://schemas.microsoft.com/office/drawing/2014/main" id="{BF69E39C-844B-4A36-852F-675720390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320387</xdr:colOff>
      <xdr:row>28</xdr:row>
      <xdr:rowOff>65562</xdr:rowOff>
    </xdr:from>
    <xdr:to>
      <xdr:col>9</xdr:col>
      <xdr:colOff>2245178</xdr:colOff>
      <xdr:row>34</xdr:row>
      <xdr:rowOff>567790</xdr:rowOff>
    </xdr:to>
    <xdr:graphicFrame macro="">
      <xdr:nvGraphicFramePr>
        <xdr:cNvPr id="7" name="Gráfico 10">
          <a:extLst>
            <a:ext uri="{FF2B5EF4-FFF2-40B4-BE49-F238E27FC236}">
              <a16:creationId xmlns="" xmlns:a16="http://schemas.microsoft.com/office/drawing/2014/main" id="{566C351E-B45E-4DF5-AB1C-A1E4DB892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287226</xdr:colOff>
      <xdr:row>44</xdr:row>
      <xdr:rowOff>0</xdr:rowOff>
    </xdr:from>
    <xdr:to>
      <xdr:col>14</xdr:col>
      <xdr:colOff>601580</xdr:colOff>
      <xdr:row>44</xdr:row>
      <xdr:rowOff>0</xdr:rowOff>
    </xdr:to>
    <xdr:graphicFrame macro="">
      <xdr:nvGraphicFramePr>
        <xdr:cNvPr id="8" name="Gráfico 10">
          <a:extLst>
            <a:ext uri="{FF2B5EF4-FFF2-40B4-BE49-F238E27FC236}">
              <a16:creationId xmlns="" xmlns:a16="http://schemas.microsoft.com/office/drawing/2014/main" id="{D55D58FB-7931-4D69-92AE-986515A38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320646</xdr:colOff>
      <xdr:row>58</xdr:row>
      <xdr:rowOff>115758</xdr:rowOff>
    </xdr:from>
    <xdr:to>
      <xdr:col>14</xdr:col>
      <xdr:colOff>1918607</xdr:colOff>
      <xdr:row>58</xdr:row>
      <xdr:rowOff>3830507</xdr:rowOff>
    </xdr:to>
    <xdr:graphicFrame macro="">
      <xdr:nvGraphicFramePr>
        <xdr:cNvPr id="10" name="Gráfico 10">
          <a:extLst>
            <a:ext uri="{FF2B5EF4-FFF2-40B4-BE49-F238E27FC236}">
              <a16:creationId xmlns="" xmlns:a16="http://schemas.microsoft.com/office/drawing/2014/main" id="{DB4A2F5D-BD40-4756-89A9-241EA3A2F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320646</xdr:colOff>
      <xdr:row>60</xdr:row>
      <xdr:rowOff>0</xdr:rowOff>
    </xdr:from>
    <xdr:to>
      <xdr:col>14</xdr:col>
      <xdr:colOff>835526</xdr:colOff>
      <xdr:row>60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="" xmlns:a16="http://schemas.microsoft.com/office/drawing/2014/main" id="{CE7F0CF8-AE3E-4D03-8CAA-91D907A2C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320646</xdr:colOff>
      <xdr:row>67</xdr:row>
      <xdr:rowOff>150394</xdr:rowOff>
    </xdr:from>
    <xdr:to>
      <xdr:col>14</xdr:col>
      <xdr:colOff>1918607</xdr:colOff>
      <xdr:row>67</xdr:row>
      <xdr:rowOff>4827168</xdr:rowOff>
    </xdr:to>
    <xdr:graphicFrame macro="">
      <xdr:nvGraphicFramePr>
        <xdr:cNvPr id="12" name="Gráfico 10">
          <a:extLst>
            <a:ext uri="{FF2B5EF4-FFF2-40B4-BE49-F238E27FC236}">
              <a16:creationId xmlns="" xmlns:a16="http://schemas.microsoft.com/office/drawing/2014/main" id="{5772B806-F921-4E8F-9FCA-D6212ED95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206374</xdr:colOff>
      <xdr:row>45</xdr:row>
      <xdr:rowOff>127001</xdr:rowOff>
    </xdr:from>
    <xdr:to>
      <xdr:col>8</xdr:col>
      <xdr:colOff>2254250</xdr:colOff>
      <xdr:row>50</xdr:row>
      <xdr:rowOff>1238250</xdr:rowOff>
    </xdr:to>
    <xdr:graphicFrame macro="">
      <xdr:nvGraphicFramePr>
        <xdr:cNvPr id="21" name="Gráfico 20">
          <a:extLst>
            <a:ext uri="{FF2B5EF4-FFF2-40B4-BE49-F238E27FC236}">
              <a16:creationId xmlns="" xmlns:a16="http://schemas.microsoft.com/office/drawing/2014/main" id="{70FF3A36-FED0-4424-A70E-FA2A48BBD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121227</xdr:colOff>
      <xdr:row>36</xdr:row>
      <xdr:rowOff>69273</xdr:rowOff>
    </xdr:from>
    <xdr:to>
      <xdr:col>9</xdr:col>
      <xdr:colOff>2216727</xdr:colOff>
      <xdr:row>42</xdr:row>
      <xdr:rowOff>363682</xdr:rowOff>
    </xdr:to>
    <xdr:graphicFrame macro="">
      <xdr:nvGraphicFramePr>
        <xdr:cNvPr id="14" name="Gráfico 10">
          <a:extLst>
            <a:ext uri="{FF2B5EF4-FFF2-40B4-BE49-F238E27FC236}">
              <a16:creationId xmlns="" xmlns:a16="http://schemas.microsoft.com/office/drawing/2014/main" id="{20B96E9C-19EE-4BE6-BB4E-AEF58AB49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190500</xdr:colOff>
      <xdr:row>25</xdr:row>
      <xdr:rowOff>258536</xdr:rowOff>
    </xdr:from>
    <xdr:to>
      <xdr:col>14</xdr:col>
      <xdr:colOff>93059</xdr:colOff>
      <xdr:row>25</xdr:row>
      <xdr:rowOff>3537857</xdr:rowOff>
    </xdr:to>
    <xdr:graphicFrame macro="">
      <xdr:nvGraphicFramePr>
        <xdr:cNvPr id="18" name="Gráfico 10">
          <a:extLst>
            <a:ext uri="{FF2B5EF4-FFF2-40B4-BE49-F238E27FC236}">
              <a16:creationId xmlns="" xmlns:a16="http://schemas.microsoft.com/office/drawing/2014/main" id="{D022EBE4-F1B8-404B-99E3-172579838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353786</xdr:colOff>
      <xdr:row>76</xdr:row>
      <xdr:rowOff>1</xdr:rowOff>
    </xdr:from>
    <xdr:to>
      <xdr:col>14</xdr:col>
      <xdr:colOff>522996</xdr:colOff>
      <xdr:row>93</xdr:row>
      <xdr:rowOff>27215</xdr:rowOff>
    </xdr:to>
    <xdr:graphicFrame macro="">
      <xdr:nvGraphicFramePr>
        <xdr:cNvPr id="20" name="Gráfico 10">
          <a:extLst>
            <a:ext uri="{FF2B5EF4-FFF2-40B4-BE49-F238E27FC236}">
              <a16:creationId xmlns="" xmlns:a16="http://schemas.microsoft.com/office/drawing/2014/main" id="{5772B806-F921-4E8F-9FCA-D6212ED95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544286</xdr:colOff>
      <xdr:row>103</xdr:row>
      <xdr:rowOff>136071</xdr:rowOff>
    </xdr:from>
    <xdr:to>
      <xdr:col>14</xdr:col>
      <xdr:colOff>509389</xdr:colOff>
      <xdr:row>120</xdr:row>
      <xdr:rowOff>149678</xdr:rowOff>
    </xdr:to>
    <xdr:graphicFrame macro="">
      <xdr:nvGraphicFramePr>
        <xdr:cNvPr id="15" name="Gráfico 10">
          <a:extLst>
            <a:ext uri="{FF2B5EF4-FFF2-40B4-BE49-F238E27FC236}">
              <a16:creationId xmlns="" xmlns:a16="http://schemas.microsoft.com/office/drawing/2014/main" id="{5772B806-F921-4E8F-9FCA-D6212ED95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dc\fileserver\Users\Usuario_RSM4\Desktop\ESCRITORIO\VARIOS\Indicadores%20SG-SS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cha Tecnica Indicadores"/>
      <sheetName val="Indicadores Cualitativos"/>
      <sheetName val="Indicadores Estructura"/>
      <sheetName val="Indicadores Proceso"/>
      <sheetName val="Indicadores Resultado"/>
      <sheetName val="Base Datos"/>
      <sheetName val="Planta Personal"/>
    </sheetNames>
    <sheetDataSet>
      <sheetData sheetId="0"/>
      <sheetData sheetId="1"/>
      <sheetData sheetId="2">
        <row r="6">
          <cell r="C6">
            <v>2019</v>
          </cell>
          <cell r="G6">
            <v>2019</v>
          </cell>
        </row>
      </sheetData>
      <sheetData sheetId="3">
        <row r="6">
          <cell r="C6">
            <v>43466</v>
          </cell>
        </row>
        <row r="22">
          <cell r="C22" t="str">
            <v xml:space="preserve">Junio </v>
          </cell>
          <cell r="D22" t="str">
            <v>Diciembre.</v>
          </cell>
          <cell r="E22" t="str">
            <v>NACIONAL</v>
          </cell>
          <cell r="F22">
            <v>0</v>
          </cell>
          <cell r="G22">
            <v>0</v>
          </cell>
          <cell r="H22">
            <v>0</v>
          </cell>
        </row>
        <row r="38">
          <cell r="C38">
            <v>43466</v>
          </cell>
          <cell r="D38">
            <v>43497</v>
          </cell>
          <cell r="E38">
            <v>43525</v>
          </cell>
          <cell r="F38">
            <v>43556</v>
          </cell>
          <cell r="G38">
            <v>43586</v>
          </cell>
          <cell r="H38">
            <v>43617</v>
          </cell>
          <cell r="I38">
            <v>43647</v>
          </cell>
          <cell r="J38">
            <v>43678</v>
          </cell>
          <cell r="K38">
            <v>43709</v>
          </cell>
          <cell r="L38">
            <v>43739</v>
          </cell>
          <cell r="M38">
            <v>43770</v>
          </cell>
          <cell r="N38">
            <v>43800</v>
          </cell>
        </row>
        <row r="55">
          <cell r="B55" t="str">
            <v>Nro de investigaciones de enfermedad Laboral realizadas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</row>
        <row r="56">
          <cell r="B56" t="str">
            <v>Nro de enfermedades  laborales  reportadas durante el periodo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</row>
        <row r="57">
          <cell r="B57" t="str">
            <v xml:space="preserve">Cumplimiento mensual </v>
          </cell>
          <cell r="C57" t="e">
            <v>#DIV/0!</v>
          </cell>
          <cell r="D57" t="e">
            <v>#DIV/0!</v>
          </cell>
          <cell r="E57" t="e">
            <v>#DIV/0!</v>
          </cell>
          <cell r="F57" t="e">
            <v>#DIV/0!</v>
          </cell>
          <cell r="G57" t="e">
            <v>#DIV/0!</v>
          </cell>
          <cell r="H57" t="e">
            <v>#DIV/0!</v>
          </cell>
          <cell r="I57" t="e">
            <v>#DIV/0!</v>
          </cell>
          <cell r="J57" t="e">
            <v>#DIV/0!</v>
          </cell>
          <cell r="K57" t="e">
            <v>#DIV/0!</v>
          </cell>
          <cell r="L57" t="e">
            <v>#DIV/0!</v>
          </cell>
          <cell r="M57" t="e">
            <v>#DIV/0!</v>
          </cell>
          <cell r="N57" t="e">
            <v>#DIV/0!</v>
          </cell>
          <cell r="O57" t="e">
            <v>#DIV/0!</v>
          </cell>
        </row>
        <row r="58">
          <cell r="B58" t="str">
            <v>Meta</v>
          </cell>
          <cell r="C58">
            <v>1</v>
          </cell>
          <cell r="D58">
            <v>1</v>
          </cell>
          <cell r="E58">
            <v>1</v>
          </cell>
          <cell r="F58">
            <v>1</v>
          </cell>
          <cell r="G58">
            <v>1</v>
          </cell>
          <cell r="H58">
            <v>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</row>
        <row r="70">
          <cell r="C70" t="str">
            <v>MARZO.</v>
          </cell>
          <cell r="D70" t="str">
            <v>JUNIO.</v>
          </cell>
          <cell r="E70" t="str">
            <v>SEPTIEMBRE.</v>
          </cell>
          <cell r="F70" t="str">
            <v>DICIEMBRE.</v>
          </cell>
          <cell r="G70" t="str">
            <v>TOTAL.</v>
          </cell>
          <cell r="H70">
            <v>0</v>
          </cell>
        </row>
      </sheetData>
      <sheetData sheetId="4">
        <row r="7">
          <cell r="C7" t="str">
            <v xml:space="preserve">Junio. </v>
          </cell>
        </row>
        <row r="39">
          <cell r="C39">
            <v>43466</v>
          </cell>
          <cell r="D39">
            <v>0</v>
          </cell>
          <cell r="E39">
            <v>0</v>
          </cell>
          <cell r="F39">
            <v>43556</v>
          </cell>
          <cell r="G39">
            <v>0</v>
          </cell>
          <cell r="H39">
            <v>0</v>
          </cell>
          <cell r="I39">
            <v>43647</v>
          </cell>
          <cell r="J39">
            <v>43678</v>
          </cell>
          <cell r="K39">
            <v>43709</v>
          </cell>
          <cell r="L39">
            <v>43739</v>
          </cell>
          <cell r="M39">
            <v>43770</v>
          </cell>
          <cell r="N39">
            <v>43800</v>
          </cell>
        </row>
        <row r="40">
          <cell r="C40">
            <v>74</v>
          </cell>
          <cell r="D40">
            <v>70</v>
          </cell>
          <cell r="E40">
            <v>91</v>
          </cell>
          <cell r="F40">
            <v>50</v>
          </cell>
          <cell r="G40">
            <v>59</v>
          </cell>
          <cell r="H40">
            <v>56</v>
          </cell>
          <cell r="I40">
            <v>82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2">
          <cell r="C42">
            <v>81.726565735585112</v>
          </cell>
          <cell r="D42">
            <v>86.455331412103746</v>
          </cell>
          <cell r="E42">
            <v>101.80868916651129</v>
          </cell>
          <cell r="F42">
            <v>57.971014492753625</v>
          </cell>
          <cell r="G42">
            <v>65.253456221198149</v>
          </cell>
          <cell r="H42">
            <v>63.908701854493579</v>
          </cell>
          <cell r="I42">
            <v>90.432864626413021</v>
          </cell>
          <cell r="J42" t="e">
            <v>#DIV/0!</v>
          </cell>
          <cell r="K42" t="e">
            <v>#DIV/0!</v>
          </cell>
          <cell r="L42" t="e">
            <v>#DIV/0!</v>
          </cell>
          <cell r="M42" t="e">
            <v>#DIV/0!</v>
          </cell>
          <cell r="N42" t="e">
            <v>#DIV/0!</v>
          </cell>
        </row>
        <row r="43">
          <cell r="C43">
            <v>70</v>
          </cell>
          <cell r="D43">
            <v>70</v>
          </cell>
          <cell r="E43">
            <v>70</v>
          </cell>
          <cell r="F43">
            <v>70</v>
          </cell>
          <cell r="G43">
            <v>70</v>
          </cell>
          <cell r="H43">
            <v>70</v>
          </cell>
          <cell r="I43">
            <v>70</v>
          </cell>
          <cell r="J43">
            <v>60</v>
          </cell>
          <cell r="K43">
            <v>60</v>
          </cell>
          <cell r="L43">
            <v>60</v>
          </cell>
          <cell r="M43">
            <v>60</v>
          </cell>
          <cell r="N43">
            <v>60</v>
          </cell>
        </row>
        <row r="55">
          <cell r="C55">
            <v>43466</v>
          </cell>
          <cell r="D55">
            <v>43497</v>
          </cell>
          <cell r="E55">
            <v>43525</v>
          </cell>
          <cell r="F55">
            <v>43556</v>
          </cell>
          <cell r="G55">
            <v>43586</v>
          </cell>
          <cell r="H55">
            <v>43617</v>
          </cell>
          <cell r="I55">
            <v>43647</v>
          </cell>
          <cell r="J55">
            <v>43678</v>
          </cell>
          <cell r="K55">
            <v>43709</v>
          </cell>
          <cell r="L55">
            <v>43739</v>
          </cell>
          <cell r="M55">
            <v>43770</v>
          </cell>
          <cell r="N55">
            <v>43800</v>
          </cell>
        </row>
        <row r="56">
          <cell r="C56">
            <v>1</v>
          </cell>
          <cell r="D56">
            <v>1</v>
          </cell>
          <cell r="E56">
            <v>1</v>
          </cell>
          <cell r="F56">
            <v>1</v>
          </cell>
          <cell r="G56">
            <v>1</v>
          </cell>
          <cell r="H56">
            <v>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</row>
        <row r="58">
          <cell r="C58">
            <v>1.4265335235378032</v>
          </cell>
          <cell r="D58">
            <v>1.4409221902017291</v>
          </cell>
          <cell r="E58">
            <v>1.445086705202312</v>
          </cell>
          <cell r="F58">
            <v>1.4492753623188406</v>
          </cell>
          <cell r="G58">
            <v>1.4285714285714286</v>
          </cell>
          <cell r="H58">
            <v>1.4265335235378032</v>
          </cell>
          <cell r="I58">
            <v>1.4245014245014245</v>
          </cell>
          <cell r="J58" t="e">
            <v>#DIV/0!</v>
          </cell>
          <cell r="K58" t="e">
            <v>#DIV/0!</v>
          </cell>
          <cell r="L58" t="e">
            <v>#DIV/0!</v>
          </cell>
          <cell r="M58" t="e">
            <v>#DIV/0!</v>
          </cell>
          <cell r="N58" t="e">
            <v>#DIV/0!</v>
          </cell>
        </row>
        <row r="59">
          <cell r="C59">
            <v>2</v>
          </cell>
          <cell r="D59">
            <v>2</v>
          </cell>
          <cell r="E59">
            <v>2</v>
          </cell>
          <cell r="F59">
            <v>2</v>
          </cell>
          <cell r="G59">
            <v>2</v>
          </cell>
          <cell r="H59">
            <v>2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</row>
        <row r="79">
          <cell r="C79">
            <v>43466</v>
          </cell>
          <cell r="D79">
            <v>43497</v>
          </cell>
          <cell r="E79">
            <v>43525</v>
          </cell>
          <cell r="F79">
            <v>43556</v>
          </cell>
          <cell r="G79">
            <v>43586</v>
          </cell>
          <cell r="H79">
            <v>43617</v>
          </cell>
          <cell r="I79">
            <v>43647</v>
          </cell>
          <cell r="J79">
            <v>43678</v>
          </cell>
          <cell r="K79">
            <v>43709</v>
          </cell>
          <cell r="L79">
            <v>43739</v>
          </cell>
          <cell r="M79">
            <v>43770</v>
          </cell>
          <cell r="N79">
            <v>43800</v>
          </cell>
        </row>
        <row r="80">
          <cell r="B80" t="str">
            <v>Número de accidenes de trabajo con incapacidad certificada en el periodo</v>
          </cell>
          <cell r="C80">
            <v>5</v>
          </cell>
          <cell r="D80">
            <v>6</v>
          </cell>
          <cell r="E80">
            <v>4</v>
          </cell>
          <cell r="F80">
            <v>4</v>
          </cell>
          <cell r="G80">
            <v>2</v>
          </cell>
          <cell r="H80">
            <v>3</v>
          </cell>
          <cell r="I80">
            <v>3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2">
          <cell r="B82" t="str">
            <v xml:space="preserve">Cumplimiento mensual </v>
          </cell>
          <cell r="C82">
            <v>5.5220652524043992</v>
          </cell>
          <cell r="D82">
            <v>7.4104569781803207</v>
          </cell>
          <cell r="E82">
            <v>4.475107216110386</v>
          </cell>
          <cell r="F82">
            <v>4.63768115942029</v>
          </cell>
          <cell r="G82">
            <v>2.2119815668202762</v>
          </cell>
          <cell r="H82">
            <v>3.4236804564907275</v>
          </cell>
          <cell r="I82">
            <v>3.3085194375516958</v>
          </cell>
          <cell r="J82" t="e">
            <v>#DIV/0!</v>
          </cell>
          <cell r="K82" t="e">
            <v>#DIV/0!</v>
          </cell>
          <cell r="L82" t="e">
            <v>#DIV/0!</v>
          </cell>
          <cell r="M82" t="e">
            <v>#DIV/0!</v>
          </cell>
          <cell r="N82" t="e">
            <v>#DIV/0!</v>
          </cell>
        </row>
        <row r="83">
          <cell r="B83" t="str">
            <v>Meta</v>
          </cell>
          <cell r="C83">
            <v>0.8</v>
          </cell>
          <cell r="D83">
            <v>0.8</v>
          </cell>
          <cell r="E83">
            <v>0.8</v>
          </cell>
          <cell r="F83">
            <v>0.8</v>
          </cell>
          <cell r="G83">
            <v>0.8</v>
          </cell>
          <cell r="H83">
            <v>0.8</v>
          </cell>
          <cell r="I83">
            <v>0.8</v>
          </cell>
          <cell r="J83">
            <v>0.8</v>
          </cell>
          <cell r="K83">
            <v>0.8</v>
          </cell>
          <cell r="L83">
            <v>0.8</v>
          </cell>
          <cell r="M83">
            <v>0.8</v>
          </cell>
          <cell r="N83">
            <v>0.8</v>
          </cell>
        </row>
      </sheetData>
      <sheetData sheetId="5">
        <row r="27">
          <cell r="J27">
            <v>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BL53"/>
  <sheetViews>
    <sheetView showGridLines="0" topLeftCell="A37" zoomScale="70" zoomScaleNormal="70" workbookViewId="0">
      <selection activeCell="F42" sqref="F42"/>
    </sheetView>
  </sheetViews>
  <sheetFormatPr baseColWidth="10" defaultRowHeight="15"/>
  <cols>
    <col min="1" max="1" width="1.85546875" style="5" customWidth="1"/>
    <col min="2" max="2" width="11.42578125" style="5"/>
    <col min="3" max="3" width="22.7109375" style="5" bestFit="1" customWidth="1"/>
    <col min="4" max="4" width="53.5703125" style="5" bestFit="1" customWidth="1"/>
    <col min="5" max="6" width="54.28515625" style="5" customWidth="1"/>
    <col min="7" max="7" width="24" style="5" bestFit="1" customWidth="1"/>
    <col min="8" max="8" width="54.28515625" style="5" customWidth="1"/>
    <col min="9" max="9" width="34.140625" style="5" bestFit="1" customWidth="1"/>
    <col min="10" max="10" width="30.28515625" style="5" bestFit="1" customWidth="1"/>
    <col min="11" max="11" width="21.7109375" style="5" bestFit="1" customWidth="1"/>
    <col min="12" max="12" width="54.140625" style="5" bestFit="1" customWidth="1"/>
    <col min="13" max="13" width="39.85546875" style="5" bestFit="1" customWidth="1"/>
    <col min="14" max="14" width="54.140625" style="5" bestFit="1" customWidth="1"/>
    <col min="15" max="64" width="11.42578125" style="67"/>
    <col min="65" max="16384" width="11.42578125" style="5"/>
  </cols>
  <sheetData>
    <row r="2" spans="2:14" s="67" customFormat="1" ht="69.75" customHeight="1">
      <c r="B2" s="160" t="s">
        <v>335</v>
      </c>
      <c r="C2" s="160"/>
      <c r="D2" s="160"/>
      <c r="E2" s="160"/>
      <c r="F2" s="160"/>
      <c r="G2" s="82"/>
      <c r="H2" s="82"/>
      <c r="I2" s="82"/>
      <c r="J2" s="82"/>
      <c r="K2" s="82"/>
      <c r="L2" s="82"/>
      <c r="M2" s="82"/>
      <c r="N2" s="82"/>
    </row>
    <row r="3" spans="2:14" ht="15.75">
      <c r="B3" s="3"/>
      <c r="C3" s="1"/>
      <c r="D3" s="2"/>
      <c r="E3" s="3"/>
      <c r="F3" s="3"/>
      <c r="G3" s="1"/>
      <c r="H3" s="3"/>
      <c r="I3" s="1"/>
      <c r="J3" s="3"/>
      <c r="K3" s="3"/>
      <c r="L3" s="3"/>
      <c r="M3" s="1"/>
      <c r="N3" s="3"/>
    </row>
    <row r="4" spans="2:14" ht="47.25">
      <c r="B4" s="83" t="s">
        <v>0</v>
      </c>
      <c r="C4" s="83" t="s">
        <v>1</v>
      </c>
      <c r="D4" s="83" t="s">
        <v>2</v>
      </c>
      <c r="E4" s="83" t="s">
        <v>3</v>
      </c>
      <c r="F4" s="83" t="s">
        <v>4</v>
      </c>
      <c r="G4" s="83" t="s">
        <v>5</v>
      </c>
      <c r="H4" s="83" t="s">
        <v>6</v>
      </c>
      <c r="I4" s="83" t="s">
        <v>7</v>
      </c>
      <c r="J4" s="83" t="s">
        <v>8</v>
      </c>
      <c r="K4" s="84" t="s">
        <v>9</v>
      </c>
      <c r="L4" s="83" t="s">
        <v>10</v>
      </c>
      <c r="M4" s="83" t="s">
        <v>11</v>
      </c>
      <c r="N4" s="83" t="s">
        <v>12</v>
      </c>
    </row>
    <row r="5" spans="2:14" ht="196.5" hidden="1" customHeight="1">
      <c r="B5" s="85">
        <v>1</v>
      </c>
      <c r="C5" s="86" t="s">
        <v>13</v>
      </c>
      <c r="D5" s="87" t="s">
        <v>14</v>
      </c>
      <c r="E5" s="87" t="s">
        <v>15</v>
      </c>
      <c r="F5" s="88" t="s">
        <v>336</v>
      </c>
      <c r="G5" s="89" t="s">
        <v>16</v>
      </c>
      <c r="H5" s="88" t="s">
        <v>17</v>
      </c>
      <c r="I5" s="89" t="s">
        <v>18</v>
      </c>
      <c r="J5" s="89" t="s">
        <v>19</v>
      </c>
      <c r="K5" s="90">
        <v>0.8</v>
      </c>
      <c r="L5" s="91" t="s">
        <v>20</v>
      </c>
      <c r="M5" s="92" t="s">
        <v>21</v>
      </c>
      <c r="N5" s="88" t="s">
        <v>22</v>
      </c>
    </row>
    <row r="6" spans="2:14" ht="196.5" hidden="1" customHeight="1">
      <c r="B6" s="85">
        <f>B5+1</f>
        <v>2</v>
      </c>
      <c r="C6" s="86" t="s">
        <v>13</v>
      </c>
      <c r="D6" s="87" t="s">
        <v>23</v>
      </c>
      <c r="E6" s="87" t="s">
        <v>24</v>
      </c>
      <c r="F6" s="88" t="s">
        <v>337</v>
      </c>
      <c r="G6" s="89" t="s">
        <v>16</v>
      </c>
      <c r="H6" s="88" t="s">
        <v>25</v>
      </c>
      <c r="I6" s="89" t="s">
        <v>18</v>
      </c>
      <c r="J6" s="89" t="s">
        <v>19</v>
      </c>
      <c r="K6" s="90">
        <v>0.8</v>
      </c>
      <c r="L6" s="91" t="s">
        <v>20</v>
      </c>
      <c r="M6" s="92" t="s">
        <v>21</v>
      </c>
      <c r="N6" s="88" t="s">
        <v>22</v>
      </c>
    </row>
    <row r="7" spans="2:14" ht="196.5" hidden="1" customHeight="1">
      <c r="B7" s="85">
        <f t="shared" ref="B7:B37" si="0">B6+1</f>
        <v>3</v>
      </c>
      <c r="C7" s="86" t="s">
        <v>13</v>
      </c>
      <c r="D7" s="87" t="s">
        <v>26</v>
      </c>
      <c r="E7" s="87" t="s">
        <v>24</v>
      </c>
      <c r="F7" s="88" t="s">
        <v>338</v>
      </c>
      <c r="G7" s="89" t="s">
        <v>16</v>
      </c>
      <c r="H7" s="88" t="s">
        <v>25</v>
      </c>
      <c r="I7" s="89" t="s">
        <v>18</v>
      </c>
      <c r="J7" s="89" t="s">
        <v>19</v>
      </c>
      <c r="K7" s="90">
        <v>0.8</v>
      </c>
      <c r="L7" s="91" t="s">
        <v>20</v>
      </c>
      <c r="M7" s="92" t="s">
        <v>21</v>
      </c>
      <c r="N7" s="88" t="s">
        <v>22</v>
      </c>
    </row>
    <row r="8" spans="2:14" ht="196.5" hidden="1" customHeight="1">
      <c r="B8" s="85">
        <f t="shared" si="0"/>
        <v>4</v>
      </c>
      <c r="C8" s="86" t="s">
        <v>13</v>
      </c>
      <c r="D8" s="87" t="s">
        <v>27</v>
      </c>
      <c r="E8" s="87" t="s">
        <v>28</v>
      </c>
      <c r="F8" s="88" t="s">
        <v>339</v>
      </c>
      <c r="G8" s="89" t="s">
        <v>29</v>
      </c>
      <c r="H8" s="88" t="s">
        <v>30</v>
      </c>
      <c r="I8" s="89" t="s">
        <v>31</v>
      </c>
      <c r="J8" s="89" t="s">
        <v>19</v>
      </c>
      <c r="K8" s="90">
        <v>0.8</v>
      </c>
      <c r="L8" s="91" t="s">
        <v>32</v>
      </c>
      <c r="M8" s="92" t="s">
        <v>21</v>
      </c>
      <c r="N8" s="88" t="s">
        <v>22</v>
      </c>
    </row>
    <row r="9" spans="2:14" ht="196.5" hidden="1" customHeight="1">
      <c r="B9" s="85">
        <f t="shared" si="0"/>
        <v>5</v>
      </c>
      <c r="C9" s="86" t="s">
        <v>13</v>
      </c>
      <c r="D9" s="87" t="s">
        <v>33</v>
      </c>
      <c r="E9" s="87" t="s">
        <v>34</v>
      </c>
      <c r="F9" s="88" t="s">
        <v>35</v>
      </c>
      <c r="G9" s="89" t="s">
        <v>36</v>
      </c>
      <c r="H9" s="88" t="s">
        <v>37</v>
      </c>
      <c r="I9" s="89" t="s">
        <v>38</v>
      </c>
      <c r="J9" s="89" t="s">
        <v>19</v>
      </c>
      <c r="K9" s="90">
        <v>1</v>
      </c>
      <c r="L9" s="91" t="s">
        <v>39</v>
      </c>
      <c r="M9" s="92" t="s">
        <v>21</v>
      </c>
      <c r="N9" s="88" t="s">
        <v>40</v>
      </c>
    </row>
    <row r="10" spans="2:14" ht="196.5" hidden="1" customHeight="1">
      <c r="B10" s="85">
        <f t="shared" si="0"/>
        <v>6</v>
      </c>
      <c r="C10" s="86" t="s">
        <v>13</v>
      </c>
      <c r="D10" s="87" t="s">
        <v>41</v>
      </c>
      <c r="E10" s="87" t="s">
        <v>42</v>
      </c>
      <c r="F10" s="93" t="s">
        <v>43</v>
      </c>
      <c r="G10" s="89" t="s">
        <v>16</v>
      </c>
      <c r="H10" s="88" t="s">
        <v>44</v>
      </c>
      <c r="I10" s="89" t="s">
        <v>18</v>
      </c>
      <c r="J10" s="89" t="s">
        <v>19</v>
      </c>
      <c r="K10" s="90">
        <v>1</v>
      </c>
      <c r="L10" s="91" t="s">
        <v>45</v>
      </c>
      <c r="M10" s="92" t="s">
        <v>21</v>
      </c>
      <c r="N10" s="88" t="s">
        <v>46</v>
      </c>
    </row>
    <row r="11" spans="2:14" ht="196.5" hidden="1" customHeight="1">
      <c r="B11" s="85">
        <f t="shared" si="0"/>
        <v>7</v>
      </c>
      <c r="C11" s="86" t="s">
        <v>13</v>
      </c>
      <c r="D11" s="87" t="s">
        <v>47</v>
      </c>
      <c r="E11" s="87" t="s">
        <v>48</v>
      </c>
      <c r="F11" s="88" t="s">
        <v>49</v>
      </c>
      <c r="G11" s="89" t="s">
        <v>36</v>
      </c>
      <c r="H11" s="88" t="s">
        <v>50</v>
      </c>
      <c r="I11" s="89" t="s">
        <v>38</v>
      </c>
      <c r="J11" s="89" t="s">
        <v>19</v>
      </c>
      <c r="K11" s="90">
        <v>1</v>
      </c>
      <c r="L11" s="91" t="s">
        <v>51</v>
      </c>
      <c r="M11" s="92" t="s">
        <v>21</v>
      </c>
      <c r="N11" s="88" t="s">
        <v>52</v>
      </c>
    </row>
    <row r="12" spans="2:14" ht="196.5" hidden="1" customHeight="1">
      <c r="B12" s="85">
        <f t="shared" si="0"/>
        <v>8</v>
      </c>
      <c r="C12" s="86" t="s">
        <v>13</v>
      </c>
      <c r="D12" s="87" t="s">
        <v>53</v>
      </c>
      <c r="E12" s="87" t="s">
        <v>54</v>
      </c>
      <c r="F12" s="88" t="s">
        <v>340</v>
      </c>
      <c r="G12" s="89" t="s">
        <v>29</v>
      </c>
      <c r="H12" s="88" t="s">
        <v>55</v>
      </c>
      <c r="I12" s="89" t="s">
        <v>31</v>
      </c>
      <c r="J12" s="89" t="s">
        <v>19</v>
      </c>
      <c r="K12" s="90">
        <v>1</v>
      </c>
      <c r="L12" s="91" t="s">
        <v>56</v>
      </c>
      <c r="M12" s="92" t="s">
        <v>21</v>
      </c>
      <c r="N12" s="88" t="s">
        <v>57</v>
      </c>
    </row>
    <row r="13" spans="2:14" ht="196.5" hidden="1" customHeight="1">
      <c r="B13" s="85">
        <f t="shared" si="0"/>
        <v>9</v>
      </c>
      <c r="C13" s="86" t="s">
        <v>13</v>
      </c>
      <c r="D13" s="86" t="s">
        <v>58</v>
      </c>
      <c r="E13" s="87" t="s">
        <v>59</v>
      </c>
      <c r="F13" s="88" t="s">
        <v>60</v>
      </c>
      <c r="G13" s="89" t="s">
        <v>36</v>
      </c>
      <c r="H13" s="88" t="s">
        <v>61</v>
      </c>
      <c r="I13" s="89" t="s">
        <v>62</v>
      </c>
      <c r="J13" s="89" t="s">
        <v>19</v>
      </c>
      <c r="K13" s="90">
        <v>1</v>
      </c>
      <c r="L13" s="91" t="s">
        <v>63</v>
      </c>
      <c r="M13" s="92" t="s">
        <v>21</v>
      </c>
      <c r="N13" s="88" t="s">
        <v>64</v>
      </c>
    </row>
    <row r="14" spans="2:14" ht="196.5" hidden="1" customHeight="1">
      <c r="B14" s="85">
        <f t="shared" si="0"/>
        <v>10</v>
      </c>
      <c r="C14" s="86" t="s">
        <v>13</v>
      </c>
      <c r="D14" s="86" t="s">
        <v>65</v>
      </c>
      <c r="E14" s="87" t="s">
        <v>66</v>
      </c>
      <c r="F14" s="88" t="s">
        <v>67</v>
      </c>
      <c r="G14" s="89" t="s">
        <v>36</v>
      </c>
      <c r="H14" s="88" t="s">
        <v>68</v>
      </c>
      <c r="I14" s="89" t="s">
        <v>62</v>
      </c>
      <c r="J14" s="89" t="s">
        <v>19</v>
      </c>
      <c r="K14" s="90">
        <v>1</v>
      </c>
      <c r="L14" s="91" t="s">
        <v>69</v>
      </c>
      <c r="M14" s="92" t="s">
        <v>21</v>
      </c>
      <c r="N14" s="88" t="s">
        <v>70</v>
      </c>
    </row>
    <row r="15" spans="2:14" ht="196.5" hidden="1" customHeight="1">
      <c r="B15" s="85">
        <f t="shared" si="0"/>
        <v>11</v>
      </c>
      <c r="C15" s="86" t="s">
        <v>13</v>
      </c>
      <c r="D15" s="87" t="s">
        <v>71</v>
      </c>
      <c r="E15" s="87" t="s">
        <v>72</v>
      </c>
      <c r="F15" s="93" t="s">
        <v>73</v>
      </c>
      <c r="G15" s="89" t="s">
        <v>16</v>
      </c>
      <c r="H15" s="88" t="s">
        <v>74</v>
      </c>
      <c r="I15" s="89" t="s">
        <v>18</v>
      </c>
      <c r="J15" s="89" t="s">
        <v>19</v>
      </c>
      <c r="K15" s="90">
        <v>1</v>
      </c>
      <c r="L15" s="91" t="s">
        <v>75</v>
      </c>
      <c r="M15" s="92" t="s">
        <v>21</v>
      </c>
      <c r="N15" s="88" t="s">
        <v>76</v>
      </c>
    </row>
    <row r="16" spans="2:14" ht="196.5" hidden="1" customHeight="1">
      <c r="B16" s="85">
        <f t="shared" si="0"/>
        <v>12</v>
      </c>
      <c r="C16" s="86" t="s">
        <v>13</v>
      </c>
      <c r="D16" s="87" t="s">
        <v>77</v>
      </c>
      <c r="E16" s="87" t="s">
        <v>78</v>
      </c>
      <c r="F16" s="88" t="s">
        <v>79</v>
      </c>
      <c r="G16" s="89" t="s">
        <v>36</v>
      </c>
      <c r="H16" s="88" t="s">
        <v>80</v>
      </c>
      <c r="I16" s="89" t="s">
        <v>38</v>
      </c>
      <c r="J16" s="89" t="s">
        <v>81</v>
      </c>
      <c r="K16" s="90">
        <v>0.8</v>
      </c>
      <c r="L16" s="91" t="s">
        <v>82</v>
      </c>
      <c r="M16" s="92" t="s">
        <v>21</v>
      </c>
      <c r="N16" s="88" t="s">
        <v>76</v>
      </c>
    </row>
    <row r="17" spans="2:14" ht="196.5" hidden="1" customHeight="1">
      <c r="B17" s="85">
        <f t="shared" si="0"/>
        <v>13</v>
      </c>
      <c r="C17" s="86" t="s">
        <v>13</v>
      </c>
      <c r="D17" s="87" t="s">
        <v>83</v>
      </c>
      <c r="E17" s="87" t="s">
        <v>84</v>
      </c>
      <c r="F17" s="88" t="s">
        <v>85</v>
      </c>
      <c r="G17" s="89" t="s">
        <v>36</v>
      </c>
      <c r="H17" s="88" t="s">
        <v>86</v>
      </c>
      <c r="I17" s="89" t="s">
        <v>38</v>
      </c>
      <c r="J17" s="89" t="s">
        <v>81</v>
      </c>
      <c r="K17" s="90">
        <v>1</v>
      </c>
      <c r="L17" s="91" t="s">
        <v>87</v>
      </c>
      <c r="M17" s="92" t="s">
        <v>21</v>
      </c>
      <c r="N17" s="88" t="s">
        <v>70</v>
      </c>
    </row>
    <row r="18" spans="2:14" ht="196.5" hidden="1" customHeight="1">
      <c r="B18" s="85">
        <f t="shared" si="0"/>
        <v>14</v>
      </c>
      <c r="C18" s="86" t="s">
        <v>13</v>
      </c>
      <c r="D18" s="94" t="s">
        <v>88</v>
      </c>
      <c r="E18" s="94" t="s">
        <v>89</v>
      </c>
      <c r="F18" s="88" t="s">
        <v>90</v>
      </c>
      <c r="G18" s="89" t="s">
        <v>36</v>
      </c>
      <c r="H18" s="88" t="s">
        <v>91</v>
      </c>
      <c r="I18" s="89" t="s">
        <v>38</v>
      </c>
      <c r="J18" s="89" t="s">
        <v>81</v>
      </c>
      <c r="K18" s="90">
        <v>0.95</v>
      </c>
      <c r="L18" s="91" t="s">
        <v>93</v>
      </c>
      <c r="M18" s="92" t="s">
        <v>21</v>
      </c>
      <c r="N18" s="94" t="s">
        <v>94</v>
      </c>
    </row>
    <row r="19" spans="2:14" ht="196.5" hidden="1" customHeight="1">
      <c r="B19" s="85">
        <f t="shared" si="0"/>
        <v>15</v>
      </c>
      <c r="C19" s="89" t="s">
        <v>95</v>
      </c>
      <c r="D19" s="94" t="s">
        <v>33</v>
      </c>
      <c r="E19" s="87" t="s">
        <v>96</v>
      </c>
      <c r="F19" s="93" t="s">
        <v>97</v>
      </c>
      <c r="G19" s="89" t="s">
        <v>16</v>
      </c>
      <c r="H19" s="88" t="s">
        <v>98</v>
      </c>
      <c r="I19" s="89" t="s">
        <v>18</v>
      </c>
      <c r="J19" s="89" t="s">
        <v>99</v>
      </c>
      <c r="K19" s="90">
        <v>0.9</v>
      </c>
      <c r="L19" s="91" t="s">
        <v>100</v>
      </c>
      <c r="M19" s="92" t="s">
        <v>21</v>
      </c>
      <c r="N19" s="94" t="s">
        <v>101</v>
      </c>
    </row>
    <row r="20" spans="2:14" ht="196.5" hidden="1" customHeight="1">
      <c r="B20" s="85">
        <f t="shared" si="0"/>
        <v>16</v>
      </c>
      <c r="C20" s="89" t="s">
        <v>95</v>
      </c>
      <c r="D20" s="87" t="s">
        <v>77</v>
      </c>
      <c r="E20" s="87" t="s">
        <v>102</v>
      </c>
      <c r="F20" s="93" t="s">
        <v>103</v>
      </c>
      <c r="G20" s="89" t="s">
        <v>16</v>
      </c>
      <c r="H20" s="88" t="s">
        <v>104</v>
      </c>
      <c r="I20" s="89" t="s">
        <v>18</v>
      </c>
      <c r="J20" s="89" t="s">
        <v>99</v>
      </c>
      <c r="K20" s="90">
        <v>0.8</v>
      </c>
      <c r="L20" s="91" t="s">
        <v>105</v>
      </c>
      <c r="M20" s="92" t="s">
        <v>21</v>
      </c>
      <c r="N20" s="94" t="s">
        <v>101</v>
      </c>
    </row>
    <row r="21" spans="2:14" ht="196.5" hidden="1" customHeight="1">
      <c r="B21" s="85">
        <f t="shared" si="0"/>
        <v>17</v>
      </c>
      <c r="C21" s="89" t="s">
        <v>95</v>
      </c>
      <c r="D21" s="94" t="s">
        <v>106</v>
      </c>
      <c r="E21" s="87" t="s">
        <v>107</v>
      </c>
      <c r="F21" s="93" t="s">
        <v>108</v>
      </c>
      <c r="G21" s="89" t="s">
        <v>16</v>
      </c>
      <c r="H21" s="88" t="s">
        <v>109</v>
      </c>
      <c r="I21" s="89" t="s">
        <v>18</v>
      </c>
      <c r="J21" s="89" t="s">
        <v>92</v>
      </c>
      <c r="K21" s="90">
        <v>0.9</v>
      </c>
      <c r="L21" s="91" t="s">
        <v>110</v>
      </c>
      <c r="M21" s="92" t="s">
        <v>21</v>
      </c>
      <c r="N21" s="94" t="s">
        <v>111</v>
      </c>
    </row>
    <row r="22" spans="2:14" ht="196.5" hidden="1" customHeight="1">
      <c r="B22" s="85">
        <f t="shared" si="0"/>
        <v>18</v>
      </c>
      <c r="C22" s="89" t="s">
        <v>95</v>
      </c>
      <c r="D22" s="88" t="s">
        <v>112</v>
      </c>
      <c r="E22" s="88" t="s">
        <v>113</v>
      </c>
      <c r="F22" s="93" t="s">
        <v>114</v>
      </c>
      <c r="G22" s="89" t="s">
        <v>16</v>
      </c>
      <c r="H22" s="88" t="s">
        <v>115</v>
      </c>
      <c r="I22" s="89" t="s">
        <v>18</v>
      </c>
      <c r="J22" s="89" t="s">
        <v>99</v>
      </c>
      <c r="K22" s="90">
        <v>1</v>
      </c>
      <c r="L22" s="91" t="s">
        <v>116</v>
      </c>
      <c r="M22" s="92" t="s">
        <v>21</v>
      </c>
      <c r="N22" s="94" t="s">
        <v>111</v>
      </c>
    </row>
    <row r="23" spans="2:14" ht="196.5" hidden="1" customHeight="1">
      <c r="B23" s="85">
        <f t="shared" si="0"/>
        <v>19</v>
      </c>
      <c r="C23" s="89" t="s">
        <v>95</v>
      </c>
      <c r="D23" s="88" t="s">
        <v>117</v>
      </c>
      <c r="E23" s="88" t="s">
        <v>117</v>
      </c>
      <c r="F23" s="93" t="s">
        <v>118</v>
      </c>
      <c r="G23" s="89" t="s">
        <v>16</v>
      </c>
      <c r="H23" s="88" t="s">
        <v>119</v>
      </c>
      <c r="I23" s="89" t="s">
        <v>18</v>
      </c>
      <c r="J23" s="89" t="s">
        <v>120</v>
      </c>
      <c r="K23" s="90">
        <v>1</v>
      </c>
      <c r="L23" s="91" t="s">
        <v>121</v>
      </c>
      <c r="M23" s="92" t="s">
        <v>21</v>
      </c>
      <c r="N23" s="94" t="s">
        <v>111</v>
      </c>
    </row>
    <row r="24" spans="2:14" ht="196.5" hidden="1" customHeight="1">
      <c r="B24" s="85">
        <f t="shared" si="0"/>
        <v>20</v>
      </c>
      <c r="C24" s="89" t="s">
        <v>95</v>
      </c>
      <c r="D24" s="88" t="s">
        <v>122</v>
      </c>
      <c r="E24" s="88" t="s">
        <v>123</v>
      </c>
      <c r="F24" s="93" t="s">
        <v>124</v>
      </c>
      <c r="G24" s="89" t="s">
        <v>16</v>
      </c>
      <c r="H24" s="88" t="s">
        <v>125</v>
      </c>
      <c r="I24" s="89" t="s">
        <v>18</v>
      </c>
      <c r="J24" s="89" t="s">
        <v>120</v>
      </c>
      <c r="K24" s="90">
        <v>1</v>
      </c>
      <c r="L24" s="91" t="s">
        <v>126</v>
      </c>
      <c r="M24" s="92" t="s">
        <v>21</v>
      </c>
      <c r="N24" s="94" t="s">
        <v>111</v>
      </c>
    </row>
    <row r="25" spans="2:14" ht="196.5" hidden="1" customHeight="1">
      <c r="B25" s="85">
        <f t="shared" si="0"/>
        <v>21</v>
      </c>
      <c r="C25" s="89" t="s">
        <v>95</v>
      </c>
      <c r="D25" s="88" t="s">
        <v>127</v>
      </c>
      <c r="E25" s="88" t="s">
        <v>128</v>
      </c>
      <c r="F25" s="93" t="s">
        <v>129</v>
      </c>
      <c r="G25" s="89" t="s">
        <v>16</v>
      </c>
      <c r="H25" s="88" t="s">
        <v>130</v>
      </c>
      <c r="I25" s="89" t="s">
        <v>18</v>
      </c>
      <c r="J25" s="89" t="s">
        <v>92</v>
      </c>
      <c r="K25" s="90">
        <v>1</v>
      </c>
      <c r="L25" s="91" t="s">
        <v>131</v>
      </c>
      <c r="M25" s="92" t="s">
        <v>21</v>
      </c>
      <c r="N25" s="94" t="s">
        <v>111</v>
      </c>
    </row>
    <row r="26" spans="2:14" ht="196.5" hidden="1" customHeight="1">
      <c r="B26" s="85">
        <f t="shared" si="0"/>
        <v>22</v>
      </c>
      <c r="C26" s="89" t="s">
        <v>95</v>
      </c>
      <c r="D26" s="94" t="s">
        <v>132</v>
      </c>
      <c r="E26" s="88" t="s">
        <v>133</v>
      </c>
      <c r="F26" s="93" t="s">
        <v>134</v>
      </c>
      <c r="G26" s="89" t="s">
        <v>16</v>
      </c>
      <c r="H26" s="88" t="s">
        <v>135</v>
      </c>
      <c r="I26" s="89" t="s">
        <v>18</v>
      </c>
      <c r="J26" s="89" t="s">
        <v>99</v>
      </c>
      <c r="K26" s="90">
        <v>0.9</v>
      </c>
      <c r="L26" s="91" t="s">
        <v>137</v>
      </c>
      <c r="M26" s="92" t="s">
        <v>21</v>
      </c>
      <c r="N26" s="94" t="s">
        <v>111</v>
      </c>
    </row>
    <row r="27" spans="2:14" ht="196.5" hidden="1" customHeight="1">
      <c r="B27" s="85">
        <f t="shared" si="0"/>
        <v>23</v>
      </c>
      <c r="C27" s="89" t="s">
        <v>95</v>
      </c>
      <c r="D27" s="88" t="s">
        <v>138</v>
      </c>
      <c r="E27" s="88" t="s">
        <v>139</v>
      </c>
      <c r="F27" s="93" t="s">
        <v>140</v>
      </c>
      <c r="G27" s="89" t="s">
        <v>16</v>
      </c>
      <c r="H27" s="88" t="s">
        <v>141</v>
      </c>
      <c r="I27" s="89" t="s">
        <v>18</v>
      </c>
      <c r="J27" s="89" t="s">
        <v>19</v>
      </c>
      <c r="K27" s="90">
        <v>0.9</v>
      </c>
      <c r="L27" s="91" t="s">
        <v>142</v>
      </c>
      <c r="M27" s="92" t="s">
        <v>21</v>
      </c>
      <c r="N27" s="94" t="s">
        <v>111</v>
      </c>
    </row>
    <row r="28" spans="2:14" ht="196.5" hidden="1" customHeight="1">
      <c r="B28" s="85">
        <f t="shared" si="0"/>
        <v>24</v>
      </c>
      <c r="C28" s="89" t="s">
        <v>95</v>
      </c>
      <c r="D28" s="88" t="s">
        <v>143</v>
      </c>
      <c r="E28" s="88" t="s">
        <v>144</v>
      </c>
      <c r="F28" s="93" t="s">
        <v>145</v>
      </c>
      <c r="G28" s="89" t="s">
        <v>16</v>
      </c>
      <c r="H28" s="88" t="s">
        <v>146</v>
      </c>
      <c r="I28" s="89" t="s">
        <v>18</v>
      </c>
      <c r="J28" s="89" t="s">
        <v>92</v>
      </c>
      <c r="K28" s="90">
        <v>0.9</v>
      </c>
      <c r="L28" s="91" t="s">
        <v>147</v>
      </c>
      <c r="M28" s="92" t="s">
        <v>21</v>
      </c>
      <c r="N28" s="94" t="s">
        <v>111</v>
      </c>
    </row>
    <row r="29" spans="2:14" ht="196.5" hidden="1" customHeight="1">
      <c r="B29" s="85">
        <f t="shared" si="0"/>
        <v>25</v>
      </c>
      <c r="C29" s="89" t="s">
        <v>95</v>
      </c>
      <c r="D29" s="88" t="s">
        <v>148</v>
      </c>
      <c r="E29" s="88" t="s">
        <v>149</v>
      </c>
      <c r="F29" s="93" t="s">
        <v>150</v>
      </c>
      <c r="G29" s="89" t="s">
        <v>16</v>
      </c>
      <c r="H29" s="88" t="s">
        <v>151</v>
      </c>
      <c r="I29" s="89" t="s">
        <v>18</v>
      </c>
      <c r="J29" s="89" t="s">
        <v>152</v>
      </c>
      <c r="K29" s="90">
        <v>0.8</v>
      </c>
      <c r="L29" s="91" t="s">
        <v>153</v>
      </c>
      <c r="M29" s="92" t="s">
        <v>21</v>
      </c>
      <c r="N29" s="94" t="s">
        <v>94</v>
      </c>
    </row>
    <row r="30" spans="2:14" ht="196.5" customHeight="1">
      <c r="B30" s="85">
        <f t="shared" si="0"/>
        <v>26</v>
      </c>
      <c r="C30" s="89" t="s">
        <v>154</v>
      </c>
      <c r="D30" s="88" t="s">
        <v>155</v>
      </c>
      <c r="E30" s="88" t="s">
        <v>156</v>
      </c>
      <c r="F30" s="93" t="s">
        <v>157</v>
      </c>
      <c r="G30" s="89" t="s">
        <v>16</v>
      </c>
      <c r="H30" s="88" t="s">
        <v>158</v>
      </c>
      <c r="I30" s="89" t="s">
        <v>18</v>
      </c>
      <c r="J30" s="89" t="s">
        <v>92</v>
      </c>
      <c r="K30" s="90">
        <v>1</v>
      </c>
      <c r="L30" s="91" t="s">
        <v>159</v>
      </c>
      <c r="M30" s="92" t="s">
        <v>21</v>
      </c>
      <c r="N30" s="94" t="s">
        <v>94</v>
      </c>
    </row>
    <row r="31" spans="2:14" ht="196.5" customHeight="1">
      <c r="B31" s="85">
        <f t="shared" si="0"/>
        <v>27</v>
      </c>
      <c r="C31" s="89" t="s">
        <v>154</v>
      </c>
      <c r="D31" s="87" t="s">
        <v>160</v>
      </c>
      <c r="E31" s="87" t="s">
        <v>161</v>
      </c>
      <c r="F31" s="93" t="s">
        <v>162</v>
      </c>
      <c r="G31" s="89" t="s">
        <v>16</v>
      </c>
      <c r="H31" s="88" t="s">
        <v>163</v>
      </c>
      <c r="I31" s="89" t="s">
        <v>18</v>
      </c>
      <c r="J31" s="89" t="s">
        <v>120</v>
      </c>
      <c r="K31" s="90">
        <v>1</v>
      </c>
      <c r="L31" s="91" t="s">
        <v>164</v>
      </c>
      <c r="M31" s="92" t="s">
        <v>21</v>
      </c>
      <c r="N31" s="94" t="s">
        <v>94</v>
      </c>
    </row>
    <row r="32" spans="2:14" ht="196.5" customHeight="1">
      <c r="B32" s="85">
        <f t="shared" si="0"/>
        <v>28</v>
      </c>
      <c r="C32" s="89" t="s">
        <v>154</v>
      </c>
      <c r="D32" s="155" t="s">
        <v>286</v>
      </c>
      <c r="E32" s="87" t="s">
        <v>166</v>
      </c>
      <c r="F32" s="93" t="s">
        <v>357</v>
      </c>
      <c r="G32" s="89" t="s">
        <v>16</v>
      </c>
      <c r="H32" s="88" t="s">
        <v>167</v>
      </c>
      <c r="I32" s="89" t="s">
        <v>18</v>
      </c>
      <c r="J32" s="89" t="s">
        <v>99</v>
      </c>
      <c r="K32" s="90">
        <v>0.6</v>
      </c>
      <c r="L32" s="91" t="s">
        <v>294</v>
      </c>
      <c r="M32" s="92" t="s">
        <v>21</v>
      </c>
      <c r="N32" s="94" t="s">
        <v>111</v>
      </c>
    </row>
    <row r="33" spans="2:64" ht="196.5" customHeight="1">
      <c r="B33" s="85">
        <f t="shared" si="0"/>
        <v>29</v>
      </c>
      <c r="C33" s="89" t="s">
        <v>154</v>
      </c>
      <c r="D33" s="87" t="s">
        <v>169</v>
      </c>
      <c r="E33" s="88" t="s">
        <v>170</v>
      </c>
      <c r="F33" s="93" t="s">
        <v>341</v>
      </c>
      <c r="G33" s="89" t="s">
        <v>168</v>
      </c>
      <c r="H33" s="88" t="s">
        <v>171</v>
      </c>
      <c r="I33" s="89" t="s">
        <v>18</v>
      </c>
      <c r="J33" s="89" t="s">
        <v>19</v>
      </c>
      <c r="K33" s="89">
        <v>0</v>
      </c>
      <c r="L33" s="91" t="s">
        <v>293</v>
      </c>
      <c r="M33" s="92" t="s">
        <v>21</v>
      </c>
      <c r="N33" s="94" t="s">
        <v>111</v>
      </c>
    </row>
    <row r="34" spans="2:64" ht="196.5" customHeight="1">
      <c r="B34" s="85">
        <f t="shared" si="0"/>
        <v>30</v>
      </c>
      <c r="C34" s="89" t="s">
        <v>154</v>
      </c>
      <c r="D34" s="87" t="s">
        <v>172</v>
      </c>
      <c r="E34" s="88" t="s">
        <v>173</v>
      </c>
      <c r="F34" s="93" t="s">
        <v>174</v>
      </c>
      <c r="G34" s="89" t="s">
        <v>168</v>
      </c>
      <c r="H34" s="88" t="s">
        <v>171</v>
      </c>
      <c r="I34" s="89" t="s">
        <v>18</v>
      </c>
      <c r="J34" s="89" t="s">
        <v>19</v>
      </c>
      <c r="K34" s="95">
        <v>285</v>
      </c>
      <c r="L34" s="91" t="s">
        <v>291</v>
      </c>
      <c r="M34" s="92" t="s">
        <v>21</v>
      </c>
      <c r="N34" s="94" t="s">
        <v>111</v>
      </c>
    </row>
    <row r="35" spans="2:64" ht="196.5" customHeight="1">
      <c r="B35" s="85">
        <f t="shared" si="0"/>
        <v>31</v>
      </c>
      <c r="C35" s="89" t="s">
        <v>154</v>
      </c>
      <c r="D35" s="155" t="s">
        <v>175</v>
      </c>
      <c r="E35" s="88" t="s">
        <v>176</v>
      </c>
      <c r="F35" s="93" t="s">
        <v>342</v>
      </c>
      <c r="G35" s="89" t="s">
        <v>168</v>
      </c>
      <c r="H35" s="88" t="s">
        <v>165</v>
      </c>
      <c r="I35" s="89" t="s">
        <v>18</v>
      </c>
      <c r="J35" s="89" t="s">
        <v>99</v>
      </c>
      <c r="K35" s="95">
        <v>0</v>
      </c>
      <c r="L35" s="91" t="s">
        <v>292</v>
      </c>
      <c r="M35" s="92" t="s">
        <v>21</v>
      </c>
      <c r="N35" s="94" t="s">
        <v>111</v>
      </c>
    </row>
    <row r="36" spans="2:64" ht="196.5" customHeight="1">
      <c r="B36" s="85">
        <f t="shared" si="0"/>
        <v>32</v>
      </c>
      <c r="C36" s="89" t="s">
        <v>154</v>
      </c>
      <c r="D36" s="155" t="s">
        <v>287</v>
      </c>
      <c r="E36" s="88" t="s">
        <v>288</v>
      </c>
      <c r="F36" s="93" t="s">
        <v>343</v>
      </c>
      <c r="G36" s="89" t="s">
        <v>168</v>
      </c>
      <c r="H36" s="88" t="s">
        <v>165</v>
      </c>
      <c r="I36" s="89" t="s">
        <v>18</v>
      </c>
      <c r="J36" s="89" t="s">
        <v>99</v>
      </c>
      <c r="K36" s="96">
        <v>7.7</v>
      </c>
      <c r="L36" s="91" t="s">
        <v>177</v>
      </c>
      <c r="M36" s="92" t="s">
        <v>21</v>
      </c>
      <c r="N36" s="94" t="s">
        <v>111</v>
      </c>
    </row>
    <row r="37" spans="2:64" ht="196.5" customHeight="1">
      <c r="B37" s="85">
        <f t="shared" si="0"/>
        <v>33</v>
      </c>
      <c r="C37" s="89" t="s">
        <v>154</v>
      </c>
      <c r="D37" s="155" t="s">
        <v>289</v>
      </c>
      <c r="E37" s="88" t="s">
        <v>290</v>
      </c>
      <c r="F37" s="88" t="s">
        <v>316</v>
      </c>
      <c r="G37" s="89" t="s">
        <v>168</v>
      </c>
      <c r="H37" s="88" t="s">
        <v>178</v>
      </c>
      <c r="I37" s="89" t="s">
        <v>18</v>
      </c>
      <c r="J37" s="89" t="s">
        <v>99</v>
      </c>
      <c r="K37" s="96">
        <v>77.31</v>
      </c>
      <c r="L37" s="91" t="s">
        <v>285</v>
      </c>
      <c r="M37" s="92" t="s">
        <v>21</v>
      </c>
      <c r="N37" s="94" t="s">
        <v>111</v>
      </c>
    </row>
    <row r="38" spans="2:64" ht="29.25" hidden="1" customHeight="1">
      <c r="B38" s="167" t="s">
        <v>295</v>
      </c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</row>
    <row r="39" spans="2:64" s="66" customFormat="1" ht="45" hidden="1">
      <c r="B39" s="85">
        <v>34</v>
      </c>
      <c r="C39" s="86" t="s">
        <v>95</v>
      </c>
      <c r="D39" s="87" t="s">
        <v>303</v>
      </c>
      <c r="E39" s="88" t="s">
        <v>304</v>
      </c>
      <c r="F39" s="88" t="s">
        <v>305</v>
      </c>
      <c r="G39" s="89" t="s">
        <v>16</v>
      </c>
      <c r="H39" s="88" t="s">
        <v>306</v>
      </c>
      <c r="I39" s="89" t="s">
        <v>18</v>
      </c>
      <c r="J39" s="89" t="s">
        <v>136</v>
      </c>
      <c r="K39" s="97">
        <v>0.85</v>
      </c>
      <c r="L39" s="91" t="s">
        <v>307</v>
      </c>
      <c r="M39" s="92" t="s">
        <v>301</v>
      </c>
      <c r="N39" s="94" t="s">
        <v>302</v>
      </c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</row>
    <row r="40" spans="2:64" s="66" customFormat="1" ht="45" hidden="1">
      <c r="B40" s="85">
        <v>35</v>
      </c>
      <c r="C40" s="86" t="s">
        <v>95</v>
      </c>
      <c r="D40" s="87" t="s">
        <v>296</v>
      </c>
      <c r="E40" s="88" t="s">
        <v>297</v>
      </c>
      <c r="F40" s="88" t="s">
        <v>344</v>
      </c>
      <c r="G40" s="89" t="s">
        <v>16</v>
      </c>
      <c r="H40" s="88" t="s">
        <v>298</v>
      </c>
      <c r="I40" s="89" t="s">
        <v>18</v>
      </c>
      <c r="J40" s="89" t="s">
        <v>299</v>
      </c>
      <c r="K40" s="97">
        <v>0.2</v>
      </c>
      <c r="L40" s="91" t="s">
        <v>300</v>
      </c>
      <c r="M40" s="92" t="s">
        <v>301</v>
      </c>
      <c r="N40" s="94" t="s">
        <v>302</v>
      </c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</row>
    <row r="41" spans="2:64" s="66" customFormat="1" ht="45">
      <c r="B41" s="85">
        <v>36</v>
      </c>
      <c r="C41" s="89" t="s">
        <v>154</v>
      </c>
      <c r="D41" s="155" t="s">
        <v>308</v>
      </c>
      <c r="E41" s="88" t="s">
        <v>310</v>
      </c>
      <c r="F41" s="88" t="s">
        <v>312</v>
      </c>
      <c r="G41" s="89" t="s">
        <v>16</v>
      </c>
      <c r="H41" s="88" t="s">
        <v>313</v>
      </c>
      <c r="I41" s="89" t="s">
        <v>18</v>
      </c>
      <c r="J41" s="89" t="s">
        <v>314</v>
      </c>
      <c r="K41" s="97">
        <v>0.04</v>
      </c>
      <c r="L41" s="91" t="s">
        <v>315</v>
      </c>
      <c r="M41" s="92" t="s">
        <v>301</v>
      </c>
      <c r="N41" s="94" t="s">
        <v>302</v>
      </c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</row>
    <row r="42" spans="2:64" s="66" customFormat="1" ht="45">
      <c r="B42" s="85">
        <v>37</v>
      </c>
      <c r="C42" s="89" t="s">
        <v>154</v>
      </c>
      <c r="D42" s="155" t="s">
        <v>309</v>
      </c>
      <c r="E42" s="88" t="s">
        <v>311</v>
      </c>
      <c r="F42" s="88" t="s">
        <v>317</v>
      </c>
      <c r="G42" s="89" t="s">
        <v>16</v>
      </c>
      <c r="H42" s="88" t="s">
        <v>313</v>
      </c>
      <c r="I42" s="89" t="s">
        <v>18</v>
      </c>
      <c r="J42" s="89" t="s">
        <v>314</v>
      </c>
      <c r="K42" s="97">
        <v>0.12</v>
      </c>
      <c r="L42" s="91" t="s">
        <v>315</v>
      </c>
      <c r="M42" s="92" t="s">
        <v>301</v>
      </c>
      <c r="N42" s="94" t="s">
        <v>302</v>
      </c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</row>
    <row r="43" spans="2:64" s="66" customFormat="1" ht="60">
      <c r="B43" s="85">
        <v>38</v>
      </c>
      <c r="C43" s="89" t="s">
        <v>154</v>
      </c>
      <c r="D43" s="87" t="s">
        <v>318</v>
      </c>
      <c r="E43" s="88" t="s">
        <v>320</v>
      </c>
      <c r="F43" s="88" t="s">
        <v>323</v>
      </c>
      <c r="G43" s="89" t="s">
        <v>168</v>
      </c>
      <c r="H43" s="88" t="s">
        <v>171</v>
      </c>
      <c r="I43" s="89" t="s">
        <v>18</v>
      </c>
      <c r="J43" s="89" t="s">
        <v>19</v>
      </c>
      <c r="K43" s="89">
        <v>2</v>
      </c>
      <c r="L43" s="91" t="s">
        <v>324</v>
      </c>
      <c r="M43" s="92" t="s">
        <v>301</v>
      </c>
      <c r="N43" s="94" t="s">
        <v>111</v>
      </c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</row>
    <row r="44" spans="2:64" s="66" customFormat="1" ht="60">
      <c r="B44" s="85">
        <v>39</v>
      </c>
      <c r="C44" s="89" t="s">
        <v>154</v>
      </c>
      <c r="D44" s="87" t="s">
        <v>319</v>
      </c>
      <c r="E44" s="88" t="s">
        <v>321</v>
      </c>
      <c r="F44" s="88" t="s">
        <v>322</v>
      </c>
      <c r="G44" s="89" t="s">
        <v>168</v>
      </c>
      <c r="H44" s="88" t="s">
        <v>171</v>
      </c>
      <c r="I44" s="89" t="s">
        <v>18</v>
      </c>
      <c r="J44" s="89" t="s">
        <v>19</v>
      </c>
      <c r="K44" s="95">
        <v>25</v>
      </c>
      <c r="L44" s="91" t="s">
        <v>325</v>
      </c>
      <c r="M44" s="92" t="s">
        <v>301</v>
      </c>
      <c r="N44" s="94" t="s">
        <v>111</v>
      </c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</row>
    <row r="45" spans="2:64">
      <c r="G45" s="6"/>
      <c r="I45" s="6"/>
      <c r="M45" s="6"/>
    </row>
    <row r="46" spans="2:64" ht="15.75">
      <c r="B46" s="7" t="s">
        <v>179</v>
      </c>
      <c r="C46" s="8"/>
      <c r="D46" s="9"/>
      <c r="E46" s="9"/>
      <c r="F46" s="10"/>
      <c r="G46" s="11"/>
      <c r="I46" s="6"/>
      <c r="M46" s="6"/>
    </row>
    <row r="47" spans="2:64">
      <c r="B47" s="164" t="s">
        <v>185</v>
      </c>
      <c r="C47" s="165"/>
      <c r="D47" s="165"/>
      <c r="E47" s="165"/>
      <c r="F47" s="166"/>
      <c r="G47" s="11"/>
      <c r="H47" s="3"/>
      <c r="I47" s="3"/>
      <c r="M47" s="6"/>
    </row>
    <row r="48" spans="2:64" ht="31.5" customHeight="1">
      <c r="B48" s="164" t="s">
        <v>186</v>
      </c>
      <c r="C48" s="165"/>
      <c r="D48" s="165"/>
      <c r="E48" s="165"/>
      <c r="F48" s="166"/>
      <c r="G48" s="11"/>
      <c r="H48" s="3"/>
      <c r="I48" s="3"/>
      <c r="M48" s="6"/>
    </row>
    <row r="49" spans="2:13">
      <c r="B49" s="164" t="s">
        <v>180</v>
      </c>
      <c r="C49" s="165"/>
      <c r="D49" s="165"/>
      <c r="E49" s="165"/>
      <c r="F49" s="166"/>
      <c r="G49" s="11"/>
      <c r="H49" s="3"/>
      <c r="I49" s="3"/>
      <c r="M49" s="6"/>
    </row>
    <row r="50" spans="2:13">
      <c r="B50" s="164" t="s">
        <v>181</v>
      </c>
      <c r="C50" s="165"/>
      <c r="D50" s="165"/>
      <c r="E50" s="165"/>
      <c r="F50" s="166"/>
      <c r="G50" s="11"/>
      <c r="H50" s="3"/>
      <c r="I50" s="3"/>
      <c r="M50" s="6"/>
    </row>
    <row r="51" spans="2:13">
      <c r="B51" s="164" t="s">
        <v>182</v>
      </c>
      <c r="C51" s="165"/>
      <c r="D51" s="165"/>
      <c r="E51" s="165"/>
      <c r="F51" s="166"/>
      <c r="G51" s="11"/>
      <c r="H51" s="3"/>
      <c r="I51" s="3"/>
      <c r="M51" s="6"/>
    </row>
    <row r="52" spans="2:13" ht="30.75" customHeight="1">
      <c r="B52" s="164" t="s">
        <v>183</v>
      </c>
      <c r="C52" s="165"/>
      <c r="D52" s="165"/>
      <c r="E52" s="165"/>
      <c r="F52" s="166"/>
      <c r="G52" s="11"/>
      <c r="H52" s="3"/>
      <c r="I52" s="3"/>
      <c r="M52" s="6"/>
    </row>
    <row r="53" spans="2:13">
      <c r="B53" s="161" t="s">
        <v>184</v>
      </c>
      <c r="C53" s="162"/>
      <c r="D53" s="162"/>
      <c r="E53" s="162"/>
      <c r="F53" s="163"/>
      <c r="G53" s="11"/>
      <c r="H53" s="3"/>
      <c r="I53" s="3"/>
      <c r="M53" s="6"/>
    </row>
  </sheetData>
  <autoFilter ref="B4:N44">
    <filterColumn colId="1">
      <filters>
        <filter val="Resultado"/>
      </filters>
    </filterColumn>
  </autoFilter>
  <mergeCells count="9">
    <mergeCell ref="B2:F2"/>
    <mergeCell ref="B53:F53"/>
    <mergeCell ref="B47:F47"/>
    <mergeCell ref="B48:F48"/>
    <mergeCell ref="B49:F49"/>
    <mergeCell ref="B50:F50"/>
    <mergeCell ref="B51:F51"/>
    <mergeCell ref="B52:F52"/>
    <mergeCell ref="B38:N38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showGridLines="0" zoomScale="110" zoomScaleNormal="110" workbookViewId="0">
      <selection activeCell="C19" sqref="C19:D19"/>
    </sheetView>
  </sheetViews>
  <sheetFormatPr baseColWidth="10" defaultRowHeight="15"/>
  <cols>
    <col min="1" max="1" width="2.42578125" customWidth="1"/>
    <col min="2" max="2" width="6.28515625" style="81" customWidth="1"/>
    <col min="3" max="4" width="34.28515625" customWidth="1"/>
    <col min="5" max="5" width="11.42578125" bestFit="1" customWidth="1"/>
    <col min="6" max="6" width="9.28515625" bestFit="1" customWidth="1"/>
    <col min="7" max="7" width="8.28515625" bestFit="1" customWidth="1"/>
    <col min="8" max="8" width="12.85546875" bestFit="1" customWidth="1"/>
    <col min="9" max="9" width="43.42578125" customWidth="1"/>
    <col min="10" max="10" width="14.28515625" bestFit="1" customWidth="1"/>
  </cols>
  <sheetData>
    <row r="1" spans="2:10">
      <c r="E1" s="12"/>
    </row>
    <row r="2" spans="2:10" s="63" customFormat="1" ht="36" customHeight="1">
      <c r="B2" s="170" t="s">
        <v>334</v>
      </c>
      <c r="C2" s="170"/>
      <c r="D2" s="170"/>
      <c r="E2" s="71"/>
      <c r="F2" s="71"/>
      <c r="G2" s="71"/>
      <c r="H2" s="71"/>
      <c r="I2" s="71"/>
      <c r="J2" s="71"/>
    </row>
    <row r="3" spans="2:10" s="63" customFormat="1" ht="15" customHeight="1">
      <c r="B3" s="72"/>
      <c r="C3" s="71"/>
      <c r="D3" s="71"/>
      <c r="E3" s="71"/>
      <c r="F3" s="71"/>
      <c r="G3" s="71"/>
      <c r="H3" s="71"/>
      <c r="I3" s="71"/>
      <c r="J3" s="71"/>
    </row>
    <row r="4" spans="2:10" s="63" customFormat="1" ht="15" customHeight="1">
      <c r="B4" s="171" t="s">
        <v>332</v>
      </c>
      <c r="C4" s="171"/>
      <c r="D4" s="171"/>
      <c r="E4" s="71"/>
      <c r="F4" s="71"/>
      <c r="G4" s="71"/>
      <c r="H4" s="71"/>
      <c r="I4" s="71"/>
      <c r="J4" s="71"/>
    </row>
    <row r="5" spans="2:10" s="63" customFormat="1" ht="15" customHeight="1">
      <c r="B5" s="171" t="s">
        <v>333</v>
      </c>
      <c r="C5" s="171"/>
      <c r="D5" s="171"/>
      <c r="E5" s="71"/>
      <c r="F5" s="71"/>
      <c r="G5" s="71"/>
      <c r="H5" s="71"/>
      <c r="I5" s="71"/>
      <c r="J5" s="71"/>
    </row>
    <row r="6" spans="2:10" s="63" customFormat="1" ht="15" customHeight="1">
      <c r="B6" s="72"/>
      <c r="C6" s="73"/>
      <c r="D6" s="73"/>
      <c r="E6" s="71"/>
      <c r="F6" s="71"/>
      <c r="G6" s="71"/>
      <c r="H6" s="71"/>
      <c r="I6" s="71"/>
      <c r="J6" s="71"/>
    </row>
    <row r="7" spans="2:10" ht="15" customHeight="1">
      <c r="B7" s="172" t="s">
        <v>187</v>
      </c>
      <c r="C7" s="174" t="s">
        <v>188</v>
      </c>
      <c r="D7" s="175"/>
      <c r="E7" s="172" t="s">
        <v>189</v>
      </c>
      <c r="F7" s="174" t="s">
        <v>190</v>
      </c>
      <c r="G7" s="178"/>
      <c r="H7" s="175"/>
      <c r="I7" s="172" t="s">
        <v>191</v>
      </c>
      <c r="J7" s="172" t="s">
        <v>192</v>
      </c>
    </row>
    <row r="8" spans="2:10">
      <c r="B8" s="173"/>
      <c r="C8" s="176"/>
      <c r="D8" s="177"/>
      <c r="E8" s="173"/>
      <c r="F8" s="74" t="s">
        <v>193</v>
      </c>
      <c r="G8" s="75" t="s">
        <v>194</v>
      </c>
      <c r="H8" s="76" t="s">
        <v>195</v>
      </c>
      <c r="I8" s="173"/>
      <c r="J8" s="173"/>
    </row>
    <row r="9" spans="2:10" ht="37.5" customHeight="1">
      <c r="B9" s="80">
        <v>1</v>
      </c>
      <c r="C9" s="168" t="s">
        <v>331</v>
      </c>
      <c r="D9" s="169"/>
      <c r="E9" s="77">
        <v>1</v>
      </c>
      <c r="F9" s="78"/>
      <c r="G9" s="78"/>
      <c r="H9" s="78"/>
      <c r="I9" s="79"/>
      <c r="J9" s="79"/>
    </row>
    <row r="10" spans="2:10" ht="37.5" customHeight="1">
      <c r="B10" s="80">
        <v>2</v>
      </c>
      <c r="C10" s="168" t="s">
        <v>196</v>
      </c>
      <c r="D10" s="169"/>
      <c r="E10" s="77">
        <v>1</v>
      </c>
      <c r="F10" s="78"/>
      <c r="G10" s="78"/>
      <c r="H10" s="78"/>
      <c r="I10" s="79"/>
      <c r="J10" s="79"/>
    </row>
    <row r="11" spans="2:10" ht="37.5" customHeight="1">
      <c r="B11" s="80">
        <v>3</v>
      </c>
      <c r="C11" s="168" t="s">
        <v>35</v>
      </c>
      <c r="D11" s="169" t="s">
        <v>197</v>
      </c>
      <c r="E11" s="77">
        <v>1</v>
      </c>
      <c r="F11" s="78"/>
      <c r="G11" s="78"/>
      <c r="H11" s="78"/>
      <c r="I11" s="79"/>
      <c r="J11" s="79"/>
    </row>
    <row r="12" spans="2:10" ht="44.25" customHeight="1">
      <c r="B12" s="80">
        <v>4</v>
      </c>
      <c r="C12" s="168" t="s">
        <v>49</v>
      </c>
      <c r="D12" s="169" t="s">
        <v>198</v>
      </c>
      <c r="E12" s="77">
        <v>1</v>
      </c>
      <c r="F12" s="78"/>
      <c r="G12" s="78"/>
      <c r="H12" s="78"/>
      <c r="I12" s="79"/>
      <c r="J12" s="79"/>
    </row>
    <row r="13" spans="2:10" ht="37.5" customHeight="1">
      <c r="B13" s="80">
        <v>5</v>
      </c>
      <c r="C13" s="168" t="s">
        <v>199</v>
      </c>
      <c r="D13" s="169" t="s">
        <v>200</v>
      </c>
      <c r="E13" s="77">
        <v>1</v>
      </c>
      <c r="F13" s="78"/>
      <c r="G13" s="78"/>
      <c r="H13" s="78"/>
      <c r="I13" s="79"/>
      <c r="J13" s="79"/>
    </row>
    <row r="14" spans="2:10" ht="46.5" customHeight="1">
      <c r="B14" s="80">
        <v>6</v>
      </c>
      <c r="C14" s="168" t="s">
        <v>59</v>
      </c>
      <c r="D14" s="169" t="s">
        <v>59</v>
      </c>
      <c r="E14" s="77">
        <v>1</v>
      </c>
      <c r="F14" s="78"/>
      <c r="G14" s="78"/>
      <c r="H14" s="78"/>
      <c r="I14" s="79"/>
      <c r="J14" s="79"/>
    </row>
    <row r="15" spans="2:10" ht="37.5" customHeight="1">
      <c r="B15" s="80">
        <v>7</v>
      </c>
      <c r="C15" s="168" t="s">
        <v>201</v>
      </c>
      <c r="D15" s="169" t="s">
        <v>202</v>
      </c>
      <c r="E15" s="77">
        <v>1</v>
      </c>
      <c r="F15" s="78"/>
      <c r="G15" s="78"/>
      <c r="H15" s="78"/>
      <c r="I15" s="79"/>
      <c r="J15" s="79"/>
    </row>
    <row r="16" spans="2:10" ht="37.5" customHeight="1">
      <c r="B16" s="80">
        <v>8</v>
      </c>
      <c r="C16" s="168" t="s">
        <v>84</v>
      </c>
      <c r="D16" s="169" t="s">
        <v>203</v>
      </c>
      <c r="E16" s="77">
        <v>1</v>
      </c>
      <c r="F16" s="78"/>
      <c r="G16" s="78"/>
      <c r="H16" s="78"/>
      <c r="I16" s="79"/>
      <c r="J16" s="79"/>
    </row>
    <row r="17" spans="2:10" ht="81" customHeight="1">
      <c r="B17" s="80">
        <v>9</v>
      </c>
      <c r="C17" s="168" t="s">
        <v>204</v>
      </c>
      <c r="D17" s="169" t="s">
        <v>67</v>
      </c>
      <c r="E17" s="77">
        <v>1</v>
      </c>
      <c r="F17" s="78"/>
      <c r="G17" s="78"/>
      <c r="H17" s="78"/>
      <c r="I17" s="79"/>
      <c r="J17" s="79"/>
    </row>
    <row r="18" spans="2:10" ht="81" customHeight="1">
      <c r="B18" s="80">
        <v>10</v>
      </c>
      <c r="C18" s="168" t="s">
        <v>346</v>
      </c>
      <c r="D18" s="169"/>
      <c r="E18" s="77">
        <v>1</v>
      </c>
      <c r="F18" s="78"/>
      <c r="G18" s="78"/>
      <c r="H18" s="78"/>
      <c r="I18" s="79"/>
      <c r="J18" s="79"/>
    </row>
    <row r="19" spans="2:10" ht="37.5" customHeight="1">
      <c r="B19" s="80">
        <v>11</v>
      </c>
      <c r="C19" s="168" t="s">
        <v>67</v>
      </c>
      <c r="D19" s="169"/>
      <c r="E19" s="77">
        <v>1</v>
      </c>
      <c r="F19" s="78"/>
      <c r="G19" s="78"/>
      <c r="H19" s="78"/>
      <c r="I19" s="79"/>
      <c r="J19" s="79"/>
    </row>
    <row r="20" spans="2:10">
      <c r="E20" s="12"/>
    </row>
    <row r="21" spans="2:10">
      <c r="E21" s="12"/>
    </row>
  </sheetData>
  <mergeCells count="20">
    <mergeCell ref="I7:I8"/>
    <mergeCell ref="J7:J8"/>
    <mergeCell ref="C9:D9"/>
    <mergeCell ref="C10:D10"/>
    <mergeCell ref="C11:D11"/>
    <mergeCell ref="C7:D8"/>
    <mergeCell ref="E7:E8"/>
    <mergeCell ref="F7:H7"/>
    <mergeCell ref="C17:D17"/>
    <mergeCell ref="C19:D19"/>
    <mergeCell ref="C18:D18"/>
    <mergeCell ref="B2:D2"/>
    <mergeCell ref="B4:D4"/>
    <mergeCell ref="B5:D5"/>
    <mergeCell ref="C15:D15"/>
    <mergeCell ref="C16:D16"/>
    <mergeCell ref="C14:D14"/>
    <mergeCell ref="B7:B8"/>
    <mergeCell ref="C12:D12"/>
    <mergeCell ref="C13:D13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zoomScale="80" zoomScaleNormal="80" workbookViewId="0">
      <selection activeCell="E11" sqref="E11"/>
    </sheetView>
  </sheetViews>
  <sheetFormatPr baseColWidth="10" defaultRowHeight="15"/>
  <cols>
    <col min="1" max="1" width="2.7109375" customWidth="1"/>
    <col min="2" max="2" width="50.7109375" customWidth="1"/>
    <col min="3" max="3" width="30.7109375" customWidth="1"/>
    <col min="4" max="4" width="34.140625" customWidth="1"/>
    <col min="5" max="5" width="22" customWidth="1"/>
    <col min="6" max="6" width="50.7109375" customWidth="1"/>
    <col min="7" max="7" width="50.28515625" customWidth="1"/>
    <col min="8" max="8" width="30.7109375" customWidth="1"/>
    <col min="9" max="9" width="17" customWidth="1"/>
  </cols>
  <sheetData>
    <row r="1" spans="1:9" ht="16.5">
      <c r="A1" s="13"/>
      <c r="B1" s="14"/>
      <c r="C1" s="13"/>
      <c r="D1" s="13"/>
      <c r="E1" s="13"/>
      <c r="F1" s="13"/>
      <c r="G1" s="13"/>
      <c r="H1" s="13"/>
      <c r="I1" s="13"/>
    </row>
    <row r="2" spans="1:9" ht="20.25">
      <c r="A2" s="15"/>
      <c r="B2" s="179" t="s">
        <v>345</v>
      </c>
      <c r="C2" s="179"/>
      <c r="D2" s="179"/>
      <c r="E2" s="179"/>
      <c r="F2" s="179"/>
      <c r="G2" s="179"/>
      <c r="H2" s="16"/>
      <c r="I2" s="17"/>
    </row>
    <row r="3" spans="1:9" ht="20.25">
      <c r="A3" s="15"/>
      <c r="B3" s="179"/>
      <c r="C3" s="179"/>
      <c r="D3" s="179"/>
      <c r="E3" s="179"/>
      <c r="F3" s="179"/>
      <c r="G3" s="179"/>
      <c r="H3" s="16"/>
      <c r="I3" s="17"/>
    </row>
    <row r="4" spans="1:9" ht="16.5">
      <c r="A4" s="15"/>
      <c r="B4" s="179"/>
      <c r="C4" s="179"/>
      <c r="D4" s="179"/>
      <c r="E4" s="179"/>
      <c r="F4" s="179"/>
      <c r="G4" s="179"/>
      <c r="H4" s="17"/>
      <c r="I4" s="17"/>
    </row>
    <row r="5" spans="1:9" ht="16.5">
      <c r="A5" s="13"/>
      <c r="B5" s="14"/>
      <c r="C5" s="13"/>
      <c r="D5" s="13"/>
      <c r="E5" s="13"/>
      <c r="F5" s="13"/>
      <c r="G5" s="13"/>
      <c r="H5" s="17"/>
      <c r="I5" s="17"/>
    </row>
    <row r="6" spans="1:9" ht="28.5" customHeight="1">
      <c r="A6" s="18"/>
      <c r="B6" s="181" t="s">
        <v>205</v>
      </c>
      <c r="C6" s="181"/>
      <c r="D6" s="98">
        <v>2021</v>
      </c>
      <c r="E6" s="17"/>
      <c r="F6" s="181" t="s">
        <v>206</v>
      </c>
      <c r="G6" s="181"/>
      <c r="H6" s="98">
        <v>2021</v>
      </c>
      <c r="I6" s="17"/>
    </row>
    <row r="7" spans="1:9" ht="28.5" customHeight="1">
      <c r="A7" s="18"/>
      <c r="B7" s="182" t="s">
        <v>207</v>
      </c>
      <c r="C7" s="182"/>
      <c r="D7" s="20">
        <v>1</v>
      </c>
      <c r="E7" s="17"/>
      <c r="F7" s="182" t="s">
        <v>208</v>
      </c>
      <c r="G7" s="182"/>
      <c r="H7" s="20">
        <v>700</v>
      </c>
      <c r="I7" s="17"/>
    </row>
    <row r="8" spans="1:9" ht="28.5" customHeight="1">
      <c r="A8" s="18"/>
      <c r="B8" s="182" t="s">
        <v>209</v>
      </c>
      <c r="C8" s="182"/>
      <c r="D8" s="21">
        <v>5</v>
      </c>
      <c r="E8" s="17"/>
      <c r="F8" s="182" t="s">
        <v>210</v>
      </c>
      <c r="G8" s="182"/>
      <c r="H8" s="21">
        <v>700</v>
      </c>
      <c r="I8" s="17"/>
    </row>
    <row r="9" spans="1:9">
      <c r="A9" s="18"/>
      <c r="B9" s="183" t="s">
        <v>211</v>
      </c>
      <c r="C9" s="183"/>
      <c r="D9" s="23">
        <f>D7/D8</f>
        <v>0.2</v>
      </c>
      <c r="E9" s="17"/>
      <c r="F9" s="183" t="s">
        <v>211</v>
      </c>
      <c r="G9" s="183"/>
      <c r="H9" s="23">
        <f>H7/H8</f>
        <v>1</v>
      </c>
      <c r="I9" s="17"/>
    </row>
    <row r="10" spans="1:9">
      <c r="A10" s="18"/>
      <c r="B10" s="184" t="s">
        <v>212</v>
      </c>
      <c r="C10" s="184"/>
      <c r="D10" s="24">
        <v>0.8</v>
      </c>
      <c r="E10" s="17"/>
      <c r="F10" s="184" t="s">
        <v>212</v>
      </c>
      <c r="G10" s="184"/>
      <c r="H10" s="24">
        <v>0.8</v>
      </c>
      <c r="I10" s="17"/>
    </row>
    <row r="11" spans="1:9" ht="50.25" customHeight="1">
      <c r="A11" s="18"/>
      <c r="B11" s="99" t="s">
        <v>213</v>
      </c>
      <c r="C11" s="185"/>
      <c r="D11" s="185"/>
      <c r="E11" s="17"/>
      <c r="F11" s="99" t="s">
        <v>213</v>
      </c>
      <c r="G11" s="186"/>
      <c r="H11" s="186"/>
      <c r="I11" s="17"/>
    </row>
    <row r="12" spans="1:9" ht="219.75" customHeight="1">
      <c r="A12" s="18"/>
      <c r="B12" s="180"/>
      <c r="C12" s="180"/>
      <c r="D12" s="180"/>
      <c r="E12" s="17"/>
      <c r="F12" s="180"/>
      <c r="G12" s="180"/>
      <c r="H12" s="180"/>
      <c r="I12" s="17"/>
    </row>
    <row r="13" spans="1:9">
      <c r="A13" s="18"/>
      <c r="B13" s="25"/>
      <c r="C13" s="25"/>
      <c r="D13" s="25"/>
      <c r="E13" s="17"/>
      <c r="F13" s="17"/>
      <c r="G13" s="17"/>
      <c r="H13" s="17"/>
      <c r="I13" s="17"/>
    </row>
    <row r="14" spans="1:9">
      <c r="A14" s="18"/>
      <c r="B14" s="25"/>
      <c r="C14" s="25"/>
      <c r="D14" s="25"/>
      <c r="E14" s="17"/>
      <c r="F14" s="17"/>
      <c r="G14" s="17"/>
      <c r="H14" s="17"/>
      <c r="I14" s="17"/>
    </row>
    <row r="15" spans="1:9">
      <c r="A15" s="18"/>
      <c r="B15" s="181" t="s">
        <v>214</v>
      </c>
      <c r="C15" s="181"/>
      <c r="D15" s="98">
        <v>2020</v>
      </c>
      <c r="E15" s="17"/>
      <c r="F15" s="17"/>
      <c r="G15" s="17"/>
      <c r="H15" s="17"/>
      <c r="I15" s="17"/>
    </row>
    <row r="16" spans="1:9" ht="24.75" customHeight="1">
      <c r="A16" s="18"/>
      <c r="B16" s="182" t="s">
        <v>215</v>
      </c>
      <c r="C16" s="182"/>
      <c r="D16" s="20">
        <v>12</v>
      </c>
      <c r="E16" s="17"/>
      <c r="F16" s="17"/>
      <c r="G16" s="17"/>
      <c r="H16" s="17"/>
      <c r="I16" s="17"/>
    </row>
    <row r="17" spans="1:9" ht="15" customHeight="1">
      <c r="A17" s="18"/>
      <c r="B17" s="182" t="s">
        <v>216</v>
      </c>
      <c r="C17" s="182"/>
      <c r="D17" s="20">
        <v>12</v>
      </c>
      <c r="E17" s="17"/>
      <c r="F17" s="17"/>
      <c r="G17" s="17"/>
      <c r="H17" s="17"/>
      <c r="I17" s="17"/>
    </row>
    <row r="18" spans="1:9">
      <c r="A18" s="18"/>
      <c r="B18" s="182" t="s">
        <v>211</v>
      </c>
      <c r="C18" s="182"/>
      <c r="D18" s="23">
        <f>D16/D17</f>
        <v>1</v>
      </c>
      <c r="E18" s="17"/>
      <c r="F18" s="17"/>
      <c r="G18" s="17"/>
      <c r="H18" s="17"/>
      <c r="I18" s="17"/>
    </row>
    <row r="19" spans="1:9">
      <c r="A19" s="18"/>
      <c r="B19" s="182" t="s">
        <v>212</v>
      </c>
      <c r="C19" s="182"/>
      <c r="D19" s="24">
        <v>1</v>
      </c>
      <c r="E19" s="17"/>
      <c r="F19" s="17"/>
      <c r="G19" s="17"/>
      <c r="H19" s="17"/>
      <c r="I19" s="17"/>
    </row>
    <row r="20" spans="1:9" ht="69" customHeight="1">
      <c r="A20" s="18"/>
      <c r="B20" s="99" t="s">
        <v>213</v>
      </c>
      <c r="C20" s="186"/>
      <c r="D20" s="186"/>
      <c r="E20" s="17"/>
      <c r="F20" s="17"/>
      <c r="G20" s="17"/>
      <c r="H20" s="17"/>
      <c r="I20" s="17"/>
    </row>
    <row r="21" spans="1:9" ht="232.5" customHeight="1">
      <c r="A21" s="18"/>
      <c r="B21" s="180"/>
      <c r="C21" s="180"/>
      <c r="D21" s="180"/>
      <c r="E21" s="17"/>
      <c r="F21" s="17"/>
      <c r="G21" s="17"/>
      <c r="H21" s="17"/>
      <c r="I21" s="17"/>
    </row>
    <row r="22" spans="1:9">
      <c r="A22" s="18"/>
      <c r="B22" s="25"/>
      <c r="C22" s="25"/>
      <c r="D22" s="25"/>
      <c r="E22" s="17"/>
      <c r="F22" s="17"/>
      <c r="G22" s="17"/>
      <c r="H22" s="17"/>
      <c r="I22" s="17"/>
    </row>
    <row r="23" spans="1:9">
      <c r="A23" s="18"/>
      <c r="B23" s="181" t="s">
        <v>217</v>
      </c>
      <c r="C23" s="181"/>
      <c r="D23" s="98">
        <v>2020</v>
      </c>
      <c r="E23" s="17"/>
      <c r="F23" s="17"/>
      <c r="G23" s="17"/>
      <c r="H23" s="17"/>
      <c r="I23" s="17"/>
    </row>
    <row r="24" spans="1:9">
      <c r="A24" s="18"/>
      <c r="B24" s="182" t="s">
        <v>347</v>
      </c>
      <c r="C24" s="182"/>
      <c r="D24" s="20">
        <v>500</v>
      </c>
      <c r="E24" s="17"/>
      <c r="F24" s="17"/>
      <c r="G24" s="17"/>
      <c r="H24" s="17"/>
      <c r="I24" s="17"/>
    </row>
    <row r="25" spans="1:9" ht="15" customHeight="1">
      <c r="A25" s="18"/>
      <c r="B25" s="182" t="s">
        <v>348</v>
      </c>
      <c r="C25" s="182"/>
      <c r="D25" s="20">
        <v>500</v>
      </c>
      <c r="E25" s="17"/>
      <c r="F25" s="17"/>
      <c r="G25" s="17"/>
      <c r="H25" s="17"/>
      <c r="I25" s="17"/>
    </row>
    <row r="26" spans="1:9">
      <c r="A26" s="18"/>
      <c r="B26" s="182" t="s">
        <v>211</v>
      </c>
      <c r="C26" s="182"/>
      <c r="D26" s="23">
        <f>D24/D25</f>
        <v>1</v>
      </c>
      <c r="E26" s="17"/>
      <c r="F26" s="17"/>
      <c r="G26" s="17"/>
      <c r="H26" s="17"/>
      <c r="I26" s="17"/>
    </row>
    <row r="27" spans="1:9">
      <c r="A27" s="18"/>
      <c r="B27" s="182" t="s">
        <v>212</v>
      </c>
      <c r="C27" s="182"/>
      <c r="D27" s="24">
        <v>1</v>
      </c>
      <c r="E27" s="17"/>
      <c r="F27" s="17"/>
      <c r="G27" s="17"/>
      <c r="H27" s="17"/>
      <c r="I27" s="17"/>
    </row>
    <row r="28" spans="1:9" ht="88.5" customHeight="1">
      <c r="A28" s="18"/>
      <c r="B28" s="99" t="s">
        <v>213</v>
      </c>
      <c r="C28" s="186"/>
      <c r="D28" s="186"/>
      <c r="E28" s="17"/>
      <c r="F28" s="17"/>
      <c r="G28" s="17"/>
      <c r="H28" s="17"/>
      <c r="I28" s="17"/>
    </row>
    <row r="29" spans="1:9" ht="225" customHeight="1">
      <c r="A29" s="18"/>
      <c r="B29" s="180"/>
      <c r="C29" s="180"/>
      <c r="D29" s="180"/>
      <c r="E29" s="17"/>
      <c r="F29" s="17"/>
      <c r="G29" s="17"/>
      <c r="H29" s="17"/>
      <c r="I29" s="17"/>
    </row>
    <row r="30" spans="1:9">
      <c r="A30" s="18"/>
      <c r="B30" s="25"/>
      <c r="C30" s="25"/>
      <c r="D30" s="25"/>
      <c r="E30" s="17"/>
      <c r="F30" s="17"/>
      <c r="G30" s="17"/>
      <c r="H30" s="17"/>
      <c r="I30" s="17"/>
    </row>
  </sheetData>
  <mergeCells count="29">
    <mergeCell ref="F9:G9"/>
    <mergeCell ref="F10:G10"/>
    <mergeCell ref="B19:C19"/>
    <mergeCell ref="C20:D20"/>
    <mergeCell ref="B29:D29"/>
    <mergeCell ref="B17:C17"/>
    <mergeCell ref="B18:C18"/>
    <mergeCell ref="B27:C27"/>
    <mergeCell ref="C28:D28"/>
    <mergeCell ref="B23:C23"/>
    <mergeCell ref="B24:C24"/>
    <mergeCell ref="B25:C25"/>
    <mergeCell ref="B26:C26"/>
    <mergeCell ref="B2:G4"/>
    <mergeCell ref="B12:D12"/>
    <mergeCell ref="F12:H12"/>
    <mergeCell ref="B21:D21"/>
    <mergeCell ref="B6:C6"/>
    <mergeCell ref="B7:C7"/>
    <mergeCell ref="B8:C8"/>
    <mergeCell ref="B9:C9"/>
    <mergeCell ref="B10:C10"/>
    <mergeCell ref="C11:D11"/>
    <mergeCell ref="F6:G6"/>
    <mergeCell ref="F7:G7"/>
    <mergeCell ref="F8:G8"/>
    <mergeCell ref="G11:H11"/>
    <mergeCell ref="B15:C15"/>
    <mergeCell ref="B16:C16"/>
  </mergeCells>
  <conditionalFormatting sqref="D7:D8">
    <cfRule type="containsBlanks" dxfId="68" priority="15">
      <formula>LEN(TRIM(D7))=0</formula>
    </cfRule>
  </conditionalFormatting>
  <conditionalFormatting sqref="D16:D17">
    <cfRule type="containsBlanks" dxfId="67" priority="11">
      <formula>LEN(TRIM(D16))=0</formula>
    </cfRule>
  </conditionalFormatting>
  <conditionalFormatting sqref="H7:H8">
    <cfRule type="containsBlanks" dxfId="66" priority="14">
      <formula>LEN(TRIM(H7))=0</formula>
    </cfRule>
  </conditionalFormatting>
  <conditionalFormatting sqref="D24:D25">
    <cfRule type="containsBlanks" dxfId="65" priority="1">
      <formula>LEN(TRIM(D24))=0</formula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" id="{E3F16C3D-E480-4CF6-91C3-2A5BE8603B47}">
            <x14:iconSet custom="1">
              <x14:cfvo type="percent">
                <xm:f>0</xm:f>
              </x14:cfvo>
              <x14:cfvo type="num">
                <xm:f>0.89</xm:f>
              </x14:cfvo>
              <x14:cfvo type="num">
                <xm:f>0.9</xm:f>
              </x14:cfvo>
              <x14:cfIcon iconSet="3Arrows" iconId="0"/>
              <x14:cfIcon iconSet="3Arrows" iconId="1"/>
              <x14:cfIcon iconSet="3Arrows" iconId="2"/>
            </x14:iconSet>
          </x14:cfRule>
          <xm:sqref>D9</xm:sqref>
        </x14:conditionalFormatting>
        <x14:conditionalFormatting xmlns:xm="http://schemas.microsoft.com/office/excel/2006/main">
          <x14:cfRule type="iconSet" priority="18" id="{9D25AD4A-805C-4A93-90C2-B70C73E5BD12}">
            <x14:iconSet custom="1">
              <x14:cfvo type="percent">
                <xm:f>0</xm:f>
              </x14:cfvo>
              <x14:cfvo type="num">
                <xm:f>0.98</xm:f>
              </x14:cfvo>
              <x14:cfvo type="num">
                <xm:f>1</xm:f>
              </x14:cfvo>
              <x14:cfIcon iconSet="3Arrows" iconId="0"/>
              <x14:cfIcon iconSet="3Arrows" iconId="1"/>
              <x14:cfIcon iconSet="3Arrows" iconId="2"/>
            </x14:iconSet>
          </x14:cfRule>
          <xm:sqref>D18</xm:sqref>
        </x14:conditionalFormatting>
        <x14:conditionalFormatting xmlns:xm="http://schemas.microsoft.com/office/excel/2006/main">
          <x14:cfRule type="iconSet" priority="20" id="{EB947DA4-E2FA-4F6F-832D-7526234E26DD}">
            <x14:iconSet custom="1">
              <x14:cfvo type="percent">
                <xm:f>0</xm:f>
              </x14:cfvo>
              <x14:cfvo type="num">
                <xm:f>0.79</xm:f>
              </x14:cfvo>
              <x14:cfvo type="num">
                <xm:f>0.8</xm:f>
              </x14:cfvo>
              <x14:cfIcon iconSet="3Arrows" iconId="0"/>
              <x14:cfIcon iconSet="3Arrows" iconId="1"/>
              <x14:cfIcon iconSet="3Arrows" iconId="2"/>
            </x14:iconSet>
          </x14:cfRule>
          <xm:sqref>H9</xm:sqref>
        </x14:conditionalFormatting>
        <x14:conditionalFormatting xmlns:xm="http://schemas.microsoft.com/office/excel/2006/main">
          <x14:cfRule type="iconSet" priority="2" id="{3842CD0B-DF9C-4109-99BA-F8ABFD0D6E7F}">
            <x14:iconSet custom="1">
              <x14:cfvo type="percent">
                <xm:f>0</xm:f>
              </x14:cfvo>
              <x14:cfvo type="num">
                <xm:f>0.98</xm:f>
              </x14:cfvo>
              <x14:cfvo type="num">
                <xm:f>1</xm:f>
              </x14:cfvo>
              <x14:cfIcon iconSet="3Arrows" iconId="0"/>
              <x14:cfIcon iconSet="3Arrows" iconId="1"/>
              <x14:cfIcon iconSet="3Arrows" iconId="2"/>
            </x14:iconSet>
          </x14:cfRule>
          <xm:sqref>D26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6"/>
  <sheetViews>
    <sheetView showGridLines="0" zoomScale="80" zoomScaleNormal="80" workbookViewId="0"/>
  </sheetViews>
  <sheetFormatPr baseColWidth="10" defaultRowHeight="15"/>
  <cols>
    <col min="1" max="1" width="6.5703125" customWidth="1"/>
    <col min="2" max="2" width="40.28515625" customWidth="1"/>
    <col min="3" max="15" width="34.28515625" customWidth="1"/>
  </cols>
  <sheetData>
    <row r="1" spans="1:16">
      <c r="A1" s="26"/>
      <c r="B1" s="27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6" ht="15" customHeight="1">
      <c r="A2" s="4"/>
      <c r="B2" s="187" t="s">
        <v>349</v>
      </c>
      <c r="C2" s="187"/>
      <c r="D2" s="187"/>
      <c r="E2" s="187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4"/>
    </row>
    <row r="3" spans="1:16" ht="15" customHeight="1">
      <c r="A3" s="4"/>
      <c r="B3" s="187"/>
      <c r="C3" s="187"/>
      <c r="D3" s="187"/>
      <c r="E3" s="187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4"/>
    </row>
    <row r="4" spans="1:16" ht="15" customHeight="1">
      <c r="A4" s="4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4"/>
    </row>
    <row r="5" spans="1:16" ht="21" thickBot="1">
      <c r="A5" s="26"/>
      <c r="B5" s="28"/>
      <c r="C5" s="28"/>
      <c r="D5" s="28"/>
      <c r="E5" s="28"/>
      <c r="F5" s="28"/>
      <c r="G5" s="28"/>
      <c r="H5" s="28"/>
      <c r="I5" s="28"/>
      <c r="J5" s="28"/>
      <c r="K5" s="26"/>
      <c r="L5" s="26"/>
      <c r="M5" s="26"/>
      <c r="N5" s="26"/>
      <c r="O5" s="26"/>
      <c r="P5" s="26"/>
    </row>
    <row r="6" spans="1:16">
      <c r="A6" s="26"/>
      <c r="B6" s="29" t="s">
        <v>218</v>
      </c>
      <c r="C6" s="30">
        <v>44197</v>
      </c>
      <c r="D6" s="30">
        <v>44228</v>
      </c>
      <c r="E6" s="30">
        <v>44256</v>
      </c>
      <c r="F6" s="30">
        <v>44287</v>
      </c>
      <c r="G6" s="30">
        <v>44317</v>
      </c>
      <c r="H6" s="30">
        <v>44348</v>
      </c>
      <c r="I6" s="30">
        <v>44378</v>
      </c>
      <c r="J6" s="30">
        <v>44409</v>
      </c>
      <c r="K6" s="30">
        <v>44440</v>
      </c>
      <c r="L6" s="30">
        <v>44470</v>
      </c>
      <c r="M6" s="30">
        <v>44501</v>
      </c>
      <c r="N6" s="30">
        <v>44531</v>
      </c>
      <c r="O6" s="31" t="s">
        <v>219</v>
      </c>
      <c r="P6" s="26"/>
    </row>
    <row r="7" spans="1:16" ht="28.5">
      <c r="A7" s="26"/>
      <c r="B7" s="19" t="s">
        <v>220</v>
      </c>
      <c r="C7" s="32">
        <v>12</v>
      </c>
      <c r="D7" s="32">
        <v>16</v>
      </c>
      <c r="E7" s="32">
        <v>12</v>
      </c>
      <c r="F7" s="32">
        <v>11</v>
      </c>
      <c r="G7" s="32">
        <v>12</v>
      </c>
      <c r="H7" s="32">
        <v>14</v>
      </c>
      <c r="I7" s="32">
        <v>11</v>
      </c>
      <c r="J7" s="32">
        <v>8</v>
      </c>
      <c r="K7" s="32">
        <v>11</v>
      </c>
      <c r="L7" s="32"/>
      <c r="M7" s="32"/>
      <c r="N7" s="32"/>
      <c r="O7" s="33">
        <f>SUM(C7:N7)</f>
        <v>107</v>
      </c>
      <c r="P7" s="26"/>
    </row>
    <row r="8" spans="1:16" ht="28.5">
      <c r="A8" s="26"/>
      <c r="B8" s="19" t="s">
        <v>221</v>
      </c>
      <c r="C8" s="32">
        <v>12</v>
      </c>
      <c r="D8" s="32">
        <v>16</v>
      </c>
      <c r="E8" s="32">
        <v>12</v>
      </c>
      <c r="F8" s="32">
        <v>11</v>
      </c>
      <c r="G8" s="32">
        <v>12</v>
      </c>
      <c r="H8" s="32">
        <v>14</v>
      </c>
      <c r="I8" s="32">
        <v>13</v>
      </c>
      <c r="J8" s="32">
        <v>10</v>
      </c>
      <c r="K8" s="32"/>
      <c r="L8" s="32"/>
      <c r="M8" s="32"/>
      <c r="N8" s="32"/>
      <c r="O8" s="33">
        <f>SUM(C8:N8)</f>
        <v>100</v>
      </c>
      <c r="P8" s="26"/>
    </row>
    <row r="9" spans="1:16">
      <c r="A9" s="34"/>
      <c r="B9" s="22" t="s">
        <v>222</v>
      </c>
      <c r="C9" s="35">
        <f>C7/C8</f>
        <v>1</v>
      </c>
      <c r="D9" s="35">
        <f t="shared" ref="D9:N9" si="0">D7/D8</f>
        <v>1</v>
      </c>
      <c r="E9" s="35">
        <f t="shared" si="0"/>
        <v>1</v>
      </c>
      <c r="F9" s="35">
        <f t="shared" si="0"/>
        <v>1</v>
      </c>
      <c r="G9" s="35">
        <f t="shared" si="0"/>
        <v>1</v>
      </c>
      <c r="H9" s="35">
        <f t="shared" si="0"/>
        <v>1</v>
      </c>
      <c r="I9" s="35">
        <f t="shared" si="0"/>
        <v>0.84615384615384615</v>
      </c>
      <c r="J9" s="35">
        <f t="shared" si="0"/>
        <v>0.8</v>
      </c>
      <c r="K9" s="35" t="e">
        <f t="shared" si="0"/>
        <v>#DIV/0!</v>
      </c>
      <c r="L9" s="35" t="e">
        <f t="shared" si="0"/>
        <v>#DIV/0!</v>
      </c>
      <c r="M9" s="35" t="e">
        <f t="shared" si="0"/>
        <v>#DIV/0!</v>
      </c>
      <c r="N9" s="35" t="e">
        <f t="shared" si="0"/>
        <v>#DIV/0!</v>
      </c>
      <c r="O9" s="36">
        <f>O7/O8</f>
        <v>1.07</v>
      </c>
      <c r="P9" s="34"/>
    </row>
    <row r="10" spans="1:16">
      <c r="A10" s="26"/>
      <c r="B10" s="37" t="s">
        <v>212</v>
      </c>
      <c r="C10" s="38">
        <v>0.9</v>
      </c>
      <c r="D10" s="38">
        <v>0.9</v>
      </c>
      <c r="E10" s="38">
        <v>0.9</v>
      </c>
      <c r="F10" s="38">
        <v>0.9</v>
      </c>
      <c r="G10" s="38">
        <v>0.9</v>
      </c>
      <c r="H10" s="38">
        <v>0.9</v>
      </c>
      <c r="I10" s="38">
        <v>0.9</v>
      </c>
      <c r="J10" s="38">
        <v>0.9</v>
      </c>
      <c r="K10" s="38">
        <v>0.9</v>
      </c>
      <c r="L10" s="38">
        <v>0.9</v>
      </c>
      <c r="M10" s="38">
        <v>0.9</v>
      </c>
      <c r="N10" s="38">
        <v>0.9</v>
      </c>
      <c r="O10" s="39">
        <v>0.9</v>
      </c>
      <c r="P10" s="26"/>
    </row>
    <row r="11" spans="1:16" ht="153.75" customHeight="1">
      <c r="A11" s="40"/>
      <c r="B11" s="41" t="s">
        <v>213</v>
      </c>
      <c r="C11" s="159" t="s">
        <v>100</v>
      </c>
      <c r="D11" s="159" t="s">
        <v>100</v>
      </c>
      <c r="E11" s="159" t="s">
        <v>100</v>
      </c>
      <c r="F11" s="159" t="s">
        <v>100</v>
      </c>
      <c r="G11" s="159" t="s">
        <v>100</v>
      </c>
      <c r="H11" s="159" t="s">
        <v>100</v>
      </c>
      <c r="I11" s="42" t="s">
        <v>431</v>
      </c>
      <c r="J11" s="42" t="s">
        <v>432</v>
      </c>
      <c r="K11" s="42"/>
      <c r="L11" s="42"/>
      <c r="M11" s="42"/>
      <c r="N11" s="42"/>
      <c r="O11" s="43"/>
      <c r="P11" s="40"/>
    </row>
    <row r="12" spans="1:16" ht="329.25" customHeight="1" thickBot="1">
      <c r="A12" s="40"/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3"/>
      <c r="P12" s="40"/>
    </row>
    <row r="13" spans="1:16" ht="21" thickBot="1">
      <c r="A13" s="26"/>
      <c r="B13" s="44"/>
      <c r="C13" s="44"/>
      <c r="D13" s="44"/>
      <c r="E13" s="44"/>
      <c r="F13" s="44"/>
      <c r="G13" s="44"/>
      <c r="H13" s="44"/>
      <c r="I13" s="44"/>
      <c r="J13" s="44"/>
      <c r="K13" s="45"/>
      <c r="L13" s="45"/>
      <c r="M13" s="45"/>
      <c r="N13" s="45"/>
      <c r="O13" s="45"/>
      <c r="P13" s="26"/>
    </row>
    <row r="14" spans="1:16" ht="46.5" customHeight="1">
      <c r="A14" s="26"/>
      <c r="B14" s="29" t="s">
        <v>330</v>
      </c>
      <c r="C14" s="30">
        <v>44197</v>
      </c>
      <c r="D14" s="30">
        <v>44228</v>
      </c>
      <c r="E14" s="30">
        <v>44256</v>
      </c>
      <c r="F14" s="30">
        <v>44287</v>
      </c>
      <c r="G14" s="30">
        <v>44317</v>
      </c>
      <c r="H14" s="30">
        <v>44348</v>
      </c>
      <c r="I14" s="30">
        <v>44378</v>
      </c>
      <c r="J14" s="30">
        <v>44409</v>
      </c>
      <c r="K14" s="30">
        <v>44440</v>
      </c>
      <c r="L14" s="30">
        <v>44470</v>
      </c>
      <c r="M14" s="30">
        <v>44501</v>
      </c>
      <c r="N14" s="30">
        <v>44531</v>
      </c>
      <c r="O14" s="31" t="s">
        <v>219</v>
      </c>
      <c r="P14" s="26"/>
    </row>
    <row r="15" spans="1:16" ht="42.75" customHeight="1">
      <c r="A15" s="26"/>
      <c r="B15" s="19" t="s">
        <v>223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3">
        <f>SUM(C15:N15)</f>
        <v>0</v>
      </c>
      <c r="P15" s="26"/>
    </row>
    <row r="16" spans="1:16" ht="42.75" customHeight="1">
      <c r="A16" s="26"/>
      <c r="B16" s="19" t="s">
        <v>224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3">
        <f>SUM(C16:N16)</f>
        <v>0</v>
      </c>
      <c r="P16" s="26"/>
    </row>
    <row r="17" spans="1:16">
      <c r="A17" s="34"/>
      <c r="B17" s="22" t="s">
        <v>222</v>
      </c>
      <c r="C17" s="35" t="e">
        <f>C15/C16</f>
        <v>#DIV/0!</v>
      </c>
      <c r="D17" s="35" t="e">
        <f t="shared" ref="D17:O17" si="1">D15/D16</f>
        <v>#DIV/0!</v>
      </c>
      <c r="E17" s="35" t="e">
        <f t="shared" si="1"/>
        <v>#DIV/0!</v>
      </c>
      <c r="F17" s="35" t="e">
        <f t="shared" si="1"/>
        <v>#DIV/0!</v>
      </c>
      <c r="G17" s="35" t="e">
        <f t="shared" si="1"/>
        <v>#DIV/0!</v>
      </c>
      <c r="H17" s="35" t="e">
        <f t="shared" si="1"/>
        <v>#DIV/0!</v>
      </c>
      <c r="I17" s="35" t="e">
        <f t="shared" si="1"/>
        <v>#DIV/0!</v>
      </c>
      <c r="J17" s="35" t="e">
        <f t="shared" si="1"/>
        <v>#DIV/0!</v>
      </c>
      <c r="K17" s="35" t="e">
        <f t="shared" si="1"/>
        <v>#DIV/0!</v>
      </c>
      <c r="L17" s="35" t="e">
        <f t="shared" si="1"/>
        <v>#DIV/0!</v>
      </c>
      <c r="M17" s="35" t="e">
        <f t="shared" si="1"/>
        <v>#DIV/0!</v>
      </c>
      <c r="N17" s="35" t="e">
        <f t="shared" si="1"/>
        <v>#DIV/0!</v>
      </c>
      <c r="O17" s="35" t="e">
        <f t="shared" si="1"/>
        <v>#DIV/0!</v>
      </c>
      <c r="P17" s="34"/>
    </row>
    <row r="18" spans="1:16">
      <c r="A18" s="26"/>
      <c r="B18" s="37" t="s">
        <v>212</v>
      </c>
      <c r="C18" s="38">
        <v>0.9</v>
      </c>
      <c r="D18" s="38">
        <v>0.9</v>
      </c>
      <c r="E18" s="38">
        <v>0.9</v>
      </c>
      <c r="F18" s="38">
        <v>0.9</v>
      </c>
      <c r="G18" s="38">
        <v>0.9</v>
      </c>
      <c r="H18" s="38">
        <v>0.9</v>
      </c>
      <c r="I18" s="38">
        <v>0.9</v>
      </c>
      <c r="J18" s="38">
        <v>0.9</v>
      </c>
      <c r="K18" s="38">
        <v>0.9</v>
      </c>
      <c r="L18" s="38">
        <v>0.9</v>
      </c>
      <c r="M18" s="38">
        <v>0.9</v>
      </c>
      <c r="N18" s="38">
        <v>0.9</v>
      </c>
      <c r="O18" s="39">
        <v>0.9</v>
      </c>
      <c r="P18" s="26"/>
    </row>
    <row r="19" spans="1:16">
      <c r="A19" s="40"/>
      <c r="B19" s="41" t="s">
        <v>213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3"/>
      <c r="P19" s="40"/>
    </row>
    <row r="20" spans="1:16" ht="370.5" customHeight="1" thickBot="1">
      <c r="A20" s="40"/>
      <c r="B20" s="198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200"/>
      <c r="P20" s="40"/>
    </row>
    <row r="21" spans="1:16" ht="21" thickBot="1">
      <c r="A21" s="26"/>
      <c r="B21" s="44"/>
      <c r="C21" s="44"/>
      <c r="D21" s="44"/>
      <c r="E21" s="44"/>
      <c r="F21" s="44"/>
      <c r="G21" s="44"/>
      <c r="H21" s="44"/>
      <c r="I21" s="44"/>
      <c r="J21" s="44"/>
      <c r="K21" s="45"/>
      <c r="L21" s="45"/>
      <c r="M21" s="45"/>
      <c r="N21" s="45"/>
      <c r="O21" s="45"/>
      <c r="P21" s="26"/>
    </row>
    <row r="22" spans="1:16" ht="34.5">
      <c r="A22" s="26"/>
      <c r="B22" s="68" t="s">
        <v>225</v>
      </c>
      <c r="C22" s="69" t="s">
        <v>328</v>
      </c>
      <c r="D22" s="69" t="s">
        <v>329</v>
      </c>
      <c r="E22" s="70">
        <v>2020</v>
      </c>
      <c r="F22" s="40"/>
      <c r="G22" s="40"/>
      <c r="H22" s="40"/>
      <c r="I22" s="26"/>
      <c r="J22" s="46"/>
      <c r="K22" s="46"/>
      <c r="L22" s="46"/>
      <c r="M22" s="46"/>
      <c r="N22" s="46"/>
      <c r="O22" s="46"/>
      <c r="P22" s="26"/>
    </row>
    <row r="23" spans="1:16">
      <c r="A23" s="26"/>
      <c r="B23" s="107" t="s">
        <v>227</v>
      </c>
      <c r="C23" s="123">
        <v>3</v>
      </c>
      <c r="D23" s="123"/>
      <c r="E23" s="124">
        <f>SUM(C23:D23)</f>
        <v>3</v>
      </c>
      <c r="F23" s="40"/>
      <c r="G23" s="40"/>
      <c r="H23" s="40"/>
      <c r="I23" s="26"/>
      <c r="J23" s="46"/>
      <c r="K23" s="46"/>
      <c r="L23" s="46"/>
      <c r="M23" s="46"/>
      <c r="N23" s="46"/>
      <c r="O23" s="46"/>
      <c r="P23" s="26"/>
    </row>
    <row r="24" spans="1:16">
      <c r="A24" s="26"/>
      <c r="B24" s="107" t="s">
        <v>228</v>
      </c>
      <c r="C24" s="123">
        <v>4</v>
      </c>
      <c r="D24" s="123"/>
      <c r="E24" s="124">
        <f>SUM(C24:D24)</f>
        <v>4</v>
      </c>
      <c r="F24" s="40"/>
      <c r="G24" s="40"/>
      <c r="H24" s="40"/>
      <c r="I24" s="26"/>
      <c r="J24" s="46"/>
      <c r="K24" s="46"/>
      <c r="L24" s="46"/>
      <c r="M24" s="46"/>
      <c r="N24" s="46"/>
      <c r="O24" s="46"/>
      <c r="P24" s="26"/>
    </row>
    <row r="25" spans="1:16">
      <c r="A25" s="26"/>
      <c r="B25" s="108" t="s">
        <v>229</v>
      </c>
      <c r="C25" s="125">
        <f>C23/C24</f>
        <v>0.75</v>
      </c>
      <c r="D25" s="125" t="e">
        <f>D23/D24</f>
        <v>#DIV/0!</v>
      </c>
      <c r="E25" s="158">
        <f>E23/E24</f>
        <v>0.75</v>
      </c>
      <c r="F25" s="40"/>
      <c r="G25" s="40"/>
      <c r="H25" s="40"/>
      <c r="I25" s="26"/>
      <c r="J25" s="46"/>
      <c r="K25" s="46"/>
      <c r="L25" s="46"/>
      <c r="M25" s="46"/>
      <c r="N25" s="46"/>
      <c r="O25" s="46"/>
      <c r="P25" s="26"/>
    </row>
    <row r="26" spans="1:16">
      <c r="A26" s="26"/>
      <c r="B26" s="107" t="s">
        <v>212</v>
      </c>
      <c r="C26" s="110">
        <v>0.9</v>
      </c>
      <c r="D26" s="110">
        <v>0.9</v>
      </c>
      <c r="E26" s="127">
        <v>0.9</v>
      </c>
      <c r="F26" s="40"/>
      <c r="G26" s="40"/>
      <c r="H26" s="40"/>
      <c r="I26" s="26"/>
      <c r="J26" s="46"/>
      <c r="K26" s="46"/>
      <c r="L26" s="46"/>
      <c r="M26" s="46"/>
      <c r="N26" s="46"/>
      <c r="O26" s="46"/>
      <c r="P26" s="26"/>
    </row>
    <row r="27" spans="1:16" ht="43.5" thickBot="1">
      <c r="A27" s="40"/>
      <c r="B27" s="109" t="s">
        <v>213</v>
      </c>
      <c r="C27" s="113" t="s">
        <v>430</v>
      </c>
      <c r="D27" s="113"/>
      <c r="E27" s="128"/>
      <c r="F27" s="40"/>
      <c r="G27" s="40"/>
      <c r="H27" s="40"/>
      <c r="I27" s="40"/>
      <c r="J27" s="46"/>
      <c r="K27" s="46"/>
      <c r="L27" s="46"/>
      <c r="M27" s="46"/>
      <c r="N27" s="46"/>
      <c r="O27" s="46"/>
      <c r="P27" s="40"/>
    </row>
    <row r="28" spans="1:16" ht="300.75" customHeight="1" thickBot="1">
      <c r="A28" s="40"/>
      <c r="B28" s="201"/>
      <c r="C28" s="202"/>
      <c r="D28" s="202"/>
      <c r="E28" s="203"/>
      <c r="F28" s="49"/>
      <c r="G28" s="49"/>
      <c r="H28" s="49"/>
      <c r="I28" s="49"/>
      <c r="J28" s="46"/>
      <c r="K28" s="46"/>
      <c r="L28" s="46"/>
      <c r="M28" s="46"/>
      <c r="N28" s="46"/>
      <c r="O28" s="46"/>
      <c r="P28" s="40"/>
    </row>
    <row r="29" spans="1:16" ht="15.75" thickBot="1">
      <c r="A29" s="40"/>
      <c r="B29" s="48"/>
      <c r="C29" s="48"/>
      <c r="D29" s="48"/>
      <c r="E29" s="48"/>
      <c r="F29" s="48"/>
      <c r="G29" s="48"/>
      <c r="H29" s="48"/>
      <c r="I29" s="46"/>
      <c r="J29" s="46"/>
      <c r="K29" s="46"/>
      <c r="L29" s="46"/>
      <c r="M29" s="46"/>
      <c r="N29" s="46"/>
      <c r="O29" s="46"/>
      <c r="P29" s="40"/>
    </row>
    <row r="30" spans="1:16" ht="28.5">
      <c r="A30" s="26"/>
      <c r="B30" s="29" t="s">
        <v>230</v>
      </c>
      <c r="C30" s="30">
        <v>44197</v>
      </c>
      <c r="D30" s="30">
        <v>44228</v>
      </c>
      <c r="E30" s="30">
        <v>44256</v>
      </c>
      <c r="F30" s="30">
        <v>44287</v>
      </c>
      <c r="G30" s="30">
        <v>44317</v>
      </c>
      <c r="H30" s="30">
        <v>44348</v>
      </c>
      <c r="I30" s="30">
        <v>44378</v>
      </c>
      <c r="J30" s="30">
        <v>44409</v>
      </c>
      <c r="K30" s="30">
        <v>44440</v>
      </c>
      <c r="L30" s="30">
        <v>44470</v>
      </c>
      <c r="M30" s="30">
        <v>44501</v>
      </c>
      <c r="N30" s="30">
        <v>44531</v>
      </c>
      <c r="O30" s="31" t="s">
        <v>219</v>
      </c>
      <c r="P30" s="26"/>
    </row>
    <row r="31" spans="1:16" ht="28.5">
      <c r="A31" s="26"/>
      <c r="B31" s="19" t="s">
        <v>231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3">
        <f>SUM(C31:N31)</f>
        <v>0</v>
      </c>
      <c r="P31" s="26"/>
    </row>
    <row r="32" spans="1:16" ht="40.5" customHeight="1">
      <c r="A32" s="26"/>
      <c r="B32" s="19" t="s">
        <v>232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3">
        <f>SUM(C32:N32)</f>
        <v>0</v>
      </c>
      <c r="P32" s="26"/>
    </row>
    <row r="33" spans="1:16">
      <c r="A33" s="26"/>
      <c r="B33" s="22" t="s">
        <v>222</v>
      </c>
      <c r="C33" s="35" t="e">
        <f>C31/C32</f>
        <v>#DIV/0!</v>
      </c>
      <c r="D33" s="35" t="e">
        <f>D31/D32</f>
        <v>#DIV/0!</v>
      </c>
      <c r="E33" s="35" t="e">
        <f t="shared" ref="E33:O33" si="2">E31/E32</f>
        <v>#DIV/0!</v>
      </c>
      <c r="F33" s="35" t="e">
        <f t="shared" si="2"/>
        <v>#DIV/0!</v>
      </c>
      <c r="G33" s="35" t="e">
        <f t="shared" si="2"/>
        <v>#DIV/0!</v>
      </c>
      <c r="H33" s="35" t="e">
        <f t="shared" si="2"/>
        <v>#DIV/0!</v>
      </c>
      <c r="I33" s="35" t="e">
        <f t="shared" si="2"/>
        <v>#DIV/0!</v>
      </c>
      <c r="J33" s="35" t="e">
        <f t="shared" si="2"/>
        <v>#DIV/0!</v>
      </c>
      <c r="K33" s="35" t="e">
        <f t="shared" si="2"/>
        <v>#DIV/0!</v>
      </c>
      <c r="L33" s="35" t="e">
        <f t="shared" si="2"/>
        <v>#DIV/0!</v>
      </c>
      <c r="M33" s="35" t="e">
        <f t="shared" si="2"/>
        <v>#DIV/0!</v>
      </c>
      <c r="N33" s="35" t="e">
        <f t="shared" si="2"/>
        <v>#DIV/0!</v>
      </c>
      <c r="O33" s="35" t="e">
        <f t="shared" si="2"/>
        <v>#DIV/0!</v>
      </c>
      <c r="P33" s="26"/>
    </row>
    <row r="34" spans="1:16">
      <c r="A34" s="26"/>
      <c r="B34" s="37" t="s">
        <v>212</v>
      </c>
      <c r="C34" s="204">
        <v>0.8</v>
      </c>
      <c r="D34" s="205"/>
      <c r="E34" s="205"/>
      <c r="F34" s="205"/>
      <c r="G34" s="205"/>
      <c r="H34" s="206"/>
      <c r="I34" s="38">
        <v>1</v>
      </c>
      <c r="J34" s="38">
        <v>1</v>
      </c>
      <c r="K34" s="38">
        <v>1</v>
      </c>
      <c r="L34" s="38">
        <v>1</v>
      </c>
      <c r="M34" s="38">
        <v>1</v>
      </c>
      <c r="N34" s="38">
        <v>1</v>
      </c>
      <c r="O34" s="39">
        <v>1</v>
      </c>
      <c r="P34" s="26"/>
    </row>
    <row r="35" spans="1:16">
      <c r="A35" s="40"/>
      <c r="B35" s="41" t="s">
        <v>213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3"/>
      <c r="P35" s="40"/>
    </row>
    <row r="36" spans="1:16" ht="300.75" customHeight="1" thickBot="1">
      <c r="A36" s="40"/>
      <c r="B36" s="188"/>
      <c r="C36" s="189"/>
      <c r="D36" s="189"/>
      <c r="E36" s="189"/>
      <c r="F36" s="189"/>
      <c r="G36" s="189"/>
      <c r="H36" s="189"/>
      <c r="I36" s="189"/>
      <c r="J36" s="189"/>
      <c r="K36" s="189"/>
      <c r="L36" s="189"/>
      <c r="M36" s="189"/>
      <c r="N36" s="189"/>
      <c r="O36" s="190"/>
      <c r="P36" s="40"/>
    </row>
    <row r="37" spans="1:16" ht="15.75" thickBot="1">
      <c r="A37" s="40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0"/>
    </row>
    <row r="38" spans="1:16" ht="28.5">
      <c r="A38" s="26"/>
      <c r="B38" s="29" t="s">
        <v>233</v>
      </c>
      <c r="C38" s="30">
        <v>44197</v>
      </c>
      <c r="D38" s="30">
        <v>44228</v>
      </c>
      <c r="E38" s="30">
        <v>44256</v>
      </c>
      <c r="F38" s="30">
        <v>44287</v>
      </c>
      <c r="G38" s="30">
        <v>44317</v>
      </c>
      <c r="H38" s="30">
        <v>44348</v>
      </c>
      <c r="I38" s="30">
        <v>44378</v>
      </c>
      <c r="J38" s="30">
        <v>44409</v>
      </c>
      <c r="K38" s="30">
        <v>44440</v>
      </c>
      <c r="L38" s="30">
        <v>44470</v>
      </c>
      <c r="M38" s="30">
        <v>44501</v>
      </c>
      <c r="N38" s="30">
        <v>44531</v>
      </c>
      <c r="O38" s="31" t="s">
        <v>219</v>
      </c>
      <c r="P38" s="26"/>
    </row>
    <row r="39" spans="1:16" ht="28.5">
      <c r="A39" s="26"/>
      <c r="B39" s="19" t="s">
        <v>234</v>
      </c>
      <c r="C39" s="32">
        <v>0</v>
      </c>
      <c r="D39" s="32">
        <v>0</v>
      </c>
      <c r="E39" s="32">
        <v>3</v>
      </c>
      <c r="F39" s="32">
        <v>0</v>
      </c>
      <c r="G39" s="32">
        <v>1</v>
      </c>
      <c r="H39" s="32">
        <v>0</v>
      </c>
      <c r="I39" s="32">
        <v>0</v>
      </c>
      <c r="J39" s="32">
        <v>0</v>
      </c>
      <c r="K39" s="32"/>
      <c r="L39" s="32"/>
      <c r="M39" s="32"/>
      <c r="N39" s="32"/>
      <c r="O39" s="33">
        <f>SUM(C39:N39)</f>
        <v>4</v>
      </c>
      <c r="P39" s="26"/>
    </row>
    <row r="40" spans="1:16" ht="28.5">
      <c r="A40" s="26"/>
      <c r="B40" s="19" t="s">
        <v>235</v>
      </c>
      <c r="C40" s="32">
        <v>0</v>
      </c>
      <c r="D40" s="32">
        <v>0</v>
      </c>
      <c r="E40" s="32">
        <v>3</v>
      </c>
      <c r="F40" s="32">
        <v>0</v>
      </c>
      <c r="G40" s="32">
        <v>1</v>
      </c>
      <c r="H40" s="32">
        <v>0</v>
      </c>
      <c r="I40" s="32">
        <v>0</v>
      </c>
      <c r="J40" s="32">
        <v>0</v>
      </c>
      <c r="K40" s="32"/>
      <c r="L40" s="32"/>
      <c r="M40" s="32"/>
      <c r="N40" s="32"/>
      <c r="O40" s="33">
        <f>SUM(C40:N40)</f>
        <v>4</v>
      </c>
      <c r="P40" s="26"/>
    </row>
    <row r="41" spans="1:16">
      <c r="A41" s="26"/>
      <c r="B41" s="22" t="s">
        <v>222</v>
      </c>
      <c r="C41" s="35" t="e">
        <f>C39/C40</f>
        <v>#DIV/0!</v>
      </c>
      <c r="D41" s="35" t="e">
        <f t="shared" ref="D41:O41" si="3">D39/D40</f>
        <v>#DIV/0!</v>
      </c>
      <c r="E41" s="35">
        <f t="shared" si="3"/>
        <v>1</v>
      </c>
      <c r="F41" s="35" t="e">
        <f t="shared" si="3"/>
        <v>#DIV/0!</v>
      </c>
      <c r="G41" s="35">
        <f t="shared" si="3"/>
        <v>1</v>
      </c>
      <c r="H41" s="35" t="e">
        <f t="shared" si="3"/>
        <v>#DIV/0!</v>
      </c>
      <c r="I41" s="35" t="e">
        <f t="shared" si="3"/>
        <v>#DIV/0!</v>
      </c>
      <c r="J41" s="35" t="e">
        <f t="shared" si="3"/>
        <v>#DIV/0!</v>
      </c>
      <c r="K41" s="35" t="e">
        <f t="shared" si="3"/>
        <v>#DIV/0!</v>
      </c>
      <c r="L41" s="35" t="e">
        <f t="shared" si="3"/>
        <v>#DIV/0!</v>
      </c>
      <c r="M41" s="35" t="e">
        <f t="shared" si="3"/>
        <v>#DIV/0!</v>
      </c>
      <c r="N41" s="35" t="e">
        <f t="shared" si="3"/>
        <v>#DIV/0!</v>
      </c>
      <c r="O41" s="36">
        <f t="shared" si="3"/>
        <v>1</v>
      </c>
      <c r="P41" s="26"/>
    </row>
    <row r="42" spans="1:16">
      <c r="A42" s="26"/>
      <c r="B42" s="37" t="s">
        <v>212</v>
      </c>
      <c r="C42" s="38">
        <v>1</v>
      </c>
      <c r="D42" s="38">
        <v>1</v>
      </c>
      <c r="E42" s="38">
        <v>1</v>
      </c>
      <c r="F42" s="38">
        <v>1</v>
      </c>
      <c r="G42" s="38">
        <v>1</v>
      </c>
      <c r="H42" s="38">
        <v>1</v>
      </c>
      <c r="I42" s="38">
        <v>1</v>
      </c>
      <c r="J42" s="38">
        <v>1</v>
      </c>
      <c r="K42" s="38">
        <v>1</v>
      </c>
      <c r="L42" s="38">
        <v>1</v>
      </c>
      <c r="M42" s="38">
        <v>1</v>
      </c>
      <c r="N42" s="38">
        <v>1</v>
      </c>
      <c r="O42" s="39">
        <v>1</v>
      </c>
      <c r="P42" s="26"/>
    </row>
    <row r="43" spans="1:16" ht="42.75">
      <c r="A43" s="40"/>
      <c r="B43" s="41" t="s">
        <v>213</v>
      </c>
      <c r="C43" s="42" t="s">
        <v>422</v>
      </c>
      <c r="D43" s="42" t="s">
        <v>423</v>
      </c>
      <c r="E43" s="42" t="s">
        <v>425</v>
      </c>
      <c r="F43" s="42" t="s">
        <v>424</v>
      </c>
      <c r="G43" s="42" t="s">
        <v>426</v>
      </c>
      <c r="H43" s="42" t="s">
        <v>427</v>
      </c>
      <c r="I43" s="42" t="s">
        <v>428</v>
      </c>
      <c r="J43" s="42" t="s">
        <v>429</v>
      </c>
      <c r="K43" s="42" t="s">
        <v>326</v>
      </c>
      <c r="L43" s="42" t="s">
        <v>326</v>
      </c>
      <c r="M43" s="42"/>
      <c r="N43" s="42"/>
      <c r="O43" s="43" t="s">
        <v>327</v>
      </c>
      <c r="P43" s="40"/>
    </row>
    <row r="44" spans="1:16" ht="338.25" customHeight="1" thickBot="1">
      <c r="A44" s="40"/>
      <c r="B44" s="188"/>
      <c r="C44" s="189"/>
      <c r="D44" s="189"/>
      <c r="E44" s="189"/>
      <c r="F44" s="189"/>
      <c r="G44" s="189"/>
      <c r="H44" s="189"/>
      <c r="I44" s="189"/>
      <c r="J44" s="189"/>
      <c r="K44" s="189"/>
      <c r="L44" s="189"/>
      <c r="M44" s="189"/>
      <c r="N44" s="189"/>
      <c r="O44" s="190"/>
      <c r="P44" s="40"/>
    </row>
    <row r="45" spans="1:16" ht="15.75" thickBot="1">
      <c r="A45" s="40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0"/>
    </row>
    <row r="46" spans="1:16" ht="28.5">
      <c r="A46" s="26"/>
      <c r="B46" s="29" t="s">
        <v>236</v>
      </c>
      <c r="C46" s="30">
        <v>44197</v>
      </c>
      <c r="D46" s="30">
        <v>44228</v>
      </c>
      <c r="E46" s="30">
        <v>44256</v>
      </c>
      <c r="F46" s="30">
        <v>44287</v>
      </c>
      <c r="G46" s="30">
        <v>44317</v>
      </c>
      <c r="H46" s="30">
        <v>44348</v>
      </c>
      <c r="I46" s="30">
        <v>44378</v>
      </c>
      <c r="J46" s="30">
        <v>44409</v>
      </c>
      <c r="K46" s="30">
        <v>44440</v>
      </c>
      <c r="L46" s="30">
        <v>44470</v>
      </c>
      <c r="M46" s="30">
        <v>44501</v>
      </c>
      <c r="N46" s="30">
        <v>44531</v>
      </c>
      <c r="O46" s="31" t="s">
        <v>219</v>
      </c>
      <c r="P46" s="26"/>
    </row>
    <row r="47" spans="1:16" ht="28.5">
      <c r="A47" s="26"/>
      <c r="B47" s="19" t="s">
        <v>237</v>
      </c>
      <c r="C47" s="32">
        <v>2</v>
      </c>
      <c r="D47" s="32">
        <v>3</v>
      </c>
      <c r="E47" s="32">
        <v>3</v>
      </c>
      <c r="F47" s="32">
        <v>2</v>
      </c>
      <c r="G47" s="32">
        <v>1</v>
      </c>
      <c r="H47" s="32">
        <v>3</v>
      </c>
      <c r="I47" s="32">
        <v>6</v>
      </c>
      <c r="J47" s="32">
        <v>4</v>
      </c>
      <c r="K47" s="32">
        <v>1</v>
      </c>
      <c r="L47" s="32"/>
      <c r="M47" s="32"/>
      <c r="N47" s="32"/>
      <c r="O47" s="33">
        <f>SUM(C47:N47)</f>
        <v>25</v>
      </c>
      <c r="P47" s="26"/>
    </row>
    <row r="48" spans="1:16" ht="28.5">
      <c r="A48" s="26"/>
      <c r="B48" s="19" t="s">
        <v>238</v>
      </c>
      <c r="C48" s="32">
        <v>2</v>
      </c>
      <c r="D48" s="32">
        <v>3</v>
      </c>
      <c r="E48" s="32">
        <v>3</v>
      </c>
      <c r="F48" s="32">
        <v>2</v>
      </c>
      <c r="G48" s="32">
        <v>1</v>
      </c>
      <c r="H48" s="32">
        <v>3</v>
      </c>
      <c r="I48" s="32">
        <v>6</v>
      </c>
      <c r="J48" s="32">
        <v>4</v>
      </c>
      <c r="K48" s="32">
        <v>1</v>
      </c>
      <c r="L48" s="32"/>
      <c r="M48" s="32"/>
      <c r="N48" s="32"/>
      <c r="O48" s="33">
        <f>SUM(C48:N48)</f>
        <v>25</v>
      </c>
      <c r="P48" s="26"/>
    </row>
    <row r="49" spans="1:16">
      <c r="A49" s="26"/>
      <c r="B49" s="22" t="s">
        <v>222</v>
      </c>
      <c r="C49" s="35">
        <f>C47/C48</f>
        <v>1</v>
      </c>
      <c r="D49" s="35">
        <f t="shared" ref="D49:N49" si="4">D47/D48</f>
        <v>1</v>
      </c>
      <c r="E49" s="35">
        <f t="shared" si="4"/>
        <v>1</v>
      </c>
      <c r="F49" s="35">
        <f t="shared" si="4"/>
        <v>1</v>
      </c>
      <c r="G49" s="35">
        <f t="shared" si="4"/>
        <v>1</v>
      </c>
      <c r="H49" s="35">
        <f t="shared" si="4"/>
        <v>1</v>
      </c>
      <c r="I49" s="35">
        <f t="shared" si="4"/>
        <v>1</v>
      </c>
      <c r="J49" s="35">
        <f t="shared" si="4"/>
        <v>1</v>
      </c>
      <c r="K49" s="35">
        <f t="shared" si="4"/>
        <v>1</v>
      </c>
      <c r="L49" s="35" t="e">
        <f t="shared" si="4"/>
        <v>#DIV/0!</v>
      </c>
      <c r="M49" s="35" t="e">
        <f t="shared" si="4"/>
        <v>#DIV/0!</v>
      </c>
      <c r="N49" s="35" t="e">
        <f t="shared" si="4"/>
        <v>#DIV/0!</v>
      </c>
      <c r="O49" s="36">
        <f>O47/O48</f>
        <v>1</v>
      </c>
      <c r="P49" s="26"/>
    </row>
    <row r="50" spans="1:16">
      <c r="A50" s="26"/>
      <c r="B50" s="37" t="s">
        <v>212</v>
      </c>
      <c r="C50" s="38">
        <v>1</v>
      </c>
      <c r="D50" s="38">
        <v>1</v>
      </c>
      <c r="E50" s="38">
        <v>1</v>
      </c>
      <c r="F50" s="38">
        <v>1</v>
      </c>
      <c r="G50" s="38">
        <v>1</v>
      </c>
      <c r="H50" s="38">
        <v>1</v>
      </c>
      <c r="I50" s="38">
        <v>1</v>
      </c>
      <c r="J50" s="38">
        <v>1</v>
      </c>
      <c r="K50" s="38">
        <v>1</v>
      </c>
      <c r="L50" s="38">
        <v>1</v>
      </c>
      <c r="M50" s="38">
        <v>1</v>
      </c>
      <c r="N50" s="38">
        <v>1</v>
      </c>
      <c r="O50" s="39">
        <v>1</v>
      </c>
      <c r="P50" s="26"/>
    </row>
    <row r="51" spans="1:16" ht="39" customHeight="1">
      <c r="A51" s="40"/>
      <c r="B51" s="41" t="s">
        <v>213</v>
      </c>
      <c r="C51" s="42" t="s">
        <v>375</v>
      </c>
      <c r="D51" s="42" t="s">
        <v>381</v>
      </c>
      <c r="E51" s="42" t="s">
        <v>380</v>
      </c>
      <c r="F51" s="42" t="s">
        <v>379</v>
      </c>
      <c r="G51" s="42" t="s">
        <v>378</v>
      </c>
      <c r="H51" s="42" t="s">
        <v>377</v>
      </c>
      <c r="I51" s="42" t="s">
        <v>376</v>
      </c>
      <c r="J51" s="42" t="s">
        <v>452</v>
      </c>
      <c r="K51" s="42" t="s">
        <v>453</v>
      </c>
      <c r="L51" s="42"/>
      <c r="M51" s="42"/>
      <c r="N51" s="42"/>
      <c r="O51" s="43"/>
      <c r="P51" s="40"/>
    </row>
    <row r="52" spans="1:16" ht="375" customHeight="1" thickBot="1">
      <c r="A52" s="40"/>
      <c r="B52" s="188"/>
      <c r="C52" s="189"/>
      <c r="D52" s="189"/>
      <c r="E52" s="189"/>
      <c r="F52" s="189"/>
      <c r="G52" s="189"/>
      <c r="H52" s="189"/>
      <c r="I52" s="189"/>
      <c r="J52" s="189"/>
      <c r="K52" s="189"/>
      <c r="L52" s="189"/>
      <c r="M52" s="189"/>
      <c r="N52" s="189"/>
      <c r="O52" s="190"/>
      <c r="P52" s="40"/>
    </row>
    <row r="53" spans="1:16" ht="15.75" thickBot="1">
      <c r="A53" s="40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0"/>
    </row>
    <row r="54" spans="1:16" ht="42.75">
      <c r="A54" s="26"/>
      <c r="B54" s="29" t="s">
        <v>239</v>
      </c>
      <c r="C54" s="30">
        <v>44197</v>
      </c>
      <c r="D54" s="30">
        <v>44228</v>
      </c>
      <c r="E54" s="30">
        <v>44256</v>
      </c>
      <c r="F54" s="30">
        <v>44287</v>
      </c>
      <c r="G54" s="30">
        <v>44317</v>
      </c>
      <c r="H54" s="30">
        <v>44348</v>
      </c>
      <c r="I54" s="30">
        <v>44378</v>
      </c>
      <c r="J54" s="30">
        <v>44409</v>
      </c>
      <c r="K54" s="30">
        <v>44440</v>
      </c>
      <c r="L54" s="30">
        <v>44470</v>
      </c>
      <c r="M54" s="30">
        <v>44501</v>
      </c>
      <c r="N54" s="30">
        <v>44531</v>
      </c>
      <c r="O54" s="31" t="s">
        <v>219</v>
      </c>
      <c r="P54" s="26"/>
    </row>
    <row r="55" spans="1:16" ht="28.5">
      <c r="A55" s="26"/>
      <c r="B55" s="19" t="s">
        <v>240</v>
      </c>
      <c r="C55" s="32">
        <v>0</v>
      </c>
      <c r="D55" s="32">
        <v>0</v>
      </c>
      <c r="E55" s="32">
        <v>0</v>
      </c>
      <c r="F55" s="32">
        <v>0</v>
      </c>
      <c r="G55" s="32">
        <v>0</v>
      </c>
      <c r="H55" s="32">
        <v>0</v>
      </c>
      <c r="I55" s="32">
        <v>0</v>
      </c>
      <c r="J55" s="32">
        <v>0</v>
      </c>
      <c r="K55" s="32">
        <v>0</v>
      </c>
      <c r="L55" s="32"/>
      <c r="M55" s="32"/>
      <c r="N55" s="32"/>
      <c r="O55" s="33">
        <f>SUM(C55:N55)</f>
        <v>0</v>
      </c>
      <c r="P55" s="26"/>
    </row>
    <row r="56" spans="1:16" ht="28.5">
      <c r="A56" s="26"/>
      <c r="B56" s="19" t="s">
        <v>241</v>
      </c>
      <c r="C56" s="32">
        <v>0</v>
      </c>
      <c r="D56" s="32">
        <v>0</v>
      </c>
      <c r="E56" s="32">
        <v>0</v>
      </c>
      <c r="F56" s="32">
        <v>0</v>
      </c>
      <c r="G56" s="32">
        <v>0</v>
      </c>
      <c r="H56" s="32">
        <v>0</v>
      </c>
      <c r="I56" s="32">
        <v>0</v>
      </c>
      <c r="J56" s="32">
        <v>0</v>
      </c>
      <c r="K56" s="32">
        <v>0</v>
      </c>
      <c r="L56" s="32"/>
      <c r="M56" s="32"/>
      <c r="N56" s="32"/>
      <c r="O56" s="33">
        <f>SUM(C56:N56)</f>
        <v>0</v>
      </c>
      <c r="P56" s="26"/>
    </row>
    <row r="57" spans="1:16">
      <c r="A57" s="26"/>
      <c r="B57" s="22" t="s">
        <v>222</v>
      </c>
      <c r="C57" s="35" t="e">
        <f>C55/C56</f>
        <v>#DIV/0!</v>
      </c>
      <c r="D57" s="35" t="e">
        <f>D55/D56</f>
        <v>#DIV/0!</v>
      </c>
      <c r="E57" s="35" t="e">
        <f t="shared" ref="E57:O57" si="5">E55/E56</f>
        <v>#DIV/0!</v>
      </c>
      <c r="F57" s="35" t="e">
        <f t="shared" si="5"/>
        <v>#DIV/0!</v>
      </c>
      <c r="G57" s="35" t="e">
        <f t="shared" si="5"/>
        <v>#DIV/0!</v>
      </c>
      <c r="H57" s="35" t="e">
        <f t="shared" si="5"/>
        <v>#DIV/0!</v>
      </c>
      <c r="I57" s="35" t="e">
        <f t="shared" si="5"/>
        <v>#DIV/0!</v>
      </c>
      <c r="J57" s="35" t="e">
        <f t="shared" si="5"/>
        <v>#DIV/0!</v>
      </c>
      <c r="K57" s="35" t="e">
        <f t="shared" si="5"/>
        <v>#DIV/0!</v>
      </c>
      <c r="L57" s="35" t="e">
        <f t="shared" si="5"/>
        <v>#DIV/0!</v>
      </c>
      <c r="M57" s="35" t="e">
        <f t="shared" si="5"/>
        <v>#DIV/0!</v>
      </c>
      <c r="N57" s="35" t="e">
        <f t="shared" si="5"/>
        <v>#DIV/0!</v>
      </c>
      <c r="O57" s="36" t="e">
        <f t="shared" si="5"/>
        <v>#DIV/0!</v>
      </c>
      <c r="P57" s="26"/>
    </row>
    <row r="58" spans="1:16">
      <c r="A58" s="26"/>
      <c r="B58" s="37" t="s">
        <v>212</v>
      </c>
      <c r="C58" s="38">
        <v>1</v>
      </c>
      <c r="D58" s="38">
        <v>1</v>
      </c>
      <c r="E58" s="38">
        <v>1</v>
      </c>
      <c r="F58" s="38">
        <v>1</v>
      </c>
      <c r="G58" s="38">
        <v>1</v>
      </c>
      <c r="H58" s="38">
        <v>1</v>
      </c>
      <c r="I58" s="38">
        <v>1</v>
      </c>
      <c r="J58" s="38">
        <v>1</v>
      </c>
      <c r="K58" s="38">
        <v>1</v>
      </c>
      <c r="L58" s="38">
        <v>1</v>
      </c>
      <c r="M58" s="38">
        <v>1</v>
      </c>
      <c r="N58" s="38">
        <v>1</v>
      </c>
      <c r="O58" s="39">
        <v>1</v>
      </c>
      <c r="P58" s="26"/>
    </row>
    <row r="59" spans="1:16" ht="57">
      <c r="A59" s="40"/>
      <c r="B59" s="41" t="s">
        <v>213</v>
      </c>
      <c r="C59" s="42" t="s">
        <v>406</v>
      </c>
      <c r="D59" s="42" t="s">
        <v>413</v>
      </c>
      <c r="E59" s="42" t="s">
        <v>412</v>
      </c>
      <c r="F59" s="42" t="s">
        <v>411</v>
      </c>
      <c r="G59" s="42" t="s">
        <v>410</v>
      </c>
      <c r="H59" s="42" t="s">
        <v>409</v>
      </c>
      <c r="I59" s="42" t="s">
        <v>408</v>
      </c>
      <c r="J59" s="42" t="s">
        <v>407</v>
      </c>
      <c r="K59" s="42" t="s">
        <v>454</v>
      </c>
      <c r="L59" s="42"/>
      <c r="M59" s="42"/>
      <c r="N59" s="42"/>
      <c r="O59" s="43" t="s">
        <v>242</v>
      </c>
      <c r="P59" s="40"/>
    </row>
    <row r="60" spans="1:16" ht="300.75" customHeight="1" thickBot="1">
      <c r="A60" s="40"/>
      <c r="B60" s="188"/>
      <c r="C60" s="189"/>
      <c r="D60" s="189"/>
      <c r="E60" s="189"/>
      <c r="F60" s="189"/>
      <c r="G60" s="189"/>
      <c r="H60" s="189"/>
      <c r="I60" s="189"/>
      <c r="J60" s="189"/>
      <c r="K60" s="189"/>
      <c r="L60" s="189"/>
      <c r="M60" s="189"/>
      <c r="N60" s="189"/>
      <c r="O60" s="190"/>
      <c r="P60" s="40"/>
    </row>
    <row r="61" spans="1:16" ht="15.75" thickBot="1">
      <c r="A61" s="40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0"/>
    </row>
    <row r="62" spans="1:16">
      <c r="A62" s="26"/>
      <c r="B62" s="29" t="s">
        <v>243</v>
      </c>
      <c r="C62" s="29" t="s">
        <v>244</v>
      </c>
      <c r="D62" s="29" t="s">
        <v>245</v>
      </c>
      <c r="E62" s="29">
        <v>2021</v>
      </c>
      <c r="F62" s="26"/>
      <c r="G62" s="26"/>
      <c r="H62" s="26"/>
      <c r="I62" s="26"/>
      <c r="J62" s="46"/>
      <c r="K62" s="46"/>
      <c r="L62" s="46"/>
      <c r="M62" s="46"/>
      <c r="N62" s="46"/>
      <c r="O62" s="46"/>
      <c r="P62" s="26"/>
    </row>
    <row r="63" spans="1:16" ht="30.75" customHeight="1">
      <c r="A63" s="26"/>
      <c r="B63" s="19" t="s">
        <v>246</v>
      </c>
      <c r="C63" s="123">
        <v>1</v>
      </c>
      <c r="D63" s="123"/>
      <c r="E63" s="124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26"/>
    </row>
    <row r="64" spans="1:16" ht="30.75" customHeight="1">
      <c r="A64" s="26"/>
      <c r="B64" s="19" t="s">
        <v>247</v>
      </c>
      <c r="C64" s="123">
        <v>1</v>
      </c>
      <c r="D64" s="123">
        <v>1</v>
      </c>
      <c r="E64" s="124"/>
      <c r="F64" s="46"/>
      <c r="G64" s="46"/>
      <c r="H64" s="46"/>
      <c r="I64" s="46"/>
      <c r="J64" s="49"/>
      <c r="K64" s="46"/>
      <c r="L64" s="46"/>
      <c r="M64" s="46"/>
      <c r="N64" s="46"/>
      <c r="O64" s="46"/>
      <c r="P64" s="26"/>
    </row>
    <row r="65" spans="1:16">
      <c r="A65" s="26"/>
      <c r="B65" s="22" t="s">
        <v>229</v>
      </c>
      <c r="C65" s="125">
        <f>C63/C64</f>
        <v>1</v>
      </c>
      <c r="D65" s="125">
        <f>D63/D64</f>
        <v>0</v>
      </c>
      <c r="E65" s="126" t="e">
        <f>E63/E64</f>
        <v>#DIV/0!</v>
      </c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26"/>
    </row>
    <row r="66" spans="1:16">
      <c r="A66" s="26"/>
      <c r="B66" s="37" t="s">
        <v>212</v>
      </c>
      <c r="C66" s="110">
        <v>1</v>
      </c>
      <c r="D66" s="110">
        <v>1</v>
      </c>
      <c r="E66" s="127">
        <v>1</v>
      </c>
      <c r="F66" s="26"/>
      <c r="G66" s="26"/>
      <c r="H66" s="26"/>
      <c r="I66" s="26"/>
      <c r="J66" s="46"/>
      <c r="K66" s="46"/>
      <c r="L66" s="46"/>
      <c r="M66" s="46"/>
      <c r="N66" s="46"/>
      <c r="O66" s="46"/>
      <c r="P66" s="26"/>
    </row>
    <row r="67" spans="1:16" ht="43.5" thickBot="1">
      <c r="A67" s="40"/>
      <c r="B67" s="41" t="s">
        <v>213</v>
      </c>
      <c r="C67" s="113" t="s">
        <v>394</v>
      </c>
      <c r="D67" s="113"/>
      <c r="E67" s="128"/>
      <c r="F67" s="26"/>
      <c r="G67" s="26"/>
      <c r="H67" s="26"/>
      <c r="I67" s="26"/>
      <c r="J67" s="46"/>
      <c r="K67" s="46"/>
      <c r="L67" s="46"/>
      <c r="M67" s="46"/>
      <c r="N67" s="46"/>
      <c r="O67" s="46"/>
      <c r="P67" s="40"/>
    </row>
    <row r="68" spans="1:16" ht="300.75" customHeight="1" thickBot="1">
      <c r="A68" s="40"/>
      <c r="B68" s="201"/>
      <c r="C68" s="202"/>
      <c r="D68" s="202"/>
      <c r="E68" s="203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0"/>
    </row>
    <row r="69" spans="1:16">
      <c r="A69" s="40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0"/>
    </row>
    <row r="70" spans="1:16">
      <c r="A70" s="26"/>
      <c r="B70" s="104" t="s">
        <v>248</v>
      </c>
      <c r="C70" s="104">
        <v>44197</v>
      </c>
      <c r="D70" s="104">
        <v>44228</v>
      </c>
      <c r="E70" s="104">
        <v>44256</v>
      </c>
      <c r="F70" s="104">
        <v>44287</v>
      </c>
      <c r="G70" s="104">
        <v>44317</v>
      </c>
      <c r="H70" s="104">
        <v>44348</v>
      </c>
      <c r="I70" s="104">
        <v>44378</v>
      </c>
      <c r="J70" s="104">
        <v>44409</v>
      </c>
      <c r="K70" s="104">
        <v>44440</v>
      </c>
      <c r="L70" s="104">
        <v>44470</v>
      </c>
      <c r="M70" s="104">
        <v>44501</v>
      </c>
      <c r="N70" s="104">
        <v>44531</v>
      </c>
      <c r="O70" s="105" t="s">
        <v>219</v>
      </c>
      <c r="P70" s="26"/>
    </row>
    <row r="71" spans="1:16" ht="39" customHeight="1">
      <c r="A71" s="26"/>
      <c r="B71" s="107" t="s">
        <v>250</v>
      </c>
      <c r="C71" s="32">
        <v>3</v>
      </c>
      <c r="D71" s="32">
        <v>1</v>
      </c>
      <c r="E71" s="32">
        <v>2</v>
      </c>
      <c r="F71" s="32">
        <v>2</v>
      </c>
      <c r="G71" s="32">
        <v>3</v>
      </c>
      <c r="H71" s="32">
        <v>3</v>
      </c>
      <c r="I71" s="32">
        <v>1</v>
      </c>
      <c r="J71" s="32">
        <v>1</v>
      </c>
      <c r="K71" s="32"/>
      <c r="L71" s="32"/>
      <c r="M71" s="32"/>
      <c r="N71" s="32"/>
      <c r="O71" s="106">
        <f>SUM(C71:N71)</f>
        <v>16</v>
      </c>
      <c r="P71" s="26"/>
    </row>
    <row r="72" spans="1:16" ht="39" customHeight="1">
      <c r="A72" s="26"/>
      <c r="B72" s="107" t="s">
        <v>251</v>
      </c>
      <c r="C72" s="32">
        <v>1</v>
      </c>
      <c r="D72" s="32">
        <v>1</v>
      </c>
      <c r="E72" s="32">
        <v>1</v>
      </c>
      <c r="F72" s="32">
        <v>1</v>
      </c>
      <c r="G72" s="32">
        <v>1</v>
      </c>
      <c r="H72" s="32">
        <v>1</v>
      </c>
      <c r="I72" s="32">
        <v>1</v>
      </c>
      <c r="J72" s="32">
        <v>1</v>
      </c>
      <c r="K72" s="32">
        <v>1</v>
      </c>
      <c r="L72" s="32">
        <v>1</v>
      </c>
      <c r="M72" s="32">
        <v>1</v>
      </c>
      <c r="N72" s="32">
        <v>1</v>
      </c>
      <c r="O72" s="106">
        <f>SUM(C72:N72)</f>
        <v>12</v>
      </c>
      <c r="P72" s="26"/>
    </row>
    <row r="73" spans="1:16" ht="21" customHeight="1">
      <c r="A73" s="26"/>
      <c r="B73" s="108" t="s">
        <v>229</v>
      </c>
      <c r="C73" s="35">
        <f>C71/C72</f>
        <v>3</v>
      </c>
      <c r="D73" s="35">
        <f>D71/D72</f>
        <v>1</v>
      </c>
      <c r="E73" s="35">
        <f t="shared" ref="E73:O73" si="6">E71/E72</f>
        <v>2</v>
      </c>
      <c r="F73" s="35">
        <f t="shared" si="6"/>
        <v>2</v>
      </c>
      <c r="G73" s="35">
        <f t="shared" si="6"/>
        <v>3</v>
      </c>
      <c r="H73" s="35">
        <f t="shared" si="6"/>
        <v>3</v>
      </c>
      <c r="I73" s="35">
        <f t="shared" si="6"/>
        <v>1</v>
      </c>
      <c r="J73" s="35">
        <f t="shared" si="6"/>
        <v>1</v>
      </c>
      <c r="K73" s="35">
        <f t="shared" si="6"/>
        <v>0</v>
      </c>
      <c r="L73" s="35">
        <f t="shared" si="6"/>
        <v>0</v>
      </c>
      <c r="M73" s="35">
        <f t="shared" si="6"/>
        <v>0</v>
      </c>
      <c r="N73" s="35">
        <f t="shared" si="6"/>
        <v>0</v>
      </c>
      <c r="O73" s="35">
        <f t="shared" si="6"/>
        <v>1.3333333333333333</v>
      </c>
      <c r="P73" s="26"/>
    </row>
    <row r="74" spans="1:16" ht="21" customHeight="1">
      <c r="A74" s="26"/>
      <c r="B74" s="107" t="s">
        <v>212</v>
      </c>
      <c r="C74" s="110">
        <v>0.9</v>
      </c>
      <c r="D74" s="110">
        <v>0.9</v>
      </c>
      <c r="E74" s="110">
        <v>0.9</v>
      </c>
      <c r="F74" s="110">
        <v>0.9</v>
      </c>
      <c r="G74" s="110">
        <v>0.9</v>
      </c>
      <c r="H74" s="111"/>
      <c r="I74" s="112"/>
      <c r="J74" s="111"/>
      <c r="K74" s="111"/>
      <c r="L74" s="111"/>
      <c r="M74" s="111"/>
      <c r="N74" s="111"/>
      <c r="O74" s="111"/>
      <c r="P74" s="26"/>
    </row>
    <row r="75" spans="1:16" ht="36.75" customHeight="1">
      <c r="A75" s="40"/>
      <c r="B75" s="109" t="s">
        <v>213</v>
      </c>
      <c r="C75" s="113" t="s">
        <v>414</v>
      </c>
      <c r="D75" s="113" t="s">
        <v>415</v>
      </c>
      <c r="E75" s="113" t="s">
        <v>416</v>
      </c>
      <c r="F75" s="113" t="s">
        <v>417</v>
      </c>
      <c r="G75" s="113" t="s">
        <v>418</v>
      </c>
      <c r="H75" s="113" t="s">
        <v>419</v>
      </c>
      <c r="I75" s="113" t="s">
        <v>420</v>
      </c>
      <c r="J75" s="113" t="s">
        <v>421</v>
      </c>
      <c r="K75" s="114"/>
      <c r="L75" s="114"/>
      <c r="M75" s="114"/>
      <c r="N75" s="114"/>
      <c r="O75" s="114"/>
      <c r="P75" s="40"/>
    </row>
    <row r="76" spans="1:16" ht="300.75" customHeight="1">
      <c r="A76" s="40"/>
      <c r="B76" s="197"/>
      <c r="C76" s="197"/>
      <c r="D76" s="197"/>
      <c r="E76" s="197"/>
      <c r="F76" s="197"/>
      <c r="G76" s="197"/>
      <c r="H76" s="197"/>
      <c r="I76" s="197"/>
      <c r="J76" s="197"/>
      <c r="K76" s="197"/>
      <c r="L76" s="197"/>
      <c r="M76" s="197"/>
      <c r="N76" s="197"/>
      <c r="O76" s="197"/>
      <c r="P76" s="40"/>
    </row>
    <row r="77" spans="1:16" ht="15.75" thickBot="1">
      <c r="A77" s="40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0"/>
    </row>
    <row r="78" spans="1:16" ht="28.5" customHeight="1">
      <c r="A78" s="50"/>
      <c r="B78" s="51" t="s">
        <v>252</v>
      </c>
      <c r="C78" s="191" t="s">
        <v>253</v>
      </c>
      <c r="D78" s="192"/>
      <c r="E78" s="193"/>
      <c r="F78" s="52">
        <v>2020</v>
      </c>
      <c r="G78" s="53"/>
      <c r="H78" s="53"/>
      <c r="I78" s="53"/>
      <c r="J78" s="53"/>
      <c r="K78" s="53"/>
      <c r="L78" s="53"/>
      <c r="M78" s="53"/>
      <c r="N78" s="53"/>
      <c r="O78" s="53"/>
      <c r="P78" s="53"/>
    </row>
    <row r="79" spans="1:16" ht="28.5">
      <c r="A79" s="50"/>
      <c r="B79" s="19" t="s">
        <v>254</v>
      </c>
      <c r="C79" s="194">
        <v>0</v>
      </c>
      <c r="D79" s="195"/>
      <c r="E79" s="196"/>
      <c r="F79" s="47">
        <f>SUM(C79:E79)</f>
        <v>0</v>
      </c>
      <c r="G79" s="53"/>
      <c r="H79" s="53"/>
      <c r="I79" s="53"/>
      <c r="J79" s="53"/>
      <c r="K79" s="53"/>
      <c r="L79" s="53"/>
      <c r="M79" s="53"/>
      <c r="N79" s="53"/>
      <c r="O79" s="53"/>
      <c r="P79" s="53"/>
    </row>
    <row r="80" spans="1:16" ht="28.5">
      <c r="A80" s="50"/>
      <c r="B80" s="19" t="s">
        <v>255</v>
      </c>
      <c r="C80" s="194">
        <v>3</v>
      </c>
      <c r="D80" s="195"/>
      <c r="E80" s="196"/>
      <c r="F80" s="47">
        <f>SUM(C80:E80)</f>
        <v>3</v>
      </c>
      <c r="G80" s="53"/>
      <c r="H80" s="53"/>
      <c r="I80" s="53"/>
      <c r="J80" s="53"/>
      <c r="K80" s="53"/>
      <c r="L80" s="53"/>
      <c r="M80" s="53"/>
      <c r="N80" s="53"/>
      <c r="O80" s="53"/>
      <c r="P80" s="53"/>
    </row>
    <row r="81" spans="1:16">
      <c r="A81" s="50"/>
      <c r="B81" s="22" t="s">
        <v>211</v>
      </c>
      <c r="C81" s="207">
        <f>C79/C80</f>
        <v>0</v>
      </c>
      <c r="D81" s="208"/>
      <c r="E81" s="209"/>
      <c r="F81" s="54">
        <f>F79/F80</f>
        <v>0</v>
      </c>
      <c r="G81" s="53"/>
      <c r="H81" s="53"/>
      <c r="I81" s="53"/>
      <c r="J81" s="53"/>
      <c r="K81" s="53"/>
      <c r="L81" s="53"/>
      <c r="M81" s="53"/>
      <c r="N81" s="53"/>
      <c r="O81" s="53"/>
      <c r="P81" s="53"/>
    </row>
    <row r="82" spans="1:16">
      <c r="A82" s="50"/>
      <c r="B82" s="37" t="s">
        <v>212</v>
      </c>
      <c r="C82" s="204">
        <v>0.9</v>
      </c>
      <c r="D82" s="205"/>
      <c r="E82" s="206"/>
      <c r="F82" s="39">
        <v>0.9</v>
      </c>
      <c r="G82" s="53"/>
      <c r="H82" s="53"/>
      <c r="I82" s="53"/>
      <c r="J82" s="53"/>
      <c r="K82" s="53"/>
      <c r="L82" s="53"/>
      <c r="M82" s="53"/>
      <c r="N82" s="53"/>
      <c r="O82" s="53"/>
      <c r="P82" s="53"/>
    </row>
    <row r="83" spans="1:16" ht="39.75" customHeight="1">
      <c r="A83" s="50"/>
      <c r="B83" s="41" t="s">
        <v>213</v>
      </c>
      <c r="C83" s="210" t="s">
        <v>405</v>
      </c>
      <c r="D83" s="211"/>
      <c r="E83" s="212"/>
      <c r="F83" s="43"/>
      <c r="G83" s="53"/>
      <c r="H83" s="53"/>
      <c r="I83" s="53"/>
      <c r="J83" s="53"/>
      <c r="K83" s="53"/>
      <c r="L83" s="53"/>
      <c r="M83" s="53"/>
      <c r="N83" s="53"/>
      <c r="O83" s="53"/>
      <c r="P83" s="53"/>
    </row>
    <row r="84" spans="1:16" ht="299.25" customHeight="1" thickBot="1">
      <c r="A84" s="50"/>
      <c r="B84" s="213"/>
      <c r="C84" s="214"/>
      <c r="D84" s="214"/>
      <c r="E84" s="214"/>
      <c r="F84" s="215"/>
      <c r="G84" s="53"/>
      <c r="H84" s="53"/>
      <c r="I84" s="53"/>
      <c r="J84" s="53"/>
      <c r="K84" s="53"/>
      <c r="L84" s="53"/>
      <c r="M84" s="53"/>
      <c r="N84" s="53"/>
      <c r="O84" s="53"/>
      <c r="P84" s="53"/>
    </row>
    <row r="85" spans="1:16">
      <c r="A85" s="40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0"/>
    </row>
    <row r="86" spans="1:16">
      <c r="A86" s="40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0"/>
    </row>
    <row r="87" spans="1:16">
      <c r="A87" s="40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0"/>
    </row>
    <row r="88" spans="1:16" ht="34.5">
      <c r="A88" s="26"/>
      <c r="B88" s="116" t="s">
        <v>256</v>
      </c>
      <c r="C88" s="117" t="s">
        <v>395</v>
      </c>
      <c r="D88" s="117" t="s">
        <v>396</v>
      </c>
      <c r="E88" s="117" t="s">
        <v>397</v>
      </c>
      <c r="F88" s="117" t="s">
        <v>398</v>
      </c>
      <c r="G88" s="117" t="s">
        <v>399</v>
      </c>
      <c r="H88" s="117" t="s">
        <v>400</v>
      </c>
      <c r="I88" s="118">
        <v>2020</v>
      </c>
      <c r="J88" s="46"/>
      <c r="K88" s="46"/>
      <c r="L88" s="46"/>
      <c r="M88" s="46"/>
      <c r="N88" s="46"/>
      <c r="O88" s="46"/>
      <c r="P88" s="26"/>
    </row>
    <row r="89" spans="1:16" ht="28.5">
      <c r="A89" s="26"/>
      <c r="B89" s="119" t="s">
        <v>257</v>
      </c>
      <c r="C89" s="32">
        <v>0</v>
      </c>
      <c r="D89" s="32">
        <v>0</v>
      </c>
      <c r="E89" s="32">
        <v>2</v>
      </c>
      <c r="F89" s="32">
        <v>2</v>
      </c>
      <c r="G89" s="32"/>
      <c r="H89" s="32"/>
      <c r="I89" s="32">
        <f>SUM(C89:H89)</f>
        <v>4</v>
      </c>
      <c r="J89" s="46"/>
      <c r="K89" s="46"/>
      <c r="L89" s="46"/>
      <c r="M89" s="46"/>
      <c r="N89" s="46"/>
      <c r="O89" s="46"/>
      <c r="P89" s="26"/>
    </row>
    <row r="90" spans="1:16" ht="28.5">
      <c r="A90" s="26"/>
      <c r="B90" s="119" t="s">
        <v>258</v>
      </c>
      <c r="C90" s="32">
        <v>2</v>
      </c>
      <c r="D90" s="32">
        <v>1</v>
      </c>
      <c r="E90" s="32">
        <v>1</v>
      </c>
      <c r="F90" s="32">
        <v>3</v>
      </c>
      <c r="G90" s="32"/>
      <c r="H90" s="32"/>
      <c r="I90" s="32">
        <f>SUM(C90:H90)</f>
        <v>7</v>
      </c>
      <c r="J90" s="46"/>
      <c r="K90" s="46"/>
      <c r="L90" s="46"/>
      <c r="M90" s="46"/>
      <c r="N90" s="46"/>
      <c r="O90" s="46"/>
      <c r="P90" s="26"/>
    </row>
    <row r="91" spans="1:16">
      <c r="A91" s="26"/>
      <c r="B91" s="120" t="s">
        <v>229</v>
      </c>
      <c r="C91" s="35">
        <f t="shared" ref="C91:I91" si="7">C89/C90</f>
        <v>0</v>
      </c>
      <c r="D91" s="35">
        <f t="shared" si="7"/>
        <v>0</v>
      </c>
      <c r="E91" s="35">
        <f t="shared" si="7"/>
        <v>2</v>
      </c>
      <c r="F91" s="35">
        <f t="shared" si="7"/>
        <v>0.66666666666666663</v>
      </c>
      <c r="G91" s="35" t="e">
        <f t="shared" si="7"/>
        <v>#DIV/0!</v>
      </c>
      <c r="H91" s="35" t="e">
        <f t="shared" si="7"/>
        <v>#DIV/0!</v>
      </c>
      <c r="I91" s="35">
        <f t="shared" si="7"/>
        <v>0.5714285714285714</v>
      </c>
      <c r="J91" s="46"/>
      <c r="K91" s="46"/>
      <c r="L91" s="46"/>
      <c r="M91" s="46"/>
      <c r="N91" s="46"/>
      <c r="O91" s="46"/>
      <c r="P91" s="26"/>
    </row>
    <row r="92" spans="1:16">
      <c r="A92" s="26"/>
      <c r="B92" s="121" t="s">
        <v>212</v>
      </c>
      <c r="C92" s="38">
        <v>0.8</v>
      </c>
      <c r="D92" s="38">
        <v>0.8</v>
      </c>
      <c r="E92" s="38">
        <v>0.8</v>
      </c>
      <c r="F92" s="38">
        <v>0.8</v>
      </c>
      <c r="G92" s="38">
        <v>0.8</v>
      </c>
      <c r="H92" s="38">
        <v>0.8</v>
      </c>
      <c r="I92" s="38">
        <v>0.8</v>
      </c>
      <c r="J92" s="46"/>
      <c r="K92" s="46"/>
      <c r="L92" s="46"/>
      <c r="M92" s="46"/>
      <c r="N92" s="46"/>
      <c r="O92" s="46"/>
      <c r="P92" s="26"/>
    </row>
    <row r="93" spans="1:16" ht="45" customHeight="1">
      <c r="A93" s="40"/>
      <c r="B93" s="122" t="s">
        <v>213</v>
      </c>
      <c r="C93" s="42" t="s">
        <v>401</v>
      </c>
      <c r="D93" s="42" t="s">
        <v>402</v>
      </c>
      <c r="E93" s="42" t="s">
        <v>403</v>
      </c>
      <c r="F93" s="42" t="s">
        <v>404</v>
      </c>
      <c r="G93" s="42"/>
      <c r="H93" s="42"/>
      <c r="I93" s="42"/>
      <c r="J93" s="46"/>
      <c r="K93" s="46"/>
      <c r="L93" s="46"/>
      <c r="M93" s="46"/>
      <c r="N93" s="46"/>
      <c r="O93" s="46"/>
      <c r="P93" s="40"/>
    </row>
    <row r="94" spans="1:16" ht="301.5" customHeight="1">
      <c r="A94" s="40"/>
      <c r="B94" s="197"/>
      <c r="C94" s="197"/>
      <c r="D94" s="197"/>
      <c r="E94" s="197"/>
      <c r="F94" s="197"/>
      <c r="G94" s="197"/>
      <c r="H94" s="197"/>
      <c r="I94" s="197"/>
      <c r="J94" s="46"/>
      <c r="K94" s="46"/>
      <c r="L94" s="46"/>
      <c r="M94" s="46"/>
      <c r="N94" s="46"/>
      <c r="O94" s="46"/>
      <c r="P94" s="40"/>
    </row>
    <row r="95" spans="1:16">
      <c r="A95" s="40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0"/>
    </row>
    <row r="96" spans="1:16">
      <c r="A96" s="40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0"/>
    </row>
  </sheetData>
  <mergeCells count="18">
    <mergeCell ref="B94:I94"/>
    <mergeCell ref="B68:E68"/>
    <mergeCell ref="C80:E80"/>
    <mergeCell ref="C81:E81"/>
    <mergeCell ref="C82:E82"/>
    <mergeCell ref="C83:E83"/>
    <mergeCell ref="B84:F84"/>
    <mergeCell ref="B2:E3"/>
    <mergeCell ref="B52:O52"/>
    <mergeCell ref="B60:O60"/>
    <mergeCell ref="C78:E78"/>
    <mergeCell ref="C79:E79"/>
    <mergeCell ref="B76:O76"/>
    <mergeCell ref="B20:O20"/>
    <mergeCell ref="B36:O36"/>
    <mergeCell ref="B44:O44"/>
    <mergeCell ref="B28:E28"/>
    <mergeCell ref="C34:H34"/>
  </mergeCells>
  <phoneticPr fontId="29" type="noConversion"/>
  <conditionalFormatting sqref="D24:E24">
    <cfRule type="containsBlanks" dxfId="64" priority="90" stopIfTrue="1">
      <formula>LEN(TRIM(D24))=0</formula>
    </cfRule>
  </conditionalFormatting>
  <conditionalFormatting sqref="D23:E23">
    <cfRule type="containsBlanks" dxfId="63" priority="89" stopIfTrue="1">
      <formula>LEN(TRIM(D23))=0</formula>
    </cfRule>
  </conditionalFormatting>
  <conditionalFormatting sqref="C23:C24">
    <cfRule type="containsBlanks" dxfId="62" priority="88" stopIfTrue="1">
      <formula>LEN(TRIM(C23))=0</formula>
    </cfRule>
  </conditionalFormatting>
  <conditionalFormatting sqref="I32:N32">
    <cfRule type="containsBlanks" dxfId="61" priority="87" stopIfTrue="1">
      <formula>LEN(TRIM(I32))=0</formula>
    </cfRule>
  </conditionalFormatting>
  <conditionalFormatting sqref="D31:N31">
    <cfRule type="containsBlanks" dxfId="60" priority="86" stopIfTrue="1">
      <formula>LEN(TRIM(D31))=0</formula>
    </cfRule>
  </conditionalFormatting>
  <conditionalFormatting sqref="C31:C32">
    <cfRule type="containsBlanks" dxfId="59" priority="85" stopIfTrue="1">
      <formula>LEN(TRIM(C31))=0</formula>
    </cfRule>
  </conditionalFormatting>
  <conditionalFormatting sqref="C15:C16">
    <cfRule type="containsBlanks" dxfId="58" priority="79" stopIfTrue="1">
      <formula>LEN(TRIM(C15))=0</formula>
    </cfRule>
  </conditionalFormatting>
  <conditionalFormatting sqref="D15:N15">
    <cfRule type="containsBlanks" dxfId="57" priority="80" stopIfTrue="1">
      <formula>LEN(TRIM(D15))=0</formula>
    </cfRule>
  </conditionalFormatting>
  <conditionalFormatting sqref="D16:G16 I16:N16">
    <cfRule type="containsBlanks" dxfId="56" priority="81" stopIfTrue="1">
      <formula>LEN(TRIM(D16))=0</formula>
    </cfRule>
  </conditionalFormatting>
  <conditionalFormatting sqref="C40">
    <cfRule type="containsBlanks" dxfId="55" priority="76" stopIfTrue="1">
      <formula>LEN(TRIM(C40))=0</formula>
    </cfRule>
  </conditionalFormatting>
  <conditionalFormatting sqref="D55:N55">
    <cfRule type="containsBlanks" dxfId="54" priority="75" stopIfTrue="1">
      <formula>LEN(TRIM(D55))=0</formula>
    </cfRule>
  </conditionalFormatting>
  <conditionalFormatting sqref="J39:N39">
    <cfRule type="containsBlanks" dxfId="53" priority="77" stopIfTrue="1">
      <formula>LEN(TRIM(J39))=0</formula>
    </cfRule>
  </conditionalFormatting>
  <conditionalFormatting sqref="C55:C56 D56:N56">
    <cfRule type="containsBlanks" dxfId="52" priority="74" stopIfTrue="1">
      <formula>LEN(TRIM(C55))=0</formula>
    </cfRule>
  </conditionalFormatting>
  <conditionalFormatting sqref="J48:N48">
    <cfRule type="containsBlanks" dxfId="51" priority="73" stopIfTrue="1">
      <formula>LEN(TRIM(J48))=0</formula>
    </cfRule>
  </conditionalFormatting>
  <conditionalFormatting sqref="J47:N47">
    <cfRule type="containsBlanks" dxfId="50" priority="72" stopIfTrue="1">
      <formula>LEN(TRIM(J47))=0</formula>
    </cfRule>
  </conditionalFormatting>
  <conditionalFormatting sqref="D40:N40">
    <cfRule type="containsBlanks" dxfId="49" priority="78" stopIfTrue="1">
      <formula>LEN(TRIM(D40))=0</formula>
    </cfRule>
  </conditionalFormatting>
  <conditionalFormatting sqref="C63:C64">
    <cfRule type="containsBlanks" dxfId="48" priority="69" stopIfTrue="1">
      <formula>LEN(TRIM(C63))=0</formula>
    </cfRule>
  </conditionalFormatting>
  <conditionalFormatting sqref="D64:E64">
    <cfRule type="containsBlanks" dxfId="47" priority="71" stopIfTrue="1">
      <formula>LEN(TRIM(D64))=0</formula>
    </cfRule>
  </conditionalFormatting>
  <conditionalFormatting sqref="D63:E63">
    <cfRule type="containsBlanks" dxfId="46" priority="70" stopIfTrue="1">
      <formula>LEN(TRIM(D63))=0</formula>
    </cfRule>
  </conditionalFormatting>
  <conditionalFormatting sqref="E23">
    <cfRule type="containsBlanks" dxfId="45" priority="65" stopIfTrue="1">
      <formula>LEN(TRIM(E23))=0</formula>
    </cfRule>
  </conditionalFormatting>
  <conditionalFormatting sqref="E63">
    <cfRule type="containsBlanks" dxfId="44" priority="63" stopIfTrue="1">
      <formula>LEN(TRIM(E63))=0</formula>
    </cfRule>
  </conditionalFormatting>
  <conditionalFormatting sqref="E64">
    <cfRule type="containsBlanks" dxfId="43" priority="64" stopIfTrue="1">
      <formula>LEN(TRIM(E64))=0</formula>
    </cfRule>
  </conditionalFormatting>
  <conditionalFormatting sqref="F79">
    <cfRule type="containsBlanks" dxfId="42" priority="59" stopIfTrue="1">
      <formula>LEN(TRIM(F79))=0</formula>
    </cfRule>
  </conditionalFormatting>
  <conditionalFormatting sqref="F80">
    <cfRule type="containsBlanks" dxfId="41" priority="60" stopIfTrue="1">
      <formula>LEN(TRIM(F80))=0</formula>
    </cfRule>
  </conditionalFormatting>
  <conditionalFormatting sqref="C79:C80">
    <cfRule type="containsBlanks" dxfId="40" priority="67">
      <formula>LEN(TRIM(C79))=0</formula>
    </cfRule>
  </conditionalFormatting>
  <conditionalFormatting sqref="E24">
    <cfRule type="containsBlanks" dxfId="39" priority="66" stopIfTrue="1">
      <formula>LEN(TRIM(E24))=0</formula>
    </cfRule>
  </conditionalFormatting>
  <conditionalFormatting sqref="I89">
    <cfRule type="containsBlanks" dxfId="38" priority="39" stopIfTrue="1">
      <formula>LEN(TRIM(I89))=0</formula>
    </cfRule>
  </conditionalFormatting>
  <conditionalFormatting sqref="D89:H89">
    <cfRule type="containsBlanks" dxfId="37" priority="42" stopIfTrue="1">
      <formula>LEN(TRIM(D89))=0</formula>
    </cfRule>
  </conditionalFormatting>
  <conditionalFormatting sqref="C89:C90">
    <cfRule type="containsBlanks" dxfId="36" priority="41" stopIfTrue="1">
      <formula>LEN(TRIM(C89))=0</formula>
    </cfRule>
  </conditionalFormatting>
  <conditionalFormatting sqref="E90:H90">
    <cfRule type="containsBlanks" dxfId="35" priority="43" stopIfTrue="1">
      <formula>LEN(TRIM(E90))=0</formula>
    </cfRule>
  </conditionalFormatting>
  <conditionalFormatting sqref="I90">
    <cfRule type="containsBlanks" dxfId="34" priority="40" stopIfTrue="1">
      <formula>LEN(TRIM(I90))=0</formula>
    </cfRule>
  </conditionalFormatting>
  <conditionalFormatting sqref="D90">
    <cfRule type="containsBlanks" dxfId="33" priority="30" stopIfTrue="1">
      <formula>LEN(TRIM(D90))=0</formula>
    </cfRule>
  </conditionalFormatting>
  <conditionalFormatting sqref="H16">
    <cfRule type="containsBlanks" dxfId="32" priority="29" stopIfTrue="1">
      <formula>LEN(TRIM(H16))=0</formula>
    </cfRule>
  </conditionalFormatting>
  <conditionalFormatting sqref="C39">
    <cfRule type="containsBlanks" dxfId="31" priority="27" stopIfTrue="1">
      <formula>LEN(TRIM(C39))=0</formula>
    </cfRule>
  </conditionalFormatting>
  <conditionalFormatting sqref="D39:I39">
    <cfRule type="containsBlanks" dxfId="30" priority="28" stopIfTrue="1">
      <formula>LEN(TRIM(D39))=0</formula>
    </cfRule>
  </conditionalFormatting>
  <conditionalFormatting sqref="C48">
    <cfRule type="containsBlanks" dxfId="29" priority="25" stopIfTrue="1">
      <formula>LEN(TRIM(C48))=0</formula>
    </cfRule>
  </conditionalFormatting>
  <conditionalFormatting sqref="D48:I48">
    <cfRule type="containsBlanks" dxfId="28" priority="26" stopIfTrue="1">
      <formula>LEN(TRIM(D48))=0</formula>
    </cfRule>
  </conditionalFormatting>
  <conditionalFormatting sqref="C47">
    <cfRule type="containsBlanks" dxfId="27" priority="23" stopIfTrue="1">
      <formula>LEN(TRIM(C47))=0</formula>
    </cfRule>
  </conditionalFormatting>
  <conditionalFormatting sqref="D47:I47">
    <cfRule type="containsBlanks" dxfId="26" priority="24" stopIfTrue="1">
      <formula>LEN(TRIM(D47))=0</formula>
    </cfRule>
  </conditionalFormatting>
  <conditionalFormatting sqref="M7:N7">
    <cfRule type="containsBlanks" dxfId="25" priority="19" stopIfTrue="1">
      <formula>LEN(TRIM(M7))=0</formula>
    </cfRule>
  </conditionalFormatting>
  <conditionalFormatting sqref="C8:N8">
    <cfRule type="containsBlanks" dxfId="24" priority="15" stopIfTrue="1">
      <formula>LEN(TRIM(C8))=0</formula>
    </cfRule>
  </conditionalFormatting>
  <conditionalFormatting sqref="C7:L7">
    <cfRule type="containsBlanks" dxfId="23" priority="14" stopIfTrue="1">
      <formula>LEN(TRIM(C7))=0</formula>
    </cfRule>
  </conditionalFormatting>
  <conditionalFormatting sqref="D32:H32">
    <cfRule type="containsBlanks" dxfId="22" priority="4" stopIfTrue="1">
      <formula>LEN(TRIM(D32))=0</formula>
    </cfRule>
  </conditionalFormatting>
  <conditionalFormatting sqref="D71:N71">
    <cfRule type="containsBlanks" dxfId="21" priority="3" stopIfTrue="1">
      <formula>LEN(TRIM(D71))=0</formula>
    </cfRule>
  </conditionalFormatting>
  <conditionalFormatting sqref="C71:C72 D72:N72">
    <cfRule type="containsBlanks" dxfId="20" priority="2" stopIfTrue="1">
      <formula>LEN(TRIM(C71))=0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8" id="{97139565-8BB4-4798-B0FE-FFC72900B849}">
            <x14:iconSet custom="1">
              <x14:cfvo type="percent">
                <xm:f>0</xm:f>
              </x14:cfvo>
              <x14:cfvo type="num">
                <xm:f>0.85</xm:f>
              </x14:cfvo>
              <x14:cfvo type="num">
                <xm:f>0.9</xm:f>
              </x14:cfvo>
              <x14:cfIcon iconSet="3Arrows" iconId="0"/>
              <x14:cfIcon iconSet="3Arrows" iconId="1"/>
              <x14:cfIcon iconSet="3Arrows" iconId="2"/>
            </x14:iconSet>
          </x14:cfRule>
          <xm:sqref>C9:O9</xm:sqref>
        </x14:conditionalFormatting>
        <x14:conditionalFormatting xmlns:xm="http://schemas.microsoft.com/office/excel/2006/main">
          <x14:cfRule type="iconSet" priority="37" id="{CBBF8CF4-ABC6-4D28-9BA3-17F231249FAE}">
            <x14:iconSet custom="1">
              <x14:cfvo type="percent">
                <xm:f>0</xm:f>
              </x14:cfvo>
              <x14:cfvo type="num">
                <xm:f>0.85</xm:f>
              </x14:cfvo>
              <x14:cfvo type="num">
                <xm:f>0.9</xm:f>
              </x14:cfvo>
              <x14:cfIcon iconSet="3Arrows" iconId="0"/>
              <x14:cfIcon iconSet="3Arrows" iconId="1"/>
              <x14:cfIcon iconSet="3Arrows" iconId="2"/>
            </x14:iconSet>
          </x14:cfRule>
          <xm:sqref>C17:O17</xm:sqref>
        </x14:conditionalFormatting>
        <x14:conditionalFormatting xmlns:xm="http://schemas.microsoft.com/office/excel/2006/main">
          <x14:cfRule type="iconSet" priority="36" id="{81B2C622-CA87-4CAA-91FB-A8C18B0A957F}">
            <x14:iconSet custom="1">
              <x14:cfvo type="percent">
                <xm:f>0</xm:f>
              </x14:cfvo>
              <x14:cfvo type="num">
                <xm:f>0.88</xm:f>
              </x14:cfvo>
              <x14:cfvo type="num">
                <xm:f>1</xm:f>
              </x14:cfvo>
              <x14:cfIcon iconSet="3Arrows" iconId="0"/>
              <x14:cfIcon iconSet="3Arrows" iconId="1"/>
              <x14:cfIcon iconSet="3Arrows" iconId="2"/>
            </x14:iconSet>
          </x14:cfRule>
          <xm:sqref>C33:O33</xm:sqref>
        </x14:conditionalFormatting>
        <x14:conditionalFormatting xmlns:xm="http://schemas.microsoft.com/office/excel/2006/main">
          <x14:cfRule type="iconSet" priority="35" id="{D8646F39-46B7-423E-8B29-B8CD2B4888D6}">
            <x14:iconSet custom="1">
              <x14:cfvo type="percent">
                <xm:f>0</xm:f>
              </x14:cfvo>
              <x14:cfvo type="num">
                <xm:f>0.88</xm:f>
              </x14:cfvo>
              <x14:cfvo type="num">
                <xm:f>1</xm:f>
              </x14:cfvo>
              <x14:cfIcon iconSet="3Arrows" iconId="0"/>
              <x14:cfIcon iconSet="3Arrows" iconId="1"/>
              <x14:cfIcon iconSet="3Arrows" iconId="2"/>
            </x14:iconSet>
          </x14:cfRule>
          <xm:sqref>C41:O41</xm:sqref>
        </x14:conditionalFormatting>
        <x14:conditionalFormatting xmlns:xm="http://schemas.microsoft.com/office/excel/2006/main">
          <x14:cfRule type="iconSet" priority="34" id="{8ACFC7D4-0DB1-487D-B981-9DEF3B339A2B}">
            <x14:iconSet custom="1">
              <x14:cfvo type="percent">
                <xm:f>0</xm:f>
              </x14:cfvo>
              <x14:cfvo type="num">
                <xm:f>0.88</xm:f>
              </x14:cfvo>
              <x14:cfvo type="num">
                <xm:f>1</xm:f>
              </x14:cfvo>
              <x14:cfIcon iconSet="3Arrows" iconId="0"/>
              <x14:cfIcon iconSet="3Arrows" iconId="1"/>
              <x14:cfIcon iconSet="3Arrows" iconId="2"/>
            </x14:iconSet>
          </x14:cfRule>
          <xm:sqref>C49:O49</xm:sqref>
        </x14:conditionalFormatting>
        <x14:conditionalFormatting xmlns:xm="http://schemas.microsoft.com/office/excel/2006/main">
          <x14:cfRule type="iconSet" priority="33" id="{881EB6C6-07AE-4B03-9685-7AE13587E202}">
            <x14:iconSet custom="1">
              <x14:cfvo type="percent">
                <xm:f>0</xm:f>
              </x14:cfvo>
              <x14:cfvo type="num">
                <xm:f>0.88</xm:f>
              </x14:cfvo>
              <x14:cfvo type="num">
                <xm:f>1</xm:f>
              </x14:cfvo>
              <x14:cfIcon iconSet="3Arrows" iconId="0"/>
              <x14:cfIcon iconSet="3Arrows" iconId="1"/>
              <x14:cfIcon iconSet="3Arrows" iconId="2"/>
            </x14:iconSet>
          </x14:cfRule>
          <xm:sqref>C57:O57</xm:sqref>
        </x14:conditionalFormatting>
        <x14:conditionalFormatting xmlns:xm="http://schemas.microsoft.com/office/excel/2006/main">
          <x14:cfRule type="iconSet" priority="32" id="{77CE75A1-BB78-4B87-806D-730F1F4E8C7C}">
            <x14:iconSet custom="1">
              <x14:cfvo type="percent">
                <xm:f>0</xm:f>
              </x14:cfvo>
              <x14:cfvo type="num">
                <xm:f>0.88</xm:f>
              </x14:cfvo>
              <x14:cfvo type="num">
                <xm:f>0.9</xm:f>
              </x14:cfvo>
              <x14:cfIcon iconSet="3Arrows" iconId="0"/>
              <x14:cfIcon iconSet="3Arrows" iconId="1"/>
              <x14:cfIcon iconSet="3Arrows" iconId="2"/>
            </x14:iconSet>
          </x14:cfRule>
          <xm:sqref>C81 F81</xm:sqref>
        </x14:conditionalFormatting>
        <x14:conditionalFormatting xmlns:xm="http://schemas.microsoft.com/office/excel/2006/main">
          <x14:cfRule type="iconSet" priority="31" id="{FF0D37D1-8D30-492B-BB06-80D22B955945}">
            <x14:iconSet custom="1">
              <x14:cfvo type="percent">
                <xm:f>0</xm:f>
              </x14:cfvo>
              <x14:cfvo type="num">
                <xm:f>0.78</xm:f>
              </x14:cfvo>
              <x14:cfvo type="num">
                <xm:f>0.8</xm:f>
              </x14:cfvo>
              <x14:cfIcon iconSet="3Arrows" iconId="0"/>
              <x14:cfIcon iconSet="3Arrows" iconId="1"/>
              <x14:cfIcon iconSet="3Arrows" iconId="2"/>
            </x14:iconSet>
          </x14:cfRule>
          <xm:sqref>C91:I91</xm:sqref>
        </x14:conditionalFormatting>
        <x14:conditionalFormatting xmlns:xm="http://schemas.microsoft.com/office/excel/2006/main">
          <x14:cfRule type="iconSet" priority="91" id="{7C9511CB-23F3-414A-955F-4D2125CA858C}">
            <x14:iconSet custom="1">
              <x14:cfvo type="percent">
                <xm:f>0</xm:f>
              </x14:cfvo>
              <x14:cfvo type="num">
                <xm:f>0.88</xm:f>
              </x14:cfvo>
              <x14:cfvo type="num">
                <xm:f>0.9</xm:f>
              </x14:cfvo>
              <x14:cfIcon iconSet="3Arrows" iconId="0"/>
              <x14:cfIcon iconSet="3Arrows" iconId="1"/>
              <x14:cfIcon iconSet="3Arrows" iconId="2"/>
            </x14:iconSet>
          </x14:cfRule>
          <xm:sqref>C25:E25</xm:sqref>
        </x14:conditionalFormatting>
        <x14:conditionalFormatting xmlns:xm="http://schemas.microsoft.com/office/excel/2006/main">
          <x14:cfRule type="iconSet" priority="92" id="{741945D1-C233-4065-8DEF-BBB3278B8705}">
            <x14:iconSet custom="1">
              <x14:cfvo type="percent">
                <xm:f>0</xm:f>
              </x14:cfvo>
              <x14:cfvo type="num">
                <xm:f>0.88</xm:f>
              </x14:cfvo>
              <x14:cfvo type="num">
                <xm:f>1</xm:f>
              </x14:cfvo>
              <x14:cfIcon iconSet="3Arrows" iconId="0"/>
              <x14:cfIcon iconSet="3Arrows" iconId="1"/>
              <x14:cfIcon iconSet="3Arrows" iconId="2"/>
            </x14:iconSet>
          </x14:cfRule>
          <xm:sqref>C65:E65</xm:sqref>
        </x14:conditionalFormatting>
        <x14:conditionalFormatting xmlns:xm="http://schemas.microsoft.com/office/excel/2006/main">
          <x14:cfRule type="iconSet" priority="1" id="{5F0D8BAB-3259-494E-AE05-4D87A2D8A1C2}">
            <x14:iconSet custom="1">
              <x14:cfvo type="percent">
                <xm:f>0</xm:f>
              </x14:cfvo>
              <x14:cfvo type="num">
                <xm:f>0.88</xm:f>
              </x14:cfvo>
              <x14:cfvo type="num">
                <xm:f>1</xm:f>
              </x14:cfvo>
              <x14:cfIcon iconSet="3Arrows" iconId="0"/>
              <x14:cfIcon iconSet="3Arrows" iconId="1"/>
              <x14:cfIcon iconSet="3Arrows" iconId="2"/>
            </x14:iconSet>
          </x14:cfRule>
          <xm:sqref>C73:O73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22"/>
  <sheetViews>
    <sheetView showGridLines="0" tabSelected="1" topLeftCell="A51" zoomScale="70" zoomScaleNormal="70" workbookViewId="0">
      <selection activeCell="A21" sqref="A21"/>
    </sheetView>
  </sheetViews>
  <sheetFormatPr baseColWidth="10" defaultRowHeight="15"/>
  <cols>
    <col min="2" max="15" width="35.42578125" customWidth="1"/>
  </cols>
  <sheetData>
    <row r="1" spans="2:16">
      <c r="B1" s="27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2:16" ht="44.25" customHeight="1">
      <c r="B2" s="216" t="s">
        <v>350</v>
      </c>
      <c r="C2" s="216"/>
      <c r="D2" s="216"/>
      <c r="E2" s="216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4"/>
    </row>
    <row r="3" spans="2:16" ht="20.25">
      <c r="B3" s="44"/>
      <c r="C3" s="44"/>
      <c r="D3" s="44"/>
      <c r="E3" s="44"/>
      <c r="F3" s="44"/>
      <c r="G3" s="44"/>
      <c r="H3" s="44"/>
      <c r="I3" s="44"/>
      <c r="J3" s="44"/>
      <c r="K3" s="45"/>
      <c r="L3" s="45"/>
      <c r="M3" s="45"/>
      <c r="N3" s="45"/>
      <c r="O3" s="45"/>
      <c r="P3" s="26"/>
    </row>
    <row r="4" spans="2:16" ht="34.5">
      <c r="B4" s="116" t="s">
        <v>259</v>
      </c>
      <c r="C4" s="117" t="s">
        <v>260</v>
      </c>
      <c r="D4" s="117" t="s">
        <v>226</v>
      </c>
      <c r="E4" s="140" t="s">
        <v>249</v>
      </c>
      <c r="F4" s="26"/>
      <c r="G4" s="26"/>
      <c r="H4" s="26"/>
      <c r="I4" s="26"/>
      <c r="J4" s="46"/>
      <c r="K4" s="46"/>
      <c r="L4" s="46"/>
      <c r="M4" s="46"/>
      <c r="N4" s="46"/>
      <c r="O4" s="46"/>
      <c r="P4" s="26"/>
    </row>
    <row r="5" spans="2:16" ht="28.5">
      <c r="B5" s="119" t="s">
        <v>261</v>
      </c>
      <c r="C5" s="115">
        <v>687</v>
      </c>
      <c r="D5" s="115"/>
      <c r="E5" s="115">
        <f>AVERAGE(C5:D5)</f>
        <v>687</v>
      </c>
      <c r="F5" s="26"/>
      <c r="G5" s="26"/>
      <c r="H5" s="26"/>
      <c r="I5" s="26"/>
      <c r="J5" s="46"/>
      <c r="K5" s="46"/>
      <c r="L5" s="46"/>
      <c r="M5" s="46"/>
      <c r="N5" s="46"/>
      <c r="O5" s="46"/>
      <c r="P5" s="26"/>
    </row>
    <row r="6" spans="2:16" ht="28.5">
      <c r="B6" s="119" t="s">
        <v>262</v>
      </c>
      <c r="C6" s="115">
        <v>662</v>
      </c>
      <c r="D6" s="115"/>
      <c r="E6" s="115">
        <f>AVERAGE(C6:D6)</f>
        <v>662</v>
      </c>
      <c r="F6" s="26"/>
      <c r="G6" s="26"/>
      <c r="H6" s="26"/>
      <c r="I6" s="26"/>
      <c r="J6" s="55"/>
      <c r="K6" s="46"/>
      <c r="L6" s="46"/>
      <c r="M6" s="46"/>
      <c r="N6" s="46"/>
      <c r="O6" s="46"/>
      <c r="P6" s="26"/>
    </row>
    <row r="7" spans="2:16">
      <c r="B7" s="120" t="s">
        <v>229</v>
      </c>
      <c r="C7" s="35">
        <f>C5/C6</f>
        <v>1.0377643504531722</v>
      </c>
      <c r="D7" s="35" t="e">
        <f>D5/D6</f>
        <v>#DIV/0!</v>
      </c>
      <c r="E7" s="141">
        <f>E5/E6</f>
        <v>1.0377643504531722</v>
      </c>
      <c r="F7" s="26"/>
      <c r="G7" s="26"/>
      <c r="H7" s="26"/>
      <c r="I7" s="26"/>
      <c r="J7" s="46"/>
      <c r="K7" s="46"/>
      <c r="L7" s="46"/>
      <c r="M7" s="46"/>
      <c r="N7" s="46"/>
      <c r="O7" s="46"/>
      <c r="P7" s="26"/>
    </row>
    <row r="8" spans="2:16">
      <c r="B8" s="121" t="s">
        <v>212</v>
      </c>
      <c r="C8" s="38">
        <v>1</v>
      </c>
      <c r="D8" s="38">
        <v>1</v>
      </c>
      <c r="E8" s="38">
        <v>1</v>
      </c>
      <c r="F8" s="26"/>
      <c r="G8" s="26"/>
      <c r="H8" s="26"/>
      <c r="I8" s="26"/>
      <c r="J8" s="46"/>
      <c r="K8" s="46"/>
      <c r="L8" s="46"/>
      <c r="M8" s="46"/>
      <c r="N8" s="46"/>
      <c r="O8" s="46"/>
      <c r="P8" s="26"/>
    </row>
    <row r="9" spans="2:16" ht="55.5" customHeight="1">
      <c r="B9" s="122" t="s">
        <v>213</v>
      </c>
      <c r="C9" s="156" t="s">
        <v>382</v>
      </c>
      <c r="D9" s="42"/>
      <c r="E9" s="42"/>
      <c r="F9" s="40"/>
      <c r="G9" s="26"/>
      <c r="H9" s="26"/>
      <c r="I9" s="40"/>
      <c r="J9" s="46"/>
      <c r="K9" s="46"/>
      <c r="L9" s="46"/>
      <c r="M9" s="46"/>
      <c r="N9" s="46"/>
      <c r="O9" s="46"/>
      <c r="P9" s="40"/>
    </row>
    <row r="10" spans="2:16" ht="304.5" customHeight="1">
      <c r="B10" s="197"/>
      <c r="C10" s="197"/>
      <c r="D10" s="197"/>
      <c r="E10" s="197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0"/>
    </row>
    <row r="11" spans="2:16">
      <c r="B11" s="48"/>
      <c r="C11" s="48"/>
      <c r="D11" s="48"/>
      <c r="E11" s="48"/>
      <c r="F11" s="48"/>
      <c r="G11" s="48"/>
      <c r="H11" s="48"/>
      <c r="I11" s="46"/>
      <c r="J11" s="46"/>
      <c r="K11" s="46"/>
      <c r="L11" s="46"/>
      <c r="M11" s="46"/>
      <c r="N11" s="46"/>
      <c r="O11" s="46"/>
      <c r="P11" s="40"/>
    </row>
    <row r="12" spans="2:16" ht="42.75" hidden="1">
      <c r="B12" s="29" t="s">
        <v>263</v>
      </c>
      <c r="C12" s="30">
        <v>43831</v>
      </c>
      <c r="D12" s="30">
        <v>43862</v>
      </c>
      <c r="E12" s="30">
        <v>43891</v>
      </c>
      <c r="F12" s="30">
        <v>43922</v>
      </c>
      <c r="G12" s="30">
        <v>43952</v>
      </c>
      <c r="H12" s="30">
        <v>43983</v>
      </c>
      <c r="I12" s="30">
        <v>44013</v>
      </c>
      <c r="J12" s="30">
        <v>44044</v>
      </c>
      <c r="K12" s="30">
        <v>44075</v>
      </c>
      <c r="L12" s="30">
        <v>44105</v>
      </c>
      <c r="M12" s="30">
        <v>44136</v>
      </c>
      <c r="N12" s="30">
        <v>44166</v>
      </c>
      <c r="O12" s="31" t="s">
        <v>219</v>
      </c>
      <c r="P12" s="26"/>
    </row>
    <row r="13" spans="2:16" ht="42.75" hidden="1">
      <c r="B13" s="19" t="s">
        <v>264</v>
      </c>
      <c r="C13" s="32">
        <v>3</v>
      </c>
      <c r="D13" s="32">
        <v>0</v>
      </c>
      <c r="E13" s="32">
        <v>0</v>
      </c>
      <c r="F13" s="32">
        <v>0</v>
      </c>
      <c r="G13" s="32">
        <v>0</v>
      </c>
      <c r="H13" s="32">
        <v>0</v>
      </c>
      <c r="I13" s="32">
        <v>0</v>
      </c>
      <c r="J13" s="32"/>
      <c r="K13" s="32"/>
      <c r="L13" s="32"/>
      <c r="M13" s="32"/>
      <c r="N13" s="32"/>
      <c r="O13" s="33">
        <f>SUM(C13:N13)</f>
        <v>3</v>
      </c>
      <c r="P13" s="26"/>
    </row>
    <row r="14" spans="2:16" ht="42.75" hidden="1">
      <c r="B14" s="19" t="s">
        <v>265</v>
      </c>
      <c r="C14" s="32">
        <v>5</v>
      </c>
      <c r="D14" s="32">
        <v>0</v>
      </c>
      <c r="E14" s="32">
        <v>0</v>
      </c>
      <c r="F14" s="32">
        <v>0</v>
      </c>
      <c r="G14" s="32">
        <v>0</v>
      </c>
      <c r="H14" s="32">
        <v>0</v>
      </c>
      <c r="I14" s="32">
        <v>0</v>
      </c>
      <c r="J14" s="32"/>
      <c r="K14" s="32"/>
      <c r="L14" s="32"/>
      <c r="M14" s="32"/>
      <c r="N14" s="32"/>
      <c r="O14" s="33">
        <f>SUM(C14:N14)</f>
        <v>5</v>
      </c>
      <c r="P14" s="26"/>
    </row>
    <row r="15" spans="2:16" hidden="1">
      <c r="B15" s="22" t="s">
        <v>222</v>
      </c>
      <c r="C15" s="35">
        <f>C13/C14</f>
        <v>0.6</v>
      </c>
      <c r="D15" s="35" t="e">
        <f t="shared" ref="D15:N15" si="0">D13/D14</f>
        <v>#DIV/0!</v>
      </c>
      <c r="E15" s="35" t="e">
        <f t="shared" si="0"/>
        <v>#DIV/0!</v>
      </c>
      <c r="F15" s="35" t="e">
        <f t="shared" si="0"/>
        <v>#DIV/0!</v>
      </c>
      <c r="G15" s="35" t="e">
        <f t="shared" si="0"/>
        <v>#DIV/0!</v>
      </c>
      <c r="H15" s="35" t="e">
        <f t="shared" si="0"/>
        <v>#DIV/0!</v>
      </c>
      <c r="I15" s="35" t="e">
        <f t="shared" si="0"/>
        <v>#DIV/0!</v>
      </c>
      <c r="J15" s="35" t="e">
        <f t="shared" si="0"/>
        <v>#DIV/0!</v>
      </c>
      <c r="K15" s="35" t="e">
        <f t="shared" si="0"/>
        <v>#DIV/0!</v>
      </c>
      <c r="L15" s="35" t="e">
        <f t="shared" si="0"/>
        <v>#DIV/0!</v>
      </c>
      <c r="M15" s="35" t="e">
        <f t="shared" si="0"/>
        <v>#DIV/0!</v>
      </c>
      <c r="N15" s="35" t="e">
        <f t="shared" si="0"/>
        <v>#DIV/0!</v>
      </c>
      <c r="O15" s="36">
        <f>O13/O14</f>
        <v>0.6</v>
      </c>
      <c r="P15" s="34"/>
    </row>
    <row r="16" spans="2:16" hidden="1">
      <c r="B16" s="37" t="s">
        <v>212</v>
      </c>
      <c r="C16" s="38">
        <v>0.9</v>
      </c>
      <c r="D16" s="38">
        <v>0.9</v>
      </c>
      <c r="E16" s="38">
        <v>0.9</v>
      </c>
      <c r="F16" s="38">
        <v>0.9</v>
      </c>
      <c r="G16" s="38">
        <v>0.9</v>
      </c>
      <c r="H16" s="38">
        <v>0.9</v>
      </c>
      <c r="I16" s="38">
        <v>0.9</v>
      </c>
      <c r="J16" s="38">
        <v>0.9</v>
      </c>
      <c r="K16" s="38">
        <v>0.9</v>
      </c>
      <c r="L16" s="38">
        <v>0.9</v>
      </c>
      <c r="M16" s="38">
        <v>0.9</v>
      </c>
      <c r="N16" s="38">
        <v>0.9</v>
      </c>
      <c r="O16" s="39">
        <v>0.9</v>
      </c>
      <c r="P16" s="26"/>
    </row>
    <row r="17" spans="2:16" ht="304.5" hidden="1" customHeight="1" thickBot="1">
      <c r="B17" s="188"/>
      <c r="C17" s="189"/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90"/>
      <c r="P17" s="40"/>
    </row>
    <row r="18" spans="2:16"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0"/>
    </row>
    <row r="19" spans="2:16"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0"/>
    </row>
    <row r="20" spans="2:16" ht="34.5">
      <c r="B20" s="116" t="s">
        <v>275</v>
      </c>
      <c r="C20" s="104">
        <v>44197</v>
      </c>
      <c r="D20" s="104">
        <v>44228</v>
      </c>
      <c r="E20" s="104">
        <v>44256</v>
      </c>
      <c r="F20" s="104">
        <v>44287</v>
      </c>
      <c r="G20" s="104">
        <v>44317</v>
      </c>
      <c r="H20" s="104">
        <v>44348</v>
      </c>
      <c r="I20" s="104">
        <v>44378</v>
      </c>
      <c r="J20" s="104">
        <v>44409</v>
      </c>
      <c r="K20" s="104">
        <v>44440</v>
      </c>
      <c r="L20" s="104">
        <v>44470</v>
      </c>
      <c r="M20" s="104">
        <v>44501</v>
      </c>
      <c r="N20" s="104">
        <v>44531</v>
      </c>
      <c r="O20" s="130" t="s">
        <v>219</v>
      </c>
      <c r="P20" s="26"/>
    </row>
    <row r="21" spans="2:16" ht="28.5">
      <c r="B21" s="131" t="s">
        <v>351</v>
      </c>
      <c r="C21" s="144">
        <v>376</v>
      </c>
      <c r="D21" s="145">
        <v>271</v>
      </c>
      <c r="E21" s="145">
        <v>414</v>
      </c>
      <c r="F21" s="145">
        <v>386</v>
      </c>
      <c r="G21" s="145">
        <v>246</v>
      </c>
      <c r="H21" s="145">
        <v>468</v>
      </c>
      <c r="I21" s="145">
        <v>443</v>
      </c>
      <c r="J21" s="145">
        <v>423</v>
      </c>
      <c r="K21" s="145"/>
      <c r="L21" s="145"/>
      <c r="M21" s="145"/>
      <c r="N21" s="145"/>
      <c r="O21" s="106">
        <f>SUM(C21:N21)</f>
        <v>3027</v>
      </c>
      <c r="P21" s="26"/>
    </row>
    <row r="22" spans="2:16" ht="28.5">
      <c r="B22" s="131" t="s">
        <v>266</v>
      </c>
      <c r="C22" s="153">
        <v>31</v>
      </c>
      <c r="D22" s="153">
        <v>28</v>
      </c>
      <c r="E22" s="145">
        <v>31</v>
      </c>
      <c r="F22" s="145">
        <v>30</v>
      </c>
      <c r="G22" s="145">
        <v>31</v>
      </c>
      <c r="H22" s="146">
        <v>30</v>
      </c>
      <c r="I22" s="145">
        <v>31</v>
      </c>
      <c r="J22" s="145">
        <v>31</v>
      </c>
      <c r="K22" s="145">
        <v>30</v>
      </c>
      <c r="L22" s="145"/>
      <c r="M22" s="145"/>
      <c r="N22" s="145"/>
      <c r="O22" s="106">
        <f>SUM(C22:N22)</f>
        <v>273</v>
      </c>
      <c r="P22" s="26"/>
    </row>
    <row r="23" spans="2:16">
      <c r="B23" s="131" t="s">
        <v>433</v>
      </c>
      <c r="C23" s="129">
        <f>(C21/C22)*100</f>
        <v>1212.9032258064517</v>
      </c>
      <c r="D23" s="129">
        <f t="shared" ref="D23:N23" si="1">(D21/D22)*100</f>
        <v>967.85714285714289</v>
      </c>
      <c r="E23" s="129">
        <f t="shared" si="1"/>
        <v>1335.483870967742</v>
      </c>
      <c r="F23" s="129">
        <f t="shared" si="1"/>
        <v>1286.6666666666667</v>
      </c>
      <c r="G23" s="129">
        <f t="shared" si="1"/>
        <v>793.54838709677415</v>
      </c>
      <c r="H23" s="129">
        <f t="shared" si="1"/>
        <v>1560</v>
      </c>
      <c r="I23" s="129">
        <f t="shared" si="1"/>
        <v>1429.0322580645161</v>
      </c>
      <c r="J23" s="129">
        <f t="shared" si="1"/>
        <v>1364.516129032258</v>
      </c>
      <c r="K23" s="129">
        <f t="shared" si="1"/>
        <v>0</v>
      </c>
      <c r="L23" s="129" t="e">
        <f t="shared" si="1"/>
        <v>#DIV/0!</v>
      </c>
      <c r="M23" s="129" t="e">
        <f t="shared" si="1"/>
        <v>#DIV/0!</v>
      </c>
      <c r="N23" s="129" t="e">
        <f t="shared" si="1"/>
        <v>#DIV/0!</v>
      </c>
      <c r="O23" s="35">
        <f>O21/O22</f>
        <v>11.087912087912088</v>
      </c>
      <c r="P23" s="26"/>
    </row>
    <row r="24" spans="2:16" ht="15.75" customHeight="1">
      <c r="B24" s="131" t="s">
        <v>352</v>
      </c>
      <c r="C24" s="110">
        <v>0.6</v>
      </c>
      <c r="D24" s="110">
        <v>0.6</v>
      </c>
      <c r="E24" s="110">
        <v>0.6</v>
      </c>
      <c r="F24" s="110">
        <v>0.6</v>
      </c>
      <c r="G24" s="110">
        <v>0.6</v>
      </c>
      <c r="H24" s="110">
        <v>0.6</v>
      </c>
      <c r="I24" s="110">
        <v>0.6</v>
      </c>
      <c r="J24" s="110">
        <v>0.6</v>
      </c>
      <c r="K24" s="110">
        <v>0.6</v>
      </c>
      <c r="L24" s="110">
        <v>0.6</v>
      </c>
      <c r="M24" s="110">
        <v>0.6</v>
      </c>
      <c r="N24" s="110">
        <v>0.6</v>
      </c>
      <c r="O24" s="110"/>
      <c r="P24" s="26"/>
    </row>
    <row r="25" spans="2:16" ht="44.25">
      <c r="B25" s="132" t="s">
        <v>213</v>
      </c>
      <c r="C25" s="147" t="s">
        <v>434</v>
      </c>
      <c r="D25" s="147" t="s">
        <v>435</v>
      </c>
      <c r="E25" s="147" t="s">
        <v>436</v>
      </c>
      <c r="F25" s="147" t="s">
        <v>437</v>
      </c>
      <c r="G25" s="147" t="s">
        <v>438</v>
      </c>
      <c r="H25" s="147" t="s">
        <v>439</v>
      </c>
      <c r="I25" s="147" t="s">
        <v>440</v>
      </c>
      <c r="J25" s="147" t="s">
        <v>441</v>
      </c>
      <c r="K25" s="133"/>
      <c r="L25" s="133"/>
      <c r="M25" s="133"/>
      <c r="N25" s="133"/>
      <c r="O25" s="133"/>
      <c r="P25" s="40"/>
    </row>
    <row r="26" spans="2:16" ht="304.5" customHeight="1">
      <c r="B26" s="197"/>
      <c r="C26" s="197"/>
      <c r="D26" s="197"/>
      <c r="E26" s="197"/>
      <c r="F26" s="197"/>
      <c r="G26" s="197"/>
      <c r="H26" s="197"/>
      <c r="I26" s="197"/>
      <c r="J26" s="197"/>
      <c r="K26" s="197"/>
      <c r="L26" s="197"/>
      <c r="M26" s="197"/>
      <c r="N26" s="197"/>
      <c r="O26" s="197"/>
      <c r="P26" s="40"/>
    </row>
    <row r="27" spans="2:16"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0"/>
    </row>
    <row r="28" spans="2:16"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40"/>
    </row>
    <row r="29" spans="2:16" ht="50.25" customHeight="1">
      <c r="B29" s="116" t="s">
        <v>281</v>
      </c>
      <c r="C29" s="116">
        <v>2019</v>
      </c>
      <c r="D29" s="116">
        <v>2020</v>
      </c>
      <c r="E29" s="116">
        <v>2021</v>
      </c>
      <c r="F29" s="185"/>
      <c r="G29" s="185"/>
      <c r="H29" s="185"/>
      <c r="I29" s="185"/>
      <c r="J29" s="185"/>
      <c r="P29" s="26"/>
    </row>
    <row r="30" spans="2:16" ht="50.25" customHeight="1">
      <c r="B30" s="131" t="s">
        <v>353</v>
      </c>
      <c r="C30" s="134">
        <v>0</v>
      </c>
      <c r="D30" s="134">
        <v>1</v>
      </c>
      <c r="E30" s="134">
        <v>0</v>
      </c>
      <c r="F30" s="185"/>
      <c r="G30" s="185"/>
      <c r="H30" s="185"/>
      <c r="I30" s="185"/>
      <c r="J30" s="185"/>
      <c r="P30" s="26"/>
    </row>
    <row r="31" spans="2:16" ht="50.25" customHeight="1">
      <c r="B31" s="131" t="s">
        <v>354</v>
      </c>
      <c r="C31" s="135">
        <v>701</v>
      </c>
      <c r="D31" s="135">
        <v>638</v>
      </c>
      <c r="E31" s="135"/>
      <c r="F31" s="185"/>
      <c r="G31" s="185"/>
      <c r="H31" s="185"/>
      <c r="I31" s="185"/>
      <c r="J31" s="185"/>
      <c r="P31" s="26"/>
    </row>
    <row r="32" spans="2:16" ht="32.25" customHeight="1">
      <c r="B32" s="131" t="s">
        <v>356</v>
      </c>
      <c r="C32" s="135">
        <v>100000</v>
      </c>
      <c r="D32" s="135">
        <v>100000</v>
      </c>
      <c r="E32" s="135">
        <v>100000</v>
      </c>
      <c r="F32" s="185"/>
      <c r="G32" s="185"/>
      <c r="H32" s="185"/>
      <c r="I32" s="185"/>
      <c r="J32" s="185"/>
      <c r="P32" s="26"/>
    </row>
    <row r="33" spans="2:16" ht="50.25" customHeight="1">
      <c r="B33" s="131" t="s">
        <v>278</v>
      </c>
      <c r="C33" s="136">
        <f>(C30/C31)*C32</f>
        <v>0</v>
      </c>
      <c r="D33" s="136">
        <f>(D30/D31)*D32</f>
        <v>156.73981191222569</v>
      </c>
      <c r="E33" s="136" t="e">
        <f>(E30/E31)*E32</f>
        <v>#DIV/0!</v>
      </c>
      <c r="F33" s="185"/>
      <c r="G33" s="185"/>
      <c r="H33" s="185"/>
      <c r="I33" s="185"/>
      <c r="J33" s="185"/>
      <c r="P33" s="57"/>
    </row>
    <row r="34" spans="2:16" ht="50.25" customHeight="1">
      <c r="B34" s="137" t="s">
        <v>212</v>
      </c>
      <c r="C34" s="138">
        <v>0</v>
      </c>
      <c r="D34" s="138">
        <v>0</v>
      </c>
      <c r="E34" s="138">
        <v>0</v>
      </c>
      <c r="F34" s="185"/>
      <c r="G34" s="185"/>
      <c r="H34" s="185"/>
      <c r="I34" s="185"/>
      <c r="J34" s="185"/>
      <c r="P34" s="26"/>
    </row>
    <row r="35" spans="2:16" ht="60" customHeight="1">
      <c r="B35" s="132" t="s">
        <v>213</v>
      </c>
      <c r="C35" s="147" t="s">
        <v>383</v>
      </c>
      <c r="D35" s="147" t="s">
        <v>384</v>
      </c>
      <c r="E35" s="133"/>
      <c r="F35" s="185"/>
      <c r="G35" s="185"/>
      <c r="H35" s="185"/>
      <c r="I35" s="185"/>
      <c r="J35" s="185"/>
      <c r="P35" s="40"/>
    </row>
    <row r="36" spans="2:16" ht="38.25" customHeight="1">
      <c r="P36" s="40"/>
    </row>
    <row r="37" spans="2:16" ht="53.25" customHeight="1">
      <c r="B37" s="116" t="s">
        <v>280</v>
      </c>
      <c r="C37" s="116">
        <v>2019</v>
      </c>
      <c r="D37" s="116">
        <v>2020</v>
      </c>
      <c r="E37" s="116">
        <v>2021</v>
      </c>
      <c r="F37" s="185"/>
      <c r="G37" s="185"/>
      <c r="H37" s="185"/>
      <c r="I37" s="185"/>
      <c r="J37" s="185"/>
      <c r="P37" s="26"/>
    </row>
    <row r="38" spans="2:16" ht="53.25" customHeight="1">
      <c r="B38" s="131" t="s">
        <v>277</v>
      </c>
      <c r="C38" s="134">
        <v>2</v>
      </c>
      <c r="D38" s="134">
        <v>3</v>
      </c>
      <c r="E38" s="134"/>
      <c r="F38" s="185"/>
      <c r="G38" s="185"/>
      <c r="H38" s="185"/>
      <c r="I38" s="185"/>
      <c r="J38" s="185"/>
      <c r="P38" s="26"/>
    </row>
    <row r="39" spans="2:16" ht="53.25" customHeight="1">
      <c r="B39" s="131" t="s">
        <v>267</v>
      </c>
      <c r="C39" s="135">
        <v>701</v>
      </c>
      <c r="D39" s="135">
        <v>638</v>
      </c>
      <c r="E39" s="135"/>
      <c r="F39" s="185"/>
      <c r="G39" s="185"/>
      <c r="H39" s="185"/>
      <c r="I39" s="185"/>
      <c r="J39" s="185"/>
      <c r="P39" s="26"/>
    </row>
    <row r="40" spans="2:16" ht="27.75" customHeight="1">
      <c r="B40" s="131" t="s">
        <v>355</v>
      </c>
      <c r="C40" s="135">
        <v>100000</v>
      </c>
      <c r="D40" s="135">
        <v>100000</v>
      </c>
      <c r="E40" s="135">
        <v>100000</v>
      </c>
      <c r="F40" s="185"/>
      <c r="G40" s="185"/>
      <c r="H40" s="185"/>
      <c r="I40" s="185"/>
      <c r="J40" s="185"/>
      <c r="P40" s="26"/>
    </row>
    <row r="41" spans="2:16" ht="53.25" customHeight="1">
      <c r="B41" s="131" t="s">
        <v>279</v>
      </c>
      <c r="C41" s="136">
        <f>(C38/C39)*C40</f>
        <v>285.30670470756064</v>
      </c>
      <c r="D41" s="136">
        <f>(D38/D39)*D40</f>
        <v>470.21943573667716</v>
      </c>
      <c r="E41" s="136" t="e">
        <f>(E38/E39)*E40</f>
        <v>#DIV/0!</v>
      </c>
      <c r="F41" s="185"/>
      <c r="G41" s="185"/>
      <c r="H41" s="185"/>
      <c r="I41" s="185"/>
      <c r="J41" s="185"/>
      <c r="P41" s="57"/>
    </row>
    <row r="42" spans="2:16" ht="53.25" customHeight="1">
      <c r="B42" s="137" t="s">
        <v>212</v>
      </c>
      <c r="C42" s="138">
        <v>7</v>
      </c>
      <c r="D42" s="138">
        <v>6</v>
      </c>
      <c r="E42" s="138"/>
      <c r="F42" s="185"/>
      <c r="G42" s="185"/>
      <c r="H42" s="185"/>
      <c r="I42" s="185"/>
      <c r="J42" s="185"/>
      <c r="P42" s="26"/>
    </row>
    <row r="43" spans="2:16" ht="53.25" customHeight="1">
      <c r="B43" s="132" t="s">
        <v>213</v>
      </c>
      <c r="C43" s="147" t="s">
        <v>385</v>
      </c>
      <c r="D43" s="147" t="s">
        <v>386</v>
      </c>
      <c r="E43" s="133"/>
      <c r="F43" s="185"/>
      <c r="G43" s="185"/>
      <c r="H43" s="185"/>
      <c r="I43" s="185"/>
      <c r="J43" s="185"/>
      <c r="P43" s="40"/>
    </row>
    <row r="44" spans="2:16"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40"/>
    </row>
    <row r="45" spans="2:16"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40"/>
    </row>
    <row r="46" spans="2:16" ht="47.25" customHeight="1">
      <c r="B46" s="116" t="s">
        <v>272</v>
      </c>
      <c r="C46" s="116">
        <v>2019</v>
      </c>
      <c r="D46" s="116">
        <v>2020</v>
      </c>
      <c r="E46" s="116">
        <v>2021</v>
      </c>
      <c r="F46" s="185"/>
      <c r="G46" s="185"/>
      <c r="H46" s="185"/>
      <c r="I46" s="185"/>
      <c r="P46" s="26"/>
    </row>
    <row r="47" spans="2:16" ht="47.25" customHeight="1">
      <c r="B47" s="131" t="s">
        <v>273</v>
      </c>
      <c r="C47" s="134">
        <v>0</v>
      </c>
      <c r="D47" s="134">
        <v>0</v>
      </c>
      <c r="E47" s="134">
        <v>0</v>
      </c>
      <c r="F47" s="185"/>
      <c r="G47" s="185"/>
      <c r="H47" s="185"/>
      <c r="I47" s="185"/>
      <c r="P47" s="26"/>
    </row>
    <row r="48" spans="2:16" ht="47.25" customHeight="1">
      <c r="B48" s="131" t="s">
        <v>268</v>
      </c>
      <c r="C48" s="123">
        <v>43</v>
      </c>
      <c r="D48" s="123">
        <v>29</v>
      </c>
      <c r="E48" s="123">
        <v>23</v>
      </c>
      <c r="F48" s="185"/>
      <c r="G48" s="185"/>
      <c r="H48" s="185"/>
      <c r="I48" s="185"/>
      <c r="P48" s="26"/>
    </row>
    <row r="49" spans="2:16" ht="47.25" customHeight="1">
      <c r="B49" s="131" t="s">
        <v>222</v>
      </c>
      <c r="C49" s="139">
        <f>C47/C48*100</f>
        <v>0</v>
      </c>
      <c r="D49" s="139">
        <f>D47/D48*100</f>
        <v>0</v>
      </c>
      <c r="E49" s="139">
        <f>E47/E48*100</f>
        <v>0</v>
      </c>
      <c r="F49" s="185"/>
      <c r="G49" s="185"/>
      <c r="H49" s="185"/>
      <c r="I49" s="185"/>
      <c r="P49" s="57"/>
    </row>
    <row r="50" spans="2:16" ht="47.25" customHeight="1">
      <c r="B50" s="137" t="s">
        <v>212</v>
      </c>
      <c r="C50" s="138">
        <v>0</v>
      </c>
      <c r="D50" s="138">
        <v>0</v>
      </c>
      <c r="E50" s="138">
        <v>0</v>
      </c>
      <c r="F50" s="185"/>
      <c r="G50" s="185"/>
      <c r="H50" s="185"/>
      <c r="I50" s="185"/>
      <c r="P50" s="26"/>
    </row>
    <row r="51" spans="2:16" ht="108.75" customHeight="1">
      <c r="B51" s="122" t="s">
        <v>213</v>
      </c>
      <c r="C51" s="154" t="s">
        <v>373</v>
      </c>
      <c r="D51" s="154" t="s">
        <v>374</v>
      </c>
      <c r="E51" s="154"/>
      <c r="F51" s="185"/>
      <c r="G51" s="185"/>
      <c r="H51" s="185"/>
      <c r="I51" s="185"/>
      <c r="P51" s="40"/>
    </row>
    <row r="52" spans="2:16">
      <c r="B52" s="59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26"/>
    </row>
    <row r="53" spans="2:16" ht="28.5">
      <c r="B53" s="142" t="s">
        <v>274</v>
      </c>
      <c r="C53" s="104">
        <v>44197</v>
      </c>
      <c r="D53" s="104">
        <v>44228</v>
      </c>
      <c r="E53" s="104">
        <v>44256</v>
      </c>
      <c r="F53" s="104">
        <v>44287</v>
      </c>
      <c r="G53" s="104">
        <v>44317</v>
      </c>
      <c r="H53" s="104">
        <v>44348</v>
      </c>
      <c r="I53" s="104">
        <v>44378</v>
      </c>
      <c r="J53" s="104">
        <v>44409</v>
      </c>
      <c r="K53" s="104">
        <v>44440</v>
      </c>
      <c r="L53" s="104">
        <v>44470</v>
      </c>
      <c r="M53" s="104">
        <v>44501</v>
      </c>
      <c r="N53" s="104">
        <v>44531</v>
      </c>
      <c r="O53" s="105" t="s">
        <v>219</v>
      </c>
      <c r="P53" s="26"/>
    </row>
    <row r="54" spans="2:16" ht="28.5">
      <c r="B54" s="119" t="s">
        <v>269</v>
      </c>
      <c r="C54" s="115">
        <v>2</v>
      </c>
      <c r="D54" s="115">
        <v>3</v>
      </c>
      <c r="E54" s="115">
        <v>3</v>
      </c>
      <c r="F54" s="115">
        <v>2</v>
      </c>
      <c r="G54" s="115">
        <v>1</v>
      </c>
      <c r="H54" s="115">
        <v>3</v>
      </c>
      <c r="I54" s="115">
        <v>6</v>
      </c>
      <c r="J54" s="115">
        <v>3</v>
      </c>
      <c r="K54" s="115"/>
      <c r="L54" s="115"/>
      <c r="M54" s="115"/>
      <c r="N54" s="115"/>
      <c r="O54" s="106">
        <f>SUM(C54:N54)</f>
        <v>23</v>
      </c>
      <c r="P54" s="26"/>
    </row>
    <row r="55" spans="2:16">
      <c r="B55" s="119" t="s">
        <v>282</v>
      </c>
      <c r="C55" s="56">
        <v>640</v>
      </c>
      <c r="D55" s="56">
        <v>635</v>
      </c>
      <c r="E55" s="56">
        <v>628</v>
      </c>
      <c r="F55" s="56">
        <v>618</v>
      </c>
      <c r="G55" s="56">
        <v>611</v>
      </c>
      <c r="H55" s="56">
        <v>630</v>
      </c>
      <c r="I55" s="56">
        <v>619</v>
      </c>
      <c r="J55" s="56">
        <v>624</v>
      </c>
      <c r="K55" s="56"/>
      <c r="L55" s="56"/>
      <c r="M55" s="56"/>
      <c r="N55" s="56"/>
      <c r="O55" s="143">
        <f>AVERAGE(C55:N55)</f>
        <v>625.625</v>
      </c>
      <c r="P55" s="26"/>
    </row>
    <row r="56" spans="2:16">
      <c r="B56" s="120" t="s">
        <v>222</v>
      </c>
      <c r="C56" s="60">
        <f>(C54/C55)*100</f>
        <v>0.3125</v>
      </c>
      <c r="D56" s="60">
        <f t="shared" ref="D56:O56" si="2">(D54/D55)*100</f>
        <v>0.47244094488188976</v>
      </c>
      <c r="E56" s="60">
        <f t="shared" si="2"/>
        <v>0.47770700636942676</v>
      </c>
      <c r="F56" s="60">
        <f t="shared" si="2"/>
        <v>0.3236245954692557</v>
      </c>
      <c r="G56" s="60">
        <f t="shared" si="2"/>
        <v>0.16366612111292964</v>
      </c>
      <c r="H56" s="60">
        <f t="shared" si="2"/>
        <v>0.47619047619047622</v>
      </c>
      <c r="I56" s="60">
        <f t="shared" si="2"/>
        <v>0.96930533117932149</v>
      </c>
      <c r="J56" s="60">
        <f t="shared" si="2"/>
        <v>0.48076923076923078</v>
      </c>
      <c r="K56" s="60" t="e">
        <f t="shared" si="2"/>
        <v>#DIV/0!</v>
      </c>
      <c r="L56" s="60" t="e">
        <f t="shared" si="2"/>
        <v>#DIV/0!</v>
      </c>
      <c r="M56" s="60" t="e">
        <f t="shared" si="2"/>
        <v>#DIV/0!</v>
      </c>
      <c r="N56" s="60" t="e">
        <f t="shared" si="2"/>
        <v>#DIV/0!</v>
      </c>
      <c r="O56" s="60">
        <f t="shared" si="2"/>
        <v>3.6763236763236762</v>
      </c>
      <c r="P56" s="65"/>
    </row>
    <row r="57" spans="2:16">
      <c r="B57" s="121" t="s">
        <v>283</v>
      </c>
      <c r="C57" s="64">
        <v>7.7</v>
      </c>
      <c r="D57" s="64">
        <v>7.7</v>
      </c>
      <c r="E57" s="64">
        <v>7.7</v>
      </c>
      <c r="F57" s="64">
        <v>7.7</v>
      </c>
      <c r="G57" s="64">
        <v>7.7</v>
      </c>
      <c r="H57" s="64">
        <v>7.7</v>
      </c>
      <c r="I57" s="64">
        <v>7.7</v>
      </c>
      <c r="J57" s="64">
        <v>7.7</v>
      </c>
      <c r="K57" s="64">
        <v>7.7</v>
      </c>
      <c r="L57" s="64">
        <v>7.7</v>
      </c>
      <c r="M57" s="64">
        <v>7.7</v>
      </c>
      <c r="N57" s="64">
        <v>7.7</v>
      </c>
      <c r="O57" s="64">
        <f>SUM(C57:N57)</f>
        <v>92.40000000000002</v>
      </c>
      <c r="P57" s="34"/>
    </row>
    <row r="58" spans="2:16" ht="108" customHeight="1">
      <c r="B58" s="122" t="s">
        <v>213</v>
      </c>
      <c r="C58" s="42" t="s">
        <v>358</v>
      </c>
      <c r="D58" s="42" t="s">
        <v>360</v>
      </c>
      <c r="E58" s="42" t="s">
        <v>360</v>
      </c>
      <c r="F58" s="42" t="s">
        <v>358</v>
      </c>
      <c r="G58" s="42" t="s">
        <v>361</v>
      </c>
      <c r="H58" s="42" t="s">
        <v>360</v>
      </c>
      <c r="I58" s="42" t="s">
        <v>359</v>
      </c>
      <c r="J58" s="42" t="s">
        <v>360</v>
      </c>
      <c r="K58" s="42"/>
      <c r="L58" s="42"/>
      <c r="M58" s="42"/>
      <c r="N58" s="42"/>
      <c r="O58" s="42"/>
      <c r="P58" s="40"/>
    </row>
    <row r="59" spans="2:16" ht="304.5" customHeight="1"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40"/>
    </row>
    <row r="60" spans="2:16">
      <c r="B60" s="27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</row>
    <row r="61" spans="2:16"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0"/>
    </row>
    <row r="62" spans="2:16" ht="28.5">
      <c r="B62" s="142" t="s">
        <v>284</v>
      </c>
      <c r="C62" s="104">
        <v>44197</v>
      </c>
      <c r="D62" s="104">
        <v>44228</v>
      </c>
      <c r="E62" s="104">
        <v>44256</v>
      </c>
      <c r="F62" s="104">
        <v>44287</v>
      </c>
      <c r="G62" s="104">
        <v>44317</v>
      </c>
      <c r="H62" s="104">
        <v>44348</v>
      </c>
      <c r="I62" s="104">
        <v>44378</v>
      </c>
      <c r="J62" s="104">
        <v>44409</v>
      </c>
      <c r="K62" s="104">
        <v>44440</v>
      </c>
      <c r="L62" s="104">
        <v>44470</v>
      </c>
      <c r="M62" s="104">
        <v>44501</v>
      </c>
      <c r="N62" s="104">
        <v>44531</v>
      </c>
      <c r="O62" s="105" t="s">
        <v>219</v>
      </c>
      <c r="P62" s="26"/>
    </row>
    <row r="63" spans="2:16" ht="28.5">
      <c r="B63" s="119" t="s">
        <v>270</v>
      </c>
      <c r="C63" s="115">
        <v>19</v>
      </c>
      <c r="D63" s="115">
        <v>67</v>
      </c>
      <c r="E63" s="115">
        <v>43</v>
      </c>
      <c r="F63" s="115">
        <v>94</v>
      </c>
      <c r="G63" s="115">
        <v>77</v>
      </c>
      <c r="H63" s="115">
        <v>62</v>
      </c>
      <c r="I63" s="115">
        <v>102</v>
      </c>
      <c r="J63" s="115">
        <v>65</v>
      </c>
      <c r="K63" s="115"/>
      <c r="L63" s="115"/>
      <c r="M63" s="115"/>
      <c r="N63" s="115"/>
      <c r="O63" s="106">
        <f>SUM(C63:N63)</f>
        <v>529</v>
      </c>
      <c r="P63" s="26"/>
    </row>
    <row r="64" spans="2:16">
      <c r="B64" s="119" t="s">
        <v>282</v>
      </c>
      <c r="C64" s="115">
        <v>640</v>
      </c>
      <c r="D64" s="115">
        <v>635</v>
      </c>
      <c r="E64" s="115">
        <v>628</v>
      </c>
      <c r="F64" s="115">
        <v>618</v>
      </c>
      <c r="G64" s="115">
        <v>611</v>
      </c>
      <c r="H64" s="115">
        <v>630</v>
      </c>
      <c r="I64" s="115">
        <v>619</v>
      </c>
      <c r="J64" s="115">
        <v>624</v>
      </c>
      <c r="K64" s="115"/>
      <c r="L64" s="115"/>
      <c r="M64" s="115"/>
      <c r="N64" s="115"/>
      <c r="O64" s="143">
        <f>AVERAGE(C64:N64)</f>
        <v>625.625</v>
      </c>
      <c r="P64" s="26"/>
    </row>
    <row r="65" spans="2:16">
      <c r="B65" s="120" t="s">
        <v>222</v>
      </c>
      <c r="C65" s="61">
        <f>(C63/C64)*100</f>
        <v>2.96875</v>
      </c>
      <c r="D65" s="61">
        <f t="shared" ref="D65:O65" si="3">(D63/D64)*100</f>
        <v>10.551181102362204</v>
      </c>
      <c r="E65" s="61">
        <f t="shared" si="3"/>
        <v>6.8471337579617835</v>
      </c>
      <c r="F65" s="61">
        <f t="shared" si="3"/>
        <v>15.210355987055015</v>
      </c>
      <c r="G65" s="61">
        <f t="shared" si="3"/>
        <v>12.60229132569558</v>
      </c>
      <c r="H65" s="61">
        <f t="shared" si="3"/>
        <v>9.8412698412698418</v>
      </c>
      <c r="I65" s="61">
        <f t="shared" si="3"/>
        <v>16.478190630048463</v>
      </c>
      <c r="J65" s="61">
        <f t="shared" si="3"/>
        <v>10.416666666666668</v>
      </c>
      <c r="K65" s="61" t="e">
        <f t="shared" si="3"/>
        <v>#DIV/0!</v>
      </c>
      <c r="L65" s="61" t="e">
        <f t="shared" si="3"/>
        <v>#DIV/0!</v>
      </c>
      <c r="M65" s="61" t="e">
        <f t="shared" si="3"/>
        <v>#DIV/0!</v>
      </c>
      <c r="N65" s="61" t="e">
        <f t="shared" si="3"/>
        <v>#DIV/0!</v>
      </c>
      <c r="O65" s="61">
        <f t="shared" si="3"/>
        <v>84.555444555444552</v>
      </c>
      <c r="P65" s="34"/>
    </row>
    <row r="66" spans="2:16">
      <c r="B66" s="121" t="s">
        <v>276</v>
      </c>
      <c r="C66" s="62">
        <f>(10*C57)</f>
        <v>77</v>
      </c>
      <c r="D66" s="62">
        <f t="shared" ref="D66:N66" si="4">(10*D57)</f>
        <v>77</v>
      </c>
      <c r="E66" s="62">
        <f t="shared" si="4"/>
        <v>77</v>
      </c>
      <c r="F66" s="62">
        <f t="shared" si="4"/>
        <v>77</v>
      </c>
      <c r="G66" s="62">
        <f t="shared" si="4"/>
        <v>77</v>
      </c>
      <c r="H66" s="62">
        <f t="shared" si="4"/>
        <v>77</v>
      </c>
      <c r="I66" s="62">
        <f t="shared" si="4"/>
        <v>77</v>
      </c>
      <c r="J66" s="62">
        <f t="shared" si="4"/>
        <v>77</v>
      </c>
      <c r="K66" s="62">
        <f t="shared" si="4"/>
        <v>77</v>
      </c>
      <c r="L66" s="62">
        <f t="shared" si="4"/>
        <v>77</v>
      </c>
      <c r="M66" s="62">
        <f t="shared" si="4"/>
        <v>77</v>
      </c>
      <c r="N66" s="62">
        <f t="shared" si="4"/>
        <v>77</v>
      </c>
      <c r="O66" s="62">
        <f>SUM(C66:N66)</f>
        <v>924</v>
      </c>
      <c r="P66" s="34"/>
    </row>
    <row r="67" spans="2:16" ht="42.75">
      <c r="B67" s="122" t="s">
        <v>213</v>
      </c>
      <c r="C67" s="42" t="s">
        <v>363</v>
      </c>
      <c r="D67" s="42" t="s">
        <v>362</v>
      </c>
      <c r="E67" s="42" t="s">
        <v>364</v>
      </c>
      <c r="F67" s="42" t="s">
        <v>365</v>
      </c>
      <c r="G67" s="42" t="s">
        <v>366</v>
      </c>
      <c r="H67" s="42" t="s">
        <v>367</v>
      </c>
      <c r="I67" s="42" t="s">
        <v>368</v>
      </c>
      <c r="J67" s="42" t="s">
        <v>442</v>
      </c>
      <c r="K67" s="42"/>
      <c r="L67" s="42"/>
      <c r="M67" s="42"/>
      <c r="N67" s="42"/>
      <c r="O67" s="42" t="s">
        <v>271</v>
      </c>
      <c r="P67" s="40"/>
    </row>
    <row r="68" spans="2:16" ht="380.25" customHeight="1">
      <c r="B68" s="197"/>
      <c r="C68" s="197"/>
      <c r="D68" s="197"/>
      <c r="E68" s="197"/>
      <c r="F68" s="197"/>
      <c r="G68" s="197"/>
      <c r="H68" s="197"/>
      <c r="I68" s="197"/>
      <c r="J68" s="197"/>
      <c r="K68" s="197"/>
      <c r="L68" s="197"/>
      <c r="M68" s="197"/>
      <c r="N68" s="197"/>
      <c r="O68" s="197"/>
      <c r="P68" s="40"/>
    </row>
    <row r="69" spans="2:16">
      <c r="B69" s="27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</row>
    <row r="70" spans="2:16" ht="36.75" customHeight="1">
      <c r="B70" s="116" t="s">
        <v>308</v>
      </c>
      <c r="C70" s="104">
        <v>44197</v>
      </c>
      <c r="D70" s="104">
        <v>44228</v>
      </c>
      <c r="E70" s="104">
        <v>44256</v>
      </c>
      <c r="F70" s="104">
        <v>44287</v>
      </c>
      <c r="G70" s="104">
        <v>44317</v>
      </c>
      <c r="H70" s="104">
        <v>44348</v>
      </c>
      <c r="I70" s="104">
        <v>44378</v>
      </c>
      <c r="J70" s="104">
        <v>44409</v>
      </c>
      <c r="K70" s="104">
        <v>44440</v>
      </c>
      <c r="L70" s="104">
        <v>44470</v>
      </c>
      <c r="M70" s="104">
        <v>44501</v>
      </c>
      <c r="N70" s="104">
        <v>44531</v>
      </c>
      <c r="O70" s="130" t="s">
        <v>219</v>
      </c>
    </row>
    <row r="71" spans="2:16" ht="27" customHeight="1">
      <c r="B71" s="131" t="s">
        <v>369</v>
      </c>
      <c r="C71" s="144">
        <v>11</v>
      </c>
      <c r="D71" s="145">
        <v>13</v>
      </c>
      <c r="E71" s="145">
        <v>13</v>
      </c>
      <c r="F71" s="145">
        <v>7</v>
      </c>
      <c r="G71" s="145">
        <v>14</v>
      </c>
      <c r="H71" s="145">
        <v>8</v>
      </c>
      <c r="I71" s="145">
        <v>17</v>
      </c>
      <c r="J71" s="145">
        <v>22</v>
      </c>
      <c r="K71" s="145"/>
      <c r="L71" s="145"/>
      <c r="M71" s="145"/>
      <c r="N71" s="145"/>
      <c r="O71" s="106">
        <f>SUM(C71:N71)</f>
        <v>105</v>
      </c>
    </row>
    <row r="72" spans="2:16" ht="32.25" customHeight="1">
      <c r="B72" s="131" t="s">
        <v>370</v>
      </c>
      <c r="C72" s="153">
        <v>39</v>
      </c>
      <c r="D72" s="153">
        <v>32</v>
      </c>
      <c r="E72" s="145">
        <v>45</v>
      </c>
      <c r="F72" s="145">
        <v>30</v>
      </c>
      <c r="G72" s="145">
        <v>27</v>
      </c>
      <c r="H72" s="153">
        <v>44</v>
      </c>
      <c r="I72" s="145">
        <v>37</v>
      </c>
      <c r="J72" s="145">
        <v>46</v>
      </c>
      <c r="K72" s="145"/>
      <c r="L72" s="145"/>
      <c r="M72" s="145"/>
      <c r="N72" s="145"/>
      <c r="O72" s="106">
        <f>SUM(C72:N72)</f>
        <v>300</v>
      </c>
    </row>
    <row r="73" spans="2:16" ht="23.25" customHeight="1">
      <c r="B73" s="131" t="s">
        <v>222</v>
      </c>
      <c r="C73" s="129">
        <f>(C71/C72)*100</f>
        <v>28.205128205128204</v>
      </c>
      <c r="D73" s="129">
        <f t="shared" ref="D73:N73" si="5">(D71/D72)*100</f>
        <v>40.625</v>
      </c>
      <c r="E73" s="129">
        <f t="shared" si="5"/>
        <v>28.888888888888886</v>
      </c>
      <c r="F73" s="129">
        <f t="shared" si="5"/>
        <v>23.333333333333332</v>
      </c>
      <c r="G73" s="129">
        <f t="shared" si="5"/>
        <v>51.851851851851848</v>
      </c>
      <c r="H73" s="129">
        <f t="shared" si="5"/>
        <v>18.181818181818183</v>
      </c>
      <c r="I73" s="129">
        <f t="shared" si="5"/>
        <v>45.945945945945951</v>
      </c>
      <c r="J73" s="129">
        <f t="shared" si="5"/>
        <v>47.826086956521742</v>
      </c>
      <c r="K73" s="129" t="e">
        <f t="shared" si="5"/>
        <v>#DIV/0!</v>
      </c>
      <c r="L73" s="129" t="e">
        <f t="shared" si="5"/>
        <v>#DIV/0!</v>
      </c>
      <c r="M73" s="129" t="e">
        <f t="shared" si="5"/>
        <v>#DIV/0!</v>
      </c>
      <c r="N73" s="129" t="e">
        <f t="shared" si="5"/>
        <v>#DIV/0!</v>
      </c>
      <c r="O73" s="35">
        <f>O71/O72</f>
        <v>0.35</v>
      </c>
    </row>
    <row r="74" spans="2:16" ht="23.25" customHeight="1">
      <c r="B74" s="131" t="s">
        <v>352</v>
      </c>
      <c r="C74" s="110">
        <v>0.04</v>
      </c>
      <c r="D74" s="110">
        <v>0.04</v>
      </c>
      <c r="E74" s="110">
        <v>0.04</v>
      </c>
      <c r="F74" s="110">
        <v>0.04</v>
      </c>
      <c r="G74" s="110">
        <v>0.04</v>
      </c>
      <c r="H74" s="110">
        <v>0.04</v>
      </c>
      <c r="I74" s="110">
        <v>0.04</v>
      </c>
      <c r="J74" s="110">
        <v>0.04</v>
      </c>
      <c r="K74" s="110">
        <v>0.04</v>
      </c>
      <c r="L74" s="110">
        <v>0.04</v>
      </c>
      <c r="M74" s="110">
        <v>0.04</v>
      </c>
      <c r="N74" s="110">
        <v>0.04</v>
      </c>
      <c r="O74" s="110"/>
    </row>
    <row r="75" spans="2:16" ht="53.25" customHeight="1">
      <c r="B75" s="156" t="s">
        <v>213</v>
      </c>
      <c r="C75" s="42" t="s">
        <v>387</v>
      </c>
      <c r="D75" s="42" t="s">
        <v>388</v>
      </c>
      <c r="E75" s="42" t="s">
        <v>389</v>
      </c>
      <c r="F75" s="42" t="s">
        <v>390</v>
      </c>
      <c r="G75" s="42" t="s">
        <v>391</v>
      </c>
      <c r="H75" s="42" t="s">
        <v>392</v>
      </c>
      <c r="I75" s="42" t="s">
        <v>393</v>
      </c>
      <c r="J75" s="42" t="s">
        <v>443</v>
      </c>
      <c r="K75" s="133"/>
      <c r="L75" s="133"/>
      <c r="M75" s="133"/>
      <c r="N75" s="133"/>
      <c r="O75" s="133"/>
    </row>
    <row r="76" spans="2:16">
      <c r="B76" s="148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149"/>
    </row>
    <row r="77" spans="2:16">
      <c r="B77" s="148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149"/>
    </row>
    <row r="78" spans="2:16">
      <c r="B78" s="148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149"/>
    </row>
    <row r="79" spans="2:16">
      <c r="B79" s="148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149"/>
    </row>
    <row r="80" spans="2:16">
      <c r="B80" s="148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149"/>
    </row>
    <row r="81" spans="2:15">
      <c r="B81" s="148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149"/>
    </row>
    <row r="82" spans="2:15">
      <c r="B82" s="148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149"/>
    </row>
    <row r="83" spans="2:15">
      <c r="B83" s="148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149"/>
    </row>
    <row r="84" spans="2:15">
      <c r="B84" s="148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149"/>
    </row>
    <row r="85" spans="2:15">
      <c r="B85" s="148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149"/>
    </row>
    <row r="86" spans="2:15">
      <c r="B86" s="148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149"/>
    </row>
    <row r="87" spans="2:15">
      <c r="B87" s="148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149"/>
    </row>
    <row r="88" spans="2:15">
      <c r="B88" s="148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149"/>
    </row>
    <row r="89" spans="2:15">
      <c r="B89" s="148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149"/>
    </row>
    <row r="90" spans="2:15">
      <c r="B90" s="148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149"/>
    </row>
    <row r="91" spans="2:15">
      <c r="B91" s="148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149"/>
    </row>
    <row r="92" spans="2:15">
      <c r="B92" s="148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149"/>
    </row>
    <row r="93" spans="2:15">
      <c r="B93" s="148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149"/>
    </row>
    <row r="94" spans="2:15">
      <c r="B94" s="150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2"/>
    </row>
    <row r="97" spans="2:15" ht="34.5">
      <c r="B97" s="116" t="s">
        <v>309</v>
      </c>
      <c r="C97" s="104">
        <v>44197</v>
      </c>
      <c r="D97" s="104">
        <v>44228</v>
      </c>
      <c r="E97" s="104">
        <v>44256</v>
      </c>
      <c r="F97" s="104">
        <v>44287</v>
      </c>
      <c r="G97" s="104">
        <v>44317</v>
      </c>
      <c r="H97" s="104">
        <v>44348</v>
      </c>
      <c r="I97" s="104">
        <v>44378</v>
      </c>
      <c r="J97" s="104">
        <v>44409</v>
      </c>
      <c r="K97" s="104">
        <v>44440</v>
      </c>
      <c r="L97" s="104">
        <v>44470</v>
      </c>
      <c r="M97" s="104">
        <v>44501</v>
      </c>
      <c r="N97" s="104">
        <v>44531</v>
      </c>
      <c r="O97" s="130" t="s">
        <v>219</v>
      </c>
    </row>
    <row r="98" spans="2:15" ht="30" customHeight="1">
      <c r="B98" s="131" t="s">
        <v>371</v>
      </c>
      <c r="C98" s="144">
        <v>171</v>
      </c>
      <c r="D98" s="145">
        <v>142</v>
      </c>
      <c r="E98" s="145">
        <v>161</v>
      </c>
      <c r="F98" s="145">
        <v>141</v>
      </c>
      <c r="G98" s="145">
        <v>166</v>
      </c>
      <c r="H98" s="145">
        <v>175</v>
      </c>
      <c r="I98" s="145">
        <v>200</v>
      </c>
      <c r="J98" s="145">
        <v>189</v>
      </c>
      <c r="K98" s="145"/>
      <c r="L98" s="145"/>
      <c r="M98" s="145"/>
      <c r="N98" s="145"/>
      <c r="O98" s="106">
        <f>SUM(C98:N98)</f>
        <v>1345</v>
      </c>
    </row>
    <row r="99" spans="2:15" ht="24.75" customHeight="1">
      <c r="B99" s="131" t="s">
        <v>372</v>
      </c>
      <c r="C99" s="153">
        <v>395</v>
      </c>
      <c r="D99" s="153">
        <v>338</v>
      </c>
      <c r="E99" s="145">
        <v>457</v>
      </c>
      <c r="F99" s="145">
        <v>480</v>
      </c>
      <c r="G99" s="145">
        <v>323</v>
      </c>
      <c r="H99" s="153">
        <v>530</v>
      </c>
      <c r="I99" s="145">
        <v>545</v>
      </c>
      <c r="J99" s="145">
        <v>488</v>
      </c>
      <c r="K99" s="145"/>
      <c r="L99" s="145"/>
      <c r="M99" s="145"/>
      <c r="N99" s="145"/>
      <c r="O99" s="106">
        <f>SUM(C99:N99)</f>
        <v>3556</v>
      </c>
    </row>
    <row r="100" spans="2:15">
      <c r="B100" s="131" t="s">
        <v>222</v>
      </c>
      <c r="C100" s="129">
        <f>(C98/C99)*100</f>
        <v>43.291139240506325</v>
      </c>
      <c r="D100" s="129">
        <f t="shared" ref="D100:N100" si="6">(D98/D99)*100</f>
        <v>42.011834319526628</v>
      </c>
      <c r="E100" s="129">
        <f t="shared" si="6"/>
        <v>35.229759299781179</v>
      </c>
      <c r="F100" s="129">
        <f t="shared" si="6"/>
        <v>29.375</v>
      </c>
      <c r="G100" s="129">
        <f t="shared" si="6"/>
        <v>51.393188854489168</v>
      </c>
      <c r="H100" s="129">
        <f t="shared" si="6"/>
        <v>33.018867924528301</v>
      </c>
      <c r="I100" s="129">
        <f t="shared" si="6"/>
        <v>36.697247706422019</v>
      </c>
      <c r="J100" s="129">
        <f t="shared" si="6"/>
        <v>38.729508196721312</v>
      </c>
      <c r="K100" s="129" t="e">
        <f t="shared" si="6"/>
        <v>#DIV/0!</v>
      </c>
      <c r="L100" s="129" t="e">
        <f t="shared" si="6"/>
        <v>#DIV/0!</v>
      </c>
      <c r="M100" s="129" t="e">
        <f t="shared" si="6"/>
        <v>#DIV/0!</v>
      </c>
      <c r="N100" s="129" t="e">
        <f t="shared" si="6"/>
        <v>#DIV/0!</v>
      </c>
      <c r="O100" s="35">
        <f>O98/O99</f>
        <v>0.37823397075365578</v>
      </c>
    </row>
    <row r="101" spans="2:15">
      <c r="B101" s="131" t="s">
        <v>352</v>
      </c>
      <c r="C101" s="110">
        <v>0.12</v>
      </c>
      <c r="D101" s="110">
        <v>0.12</v>
      </c>
      <c r="E101" s="110">
        <v>0.12</v>
      </c>
      <c r="F101" s="110">
        <v>0.12</v>
      </c>
      <c r="G101" s="110">
        <v>0.12</v>
      </c>
      <c r="H101" s="110">
        <v>0.12</v>
      </c>
      <c r="I101" s="110">
        <v>0.12</v>
      </c>
      <c r="J101" s="110">
        <v>0.12</v>
      </c>
      <c r="K101" s="110">
        <v>0.12</v>
      </c>
      <c r="L101" s="110">
        <v>0.12</v>
      </c>
      <c r="M101" s="110">
        <v>0.12</v>
      </c>
      <c r="N101" s="110">
        <v>0.12</v>
      </c>
      <c r="O101" s="110"/>
    </row>
    <row r="102" spans="2:15" ht="66">
      <c r="B102" s="132" t="s">
        <v>213</v>
      </c>
      <c r="C102" s="157" t="s">
        <v>450</v>
      </c>
      <c r="D102" s="157" t="s">
        <v>444</v>
      </c>
      <c r="E102" s="157" t="s">
        <v>445</v>
      </c>
      <c r="F102" s="157" t="s">
        <v>446</v>
      </c>
      <c r="G102" s="157" t="s">
        <v>447</v>
      </c>
      <c r="H102" s="157" t="s">
        <v>448</v>
      </c>
      <c r="I102" s="157" t="s">
        <v>449</v>
      </c>
      <c r="J102" s="157" t="s">
        <v>451</v>
      </c>
      <c r="K102" s="133"/>
      <c r="L102" s="133"/>
      <c r="M102" s="133"/>
      <c r="N102" s="133"/>
      <c r="O102" s="133"/>
    </row>
    <row r="103" spans="2:15">
      <c r="B103" s="148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149"/>
    </row>
    <row r="104" spans="2:15">
      <c r="B104" s="148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149"/>
    </row>
    <row r="105" spans="2:15">
      <c r="B105" s="148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149"/>
    </row>
    <row r="106" spans="2:15">
      <c r="B106" s="148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149"/>
    </row>
    <row r="107" spans="2:15">
      <c r="B107" s="148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149"/>
    </row>
    <row r="108" spans="2:15">
      <c r="B108" s="148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149"/>
    </row>
    <row r="109" spans="2:15">
      <c r="B109" s="148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149"/>
    </row>
    <row r="110" spans="2:15">
      <c r="B110" s="148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149"/>
    </row>
    <row r="111" spans="2:15">
      <c r="B111" s="148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149"/>
    </row>
    <row r="112" spans="2:15">
      <c r="B112" s="148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149"/>
    </row>
    <row r="113" spans="2:15">
      <c r="B113" s="148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149"/>
    </row>
    <row r="114" spans="2:15">
      <c r="B114" s="148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149"/>
    </row>
    <row r="115" spans="2:15">
      <c r="B115" s="148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149"/>
    </row>
    <row r="116" spans="2:15">
      <c r="B116" s="148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149"/>
    </row>
    <row r="117" spans="2:15">
      <c r="B117" s="148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149"/>
    </row>
    <row r="118" spans="2:15">
      <c r="B118" s="148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149"/>
    </row>
    <row r="119" spans="2:15">
      <c r="B119" s="148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149"/>
    </row>
    <row r="120" spans="2:15">
      <c r="B120" s="148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149"/>
    </row>
    <row r="121" spans="2:15">
      <c r="B121" s="148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149"/>
    </row>
    <row r="122" spans="2:15">
      <c r="B122" s="150"/>
      <c r="C122" s="151"/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2"/>
    </row>
  </sheetData>
  <mergeCells count="9">
    <mergeCell ref="B68:O68"/>
    <mergeCell ref="F46:I51"/>
    <mergeCell ref="B59:O59"/>
    <mergeCell ref="B2:E2"/>
    <mergeCell ref="F29:J35"/>
    <mergeCell ref="F37:J43"/>
    <mergeCell ref="B17:O17"/>
    <mergeCell ref="B26:O26"/>
    <mergeCell ref="B10:E10"/>
  </mergeCells>
  <phoneticPr fontId="29" type="noConversion"/>
  <conditionalFormatting sqref="D5:D6 D30 C47:C48 C63:N63 K13:N14 C54:N54 C21:N22">
    <cfRule type="containsBlanks" dxfId="19" priority="89" stopIfTrue="1">
      <formula>LEN(TRIM(C5))=0</formula>
    </cfRule>
  </conditionalFormatting>
  <conditionalFormatting sqref="C5:E6">
    <cfRule type="containsBlanks" dxfId="18" priority="88" stopIfTrue="1">
      <formula>LEN(TRIM(C5))=0</formula>
    </cfRule>
  </conditionalFormatting>
  <conditionalFormatting sqref="E5">
    <cfRule type="containsBlanks" dxfId="17" priority="86" stopIfTrue="1">
      <formula>LEN(TRIM(E5))=0</formula>
    </cfRule>
  </conditionalFormatting>
  <conditionalFormatting sqref="E6">
    <cfRule type="containsBlanks" dxfId="16" priority="87" stopIfTrue="1">
      <formula>LEN(TRIM(E6))=0</formula>
    </cfRule>
  </conditionalFormatting>
  <conditionalFormatting sqref="C64:N64">
    <cfRule type="containsBlanks" dxfId="15" priority="75" stopIfTrue="1">
      <formula>LEN(TRIM(C64))=0</formula>
    </cfRule>
  </conditionalFormatting>
  <conditionalFormatting sqref="D47:D48 E48">
    <cfRule type="containsBlanks" dxfId="14" priority="73" stopIfTrue="1">
      <formula>LEN(TRIM(D47))=0</formula>
    </cfRule>
  </conditionalFormatting>
  <conditionalFormatting sqref="C23:N23">
    <cfRule type="cellIs" dxfId="13" priority="63" operator="equal">
      <formula>$O$24</formula>
    </cfRule>
    <cfRule type="cellIs" dxfId="12" priority="64" operator="greaterThan">
      <formula>$O$24</formula>
    </cfRule>
  </conditionalFormatting>
  <conditionalFormatting sqref="C23:N23">
    <cfRule type="cellIs" dxfId="11" priority="62" operator="lessThan">
      <formula>$O$24</formula>
    </cfRule>
  </conditionalFormatting>
  <conditionalFormatting sqref="C42">
    <cfRule type="cellIs" dxfId="10" priority="34" operator="greaterThan">
      <formula>$C$42</formula>
    </cfRule>
  </conditionalFormatting>
  <conditionalFormatting sqref="C50">
    <cfRule type="cellIs" dxfId="9" priority="10" operator="greaterThan">
      <formula>$C$42</formula>
    </cfRule>
  </conditionalFormatting>
  <conditionalFormatting sqref="C56:O56 C65:O65">
    <cfRule type="cellIs" dxfId="8" priority="120" operator="lessThan">
      <formula>#REF!</formula>
    </cfRule>
    <cfRule type="cellIs" dxfId="7" priority="121" operator="equal">
      <formula>#REF!</formula>
    </cfRule>
    <cfRule type="cellIs" dxfId="6" priority="122" operator="greaterThan">
      <formula>#REF!</formula>
    </cfRule>
  </conditionalFormatting>
  <conditionalFormatting sqref="C73:N73">
    <cfRule type="cellIs" dxfId="5" priority="7" operator="equal">
      <formula>$O$24</formula>
    </cfRule>
    <cfRule type="cellIs" dxfId="4" priority="8" operator="greaterThan">
      <formula>$O$24</formula>
    </cfRule>
  </conditionalFormatting>
  <conditionalFormatting sqref="C73:N73">
    <cfRule type="cellIs" dxfId="3" priority="6" operator="lessThan">
      <formula>$O$24</formula>
    </cfRule>
  </conditionalFormatting>
  <conditionalFormatting sqref="C100:N100">
    <cfRule type="cellIs" dxfId="2" priority="3" operator="equal">
      <formula>$O$24</formula>
    </cfRule>
    <cfRule type="cellIs" dxfId="1" priority="4" operator="greaterThan">
      <formula>$O$24</formula>
    </cfRule>
  </conditionalFormatting>
  <conditionalFormatting sqref="C100:N100">
    <cfRule type="cellIs" dxfId="0" priority="2" operator="lessThan">
      <formula>$O$24</formula>
    </cfRule>
  </conditionalFormatting>
  <pageMargins left="0.7" right="0.7" top="0.75" bottom="0.75" header="0.3" footer="0.3"/>
  <pageSetup orientation="portrait" horizontalDpi="4294967295" verticalDpi="4294967295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2" id="{91963E29-4B8E-47A5-83B9-D10B1F89A51A}">
            <x14:iconSet custom="1">
              <x14:cfvo type="percent">
                <xm:f>0</xm:f>
              </x14:cfvo>
              <x14:cfvo type="num">
                <xm:f>0.9</xm:f>
              </x14:cfvo>
              <x14:cfvo type="num">
                <xm:f>1</xm:f>
              </x14:cfvo>
              <x14:cfIcon iconSet="3Arrows" iconId="0"/>
              <x14:cfIcon iconSet="3Arrows" iconId="1"/>
              <x14:cfIcon iconSet="3Arrows" iconId="2"/>
            </x14:iconSet>
          </x14:cfRule>
          <xm:sqref>B7:E7</xm:sqref>
        </x14:conditionalFormatting>
        <x14:conditionalFormatting xmlns:xm="http://schemas.microsoft.com/office/excel/2006/main">
          <x14:cfRule type="iconSet" priority="93" id="{33613436-89DC-45C0-9A0F-9E204187ECA7}">
            <x14:iconSet custom="1">
              <x14:cfvo type="percent">
                <xm:f>0</xm:f>
              </x14:cfvo>
              <x14:cfvo type="num" gte="0">
                <xm:f>89</xm:f>
              </x14:cfvo>
              <x14:cfvo type="num">
                <xm:f>90</xm:f>
              </x14:cfvo>
              <x14:cfIcon iconSet="3Arrows" iconId="0"/>
              <x14:cfIcon iconSet="3Arrows" iconId="1"/>
              <x14:cfIcon iconSet="3Arrows" iconId="2"/>
            </x14:iconSet>
          </x14:cfRule>
          <xm:sqref>C15:O15</xm:sqref>
        </x14:conditionalFormatting>
        <x14:conditionalFormatting xmlns:xm="http://schemas.microsoft.com/office/excel/2006/main">
          <x14:cfRule type="iconSet" priority="97" id="{67FB6F65-46E5-463E-92F4-E6F2AFFB5967}">
            <x14:iconSet custom="1">
              <x14:cfvo type="percent">
                <xm:f>0</xm:f>
              </x14:cfvo>
              <x14:cfvo type="num">
                <xm:f>0.5</xm:f>
              </x14:cfvo>
              <x14:cfvo type="num">
                <xm:f>1</xm:f>
              </x14:cfvo>
              <x14:cfIcon iconSet="3Arrows" iconId="2"/>
              <x14:cfIcon iconSet="3Arrows" iconId="1"/>
              <x14:cfIcon iconSet="3Arrows" iconId="0"/>
            </x14:iconSet>
          </x14:cfRule>
          <xm:sqref>C49</xm:sqref>
        </x14:conditionalFormatting>
        <x14:conditionalFormatting xmlns:xm="http://schemas.microsoft.com/office/excel/2006/main">
          <x14:cfRule type="iconSet" priority="74" id="{2EBE1F45-E885-4B32-BB0E-917B7A55FEC1}">
            <x14:iconSet custom="1">
              <x14:cfvo type="percent">
                <xm:f>0</xm:f>
              </x14:cfvo>
              <x14:cfvo type="num">
                <xm:f>0.5</xm:f>
              </x14:cfvo>
              <x14:cfvo type="num">
                <xm:f>1</xm:f>
              </x14:cfvo>
              <x14:cfIcon iconSet="3Arrows" iconId="2"/>
              <x14:cfIcon iconSet="3Arrows" iconId="1"/>
              <x14:cfIcon iconSet="3Arrows" iconId="0"/>
            </x14:iconSet>
          </x14:cfRule>
          <xm:sqref>D49</xm:sqref>
        </x14:conditionalFormatting>
        <x14:conditionalFormatting xmlns:xm="http://schemas.microsoft.com/office/excel/2006/main">
          <x14:cfRule type="iconSet" priority="13" id="{1D5D9273-FCCA-49F0-A15C-9FAA539E1BD3}">
            <x14:iconSet custom="1">
              <x14:cfvo type="percent">
                <xm:f>0</xm:f>
              </x14:cfvo>
              <x14:cfvo type="num">
                <xm:f>0.5</xm:f>
              </x14:cfvo>
              <x14:cfvo type="num">
                <xm:f>1</xm:f>
              </x14:cfvo>
              <x14:cfIcon iconSet="3Arrows" iconId="2"/>
              <x14:cfIcon iconSet="3Arrows" iconId="1"/>
              <x14:cfIcon iconSet="3Arrows" iconId="0"/>
            </x14:iconSet>
          </x14:cfRule>
          <xm:sqref>E49</xm:sqref>
        </x14:conditionalFormatting>
        <x14:conditionalFormatting xmlns:xm="http://schemas.microsoft.com/office/excel/2006/main">
          <x14:cfRule type="iconSet" priority="11" id="{F4093620-4144-4E9C-B59C-6EE7FCE63A77}">
            <x14:iconSet custom="1">
              <x14:cfvo type="percent">
                <xm:f>0</xm:f>
              </x14:cfvo>
              <x14:cfvo type="num">
                <xm:f>0.88</xm:f>
              </x14:cfvo>
              <x14:cfvo type="num">
                <xm:f>1</xm:f>
              </x14:cfvo>
              <x14:cfIcon iconSet="3Arrows" iconId="0"/>
              <x14:cfIcon iconSet="3Arrows" iconId="1"/>
              <x14:cfIcon iconSet="3Arrows" iconId="2"/>
            </x14:iconSet>
          </x14:cfRule>
          <xm:sqref>O23</xm:sqref>
        </x14:conditionalFormatting>
        <x14:conditionalFormatting xmlns:xm="http://schemas.microsoft.com/office/excel/2006/main">
          <x14:cfRule type="iconSet" priority="5" id="{09283CB2-7377-4CC0-A698-5AF6A8EFE262}">
            <x14:iconSet custom="1">
              <x14:cfvo type="percent">
                <xm:f>0</xm:f>
              </x14:cfvo>
              <x14:cfvo type="num">
                <xm:f>0.88</xm:f>
              </x14:cfvo>
              <x14:cfvo type="num">
                <xm:f>1</xm:f>
              </x14:cfvo>
              <x14:cfIcon iconSet="3Arrows" iconId="0"/>
              <x14:cfIcon iconSet="3Arrows" iconId="1"/>
              <x14:cfIcon iconSet="3Arrows" iconId="2"/>
            </x14:iconSet>
          </x14:cfRule>
          <xm:sqref>O73</xm:sqref>
        </x14:conditionalFormatting>
        <x14:conditionalFormatting xmlns:xm="http://schemas.microsoft.com/office/excel/2006/main">
          <x14:cfRule type="iconSet" priority="1" id="{92F895E4-305F-4C50-9646-10A36F920F51}">
            <x14:iconSet custom="1">
              <x14:cfvo type="percent">
                <xm:f>0</xm:f>
              </x14:cfvo>
              <x14:cfvo type="num">
                <xm:f>0.88</xm:f>
              </x14:cfvo>
              <x14:cfvo type="num">
                <xm:f>1</xm:f>
              </x14:cfvo>
              <x14:cfIcon iconSet="3Arrows" iconId="0"/>
              <x14:cfIcon iconSet="3Arrows" iconId="1"/>
              <x14:cfIcon iconSet="3Arrows" iconId="2"/>
            </x14:iconSet>
          </x14:cfRule>
          <xm:sqref>O100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FICHA TÉCNICA INDICADORES</vt:lpstr>
      <vt:lpstr>IN ESTRUCTURA CUALI</vt:lpstr>
      <vt:lpstr>IND ESTRUCTURA</vt:lpstr>
      <vt:lpstr>IND PROCESO</vt:lpstr>
      <vt:lpstr>IND RESULTADO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Usuario_RSM4</dc:creator>
  <cp:lastModifiedBy>Auxiliar SST</cp:lastModifiedBy>
  <dcterms:created xsi:type="dcterms:W3CDTF">2019-09-23T19:33:05Z</dcterms:created>
  <dcterms:modified xsi:type="dcterms:W3CDTF">2021-10-01T21:52:38Z</dcterms:modified>
</cp:coreProperties>
</file>