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deivs\Downloads\"/>
    </mc:Choice>
  </mc:AlternateContent>
  <xr:revisionPtr revIDLastSave="0" documentId="13_ncr:1_{48BE5F3A-1BF0-41F4-ABDD-65348BE0BF00}" xr6:coauthVersionLast="41" xr6:coauthVersionMax="41" xr10:uidLastSave="{00000000-0000-0000-0000-000000000000}"/>
  <bookViews>
    <workbookView xWindow="680" yWindow="3520" windowWidth="14400" windowHeight="7360" firstSheet="10" activeTab="11" xr2:uid="{00000000-000D-0000-FFFF-FFFF00000000}"/>
  </bookViews>
  <sheets>
    <sheet name="VaR+CVaR" sheetId="11" r:id="rId1"/>
    <sheet name="P1_data" sheetId="12" r:id="rId2"/>
    <sheet name="CAPM, FF3F (2)" sheetId="13" r:id="rId3"/>
    <sheet name="CAPM, FF3F (3)" sheetId="15" r:id="rId4"/>
    <sheet name="CAPM, FF3F (4)" sheetId="16" r:id="rId5"/>
    <sheet name="CAPM, FF3F (5)" sheetId="17" r:id="rId6"/>
    <sheet name="CAPM, FF3F (6)" sheetId="18" r:id="rId7"/>
    <sheet name="CAPM, FF3F (7)" sheetId="19" r:id="rId8"/>
    <sheet name="P2_data" sheetId="10" r:id="rId9"/>
    <sheet name="portfolio scenario testing (2)" sheetId="20" r:id="rId10"/>
    <sheet name="P3_data" sheetId="4" r:id="rId11"/>
    <sheet name="Extra" sheetId="6" r:id="rId12"/>
  </sheets>
  <externalReferences>
    <externalReference r:id="rId13"/>
    <externalReference r:id="rId14"/>
  </externalReferences>
  <definedNames>
    <definedName name="M" localSheetId="2">#REF!</definedName>
    <definedName name="M" localSheetId="3">#REF!</definedName>
    <definedName name="M" localSheetId="4">#REF!</definedName>
    <definedName name="M" localSheetId="5">#REF!</definedName>
    <definedName name="M" localSheetId="6">#REF!</definedName>
    <definedName name="M" localSheetId="7">#REF!</definedName>
    <definedName name="M" localSheetId="9">'portfolio scenario testing (2)'!$M$1</definedName>
    <definedName name="M">#REF!</definedName>
    <definedName name="Q" localSheetId="2">#REF!</definedName>
    <definedName name="Q" localSheetId="3">#REF!</definedName>
    <definedName name="Q" localSheetId="4">#REF!</definedName>
    <definedName name="Q" localSheetId="5">#REF!</definedName>
    <definedName name="Q" localSheetId="6">#REF!</definedName>
    <definedName name="Q" localSheetId="7">#REF!</definedName>
    <definedName name="Q" localSheetId="9">'portfolio scenario testing (2)'!$B$16:$K$25</definedName>
    <definedName name="Q">#REF!</definedName>
    <definedName name="solver_adj" localSheetId="9" hidden="1">'portfolio scenario testing (2)'!$J$31:$J$40</definedName>
    <definedName name="solver_cvg" localSheetId="9" hidden="1">0.0001</definedName>
    <definedName name="solver_drv" localSheetId="9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9" hidden="1">1</definedName>
    <definedName name="solver_est" localSheetId="9" hidden="1">1</definedName>
    <definedName name="solver_itr" localSheetId="9" hidden="1">2147483647</definedName>
    <definedName name="solver_lhs1" localSheetId="9" hidden="1">'portfolio scenario testing (2)'!$J$41</definedName>
    <definedName name="solver_lhs2" localSheetId="9" hidden="1">'portfolio scenario testing (2)'!$F$41</definedName>
    <definedName name="solver_mip" localSheetId="9" hidden="1">2147483647</definedName>
    <definedName name="solver_mni" localSheetId="9" hidden="1">30</definedName>
    <definedName name="solver_mrt" localSheetId="9" hidden="1">0.075</definedName>
    <definedName name="solver_msl" localSheetId="9" hidden="1">2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9" hidden="1">2</definedName>
    <definedName name="solver_nod" localSheetId="9" hidden="1">2147483647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9" hidden="1">1</definedName>
    <definedName name="solver_nwt" localSheetId="9" hidden="1">1</definedName>
    <definedName name="solver_opt" localSheetId="2" hidden="1">'CAPM, FF3F (2)'!$B$6</definedName>
    <definedName name="solver_opt" localSheetId="3" hidden="1">'CAPM, FF3F (3)'!$B$6</definedName>
    <definedName name="solver_opt" localSheetId="4" hidden="1">'CAPM, FF3F (4)'!$B$6</definedName>
    <definedName name="solver_opt" localSheetId="5" hidden="1">'CAPM, FF3F (5)'!$B$6</definedName>
    <definedName name="solver_opt" localSheetId="6" hidden="1">'CAPM, FF3F (6)'!$B$6</definedName>
    <definedName name="solver_opt" localSheetId="7" hidden="1">'CAPM, FF3F (7)'!$B$6</definedName>
    <definedName name="solver_opt" localSheetId="9" hidden="1">'portfolio scenario testing (2)'!$J$43</definedName>
    <definedName name="solver_pre" localSheetId="9" hidden="1">0.000001</definedName>
    <definedName name="solver_rbv" localSheetId="9" hidden="1">1</definedName>
    <definedName name="solver_rel1" localSheetId="9" hidden="1">2</definedName>
    <definedName name="solver_rel2" localSheetId="9" hidden="1">2</definedName>
    <definedName name="solver_rhs1" localSheetId="9" hidden="1">1</definedName>
    <definedName name="solver_rhs2" localSheetId="9" hidden="1">1</definedName>
    <definedName name="solver_rlx" localSheetId="9" hidden="1">2</definedName>
    <definedName name="solver_rsd" localSheetId="9" hidden="1">0</definedName>
    <definedName name="solver_scl" localSheetId="9" hidden="1">1</definedName>
    <definedName name="solver_sho" localSheetId="9" hidden="1">2</definedName>
    <definedName name="solver_ssz" localSheetId="9" hidden="1">100</definedName>
    <definedName name="solver_tim" localSheetId="9" hidden="1">2147483647</definedName>
    <definedName name="solver_tol" localSheetId="9" hidden="1">0.01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typ" localSheetId="7" hidden="1">1</definedName>
    <definedName name="solver_typ" localSheetId="9" hidden="1">3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9" hidden="1">0.18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9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3" i="20" l="1"/>
  <c r="Q33" i="20"/>
  <c r="R33" i="20"/>
  <c r="S33" i="20"/>
  <c r="T33" i="20"/>
  <c r="P39" i="20"/>
  <c r="Q39" i="20"/>
  <c r="R39" i="20"/>
  <c r="S39" i="20"/>
  <c r="T39" i="20"/>
  <c r="O39" i="20"/>
  <c r="N39" i="20"/>
  <c r="M39" i="20"/>
  <c r="E1" i="20"/>
  <c r="I1" i="20"/>
  <c r="M1" i="20"/>
  <c r="B3" i="20"/>
  <c r="C3" i="20"/>
  <c r="D3" i="20"/>
  <c r="E3" i="20"/>
  <c r="F3" i="20"/>
  <c r="G3" i="20"/>
  <c r="H3" i="20"/>
  <c r="I3" i="20"/>
  <c r="J3" i="20"/>
  <c r="K3" i="20"/>
  <c r="B4" i="20"/>
  <c r="B1" i="20" s="1"/>
  <c r="C4" i="20"/>
  <c r="C1" i="20" s="1"/>
  <c r="D4" i="20"/>
  <c r="B16" i="20" s="1" a="1"/>
  <c r="E4" i="20"/>
  <c r="F4" i="20"/>
  <c r="F1" i="20" s="1"/>
  <c r="G4" i="20"/>
  <c r="G1" i="20" s="1"/>
  <c r="H4" i="20"/>
  <c r="T22" i="20" s="1"/>
  <c r="I4" i="20"/>
  <c r="J4" i="20"/>
  <c r="J1" i="20" s="1"/>
  <c r="K4" i="20"/>
  <c r="K1" i="20" s="1"/>
  <c r="L4" i="20"/>
  <c r="P4" i="20"/>
  <c r="B5" i="20"/>
  <c r="C5" i="20"/>
  <c r="D5" i="20"/>
  <c r="B53" i="20" s="1" a="1"/>
  <c r="B53" i="20" s="1"/>
  <c r="E5" i="20"/>
  <c r="F5" i="20"/>
  <c r="G5" i="20"/>
  <c r="H5" i="20"/>
  <c r="I5" i="20"/>
  <c r="J5" i="20"/>
  <c r="K5" i="20"/>
  <c r="L5" i="20"/>
  <c r="P5" i="20"/>
  <c r="B6" i="20"/>
  <c r="C6" i="20"/>
  <c r="D6" i="20"/>
  <c r="E6" i="20"/>
  <c r="F6" i="20"/>
  <c r="G6" i="20"/>
  <c r="H6" i="20"/>
  <c r="I6" i="20"/>
  <c r="J6" i="20"/>
  <c r="K6" i="20"/>
  <c r="L6" i="20"/>
  <c r="P6" i="20"/>
  <c r="B7" i="20"/>
  <c r="C7" i="20"/>
  <c r="D7" i="20"/>
  <c r="B55" i="20" s="1" a="1"/>
  <c r="B55" i="20" s="1"/>
  <c r="E7" i="20"/>
  <c r="F7" i="20"/>
  <c r="G7" i="20"/>
  <c r="H7" i="20"/>
  <c r="I7" i="20"/>
  <c r="J7" i="20"/>
  <c r="K7" i="20"/>
  <c r="L7" i="20"/>
  <c r="P7" i="20"/>
  <c r="B8" i="20"/>
  <c r="C8" i="20"/>
  <c r="D8" i="20"/>
  <c r="E8" i="20"/>
  <c r="F8" i="20"/>
  <c r="G8" i="20"/>
  <c r="H8" i="20"/>
  <c r="I8" i="20"/>
  <c r="J8" i="20"/>
  <c r="K8" i="20"/>
  <c r="L8" i="20"/>
  <c r="P8" i="20"/>
  <c r="B9" i="20"/>
  <c r="C9" i="20"/>
  <c r="D9" i="20"/>
  <c r="B57" i="20" s="1" a="1"/>
  <c r="B57" i="20" s="1"/>
  <c r="E9" i="20"/>
  <c r="F9" i="20"/>
  <c r="G9" i="20"/>
  <c r="H9" i="20"/>
  <c r="I9" i="20"/>
  <c r="J9" i="20"/>
  <c r="K9" i="20"/>
  <c r="P9" i="20"/>
  <c r="B10" i="20"/>
  <c r="C10" i="20"/>
  <c r="D10" i="20"/>
  <c r="E10" i="20"/>
  <c r="F10" i="20"/>
  <c r="G10" i="20"/>
  <c r="H10" i="20"/>
  <c r="I10" i="20"/>
  <c r="J10" i="20"/>
  <c r="K10" i="20"/>
  <c r="L10" i="20"/>
  <c r="P10" i="20"/>
  <c r="B11" i="20"/>
  <c r="C11" i="20"/>
  <c r="D11" i="20"/>
  <c r="B59" i="20" s="1" a="1"/>
  <c r="B59" i="20" s="1"/>
  <c r="E11" i="20"/>
  <c r="F11" i="20"/>
  <c r="G11" i="20"/>
  <c r="H11" i="20"/>
  <c r="I11" i="20"/>
  <c r="J11" i="20"/>
  <c r="K11" i="20"/>
  <c r="L11" i="20"/>
  <c r="P11" i="20"/>
  <c r="B12" i="20"/>
  <c r="C12" i="20"/>
  <c r="D12" i="20"/>
  <c r="F43" i="20" s="1" a="1"/>
  <c r="F43" i="20" s="1"/>
  <c r="E12" i="20"/>
  <c r="F12" i="20"/>
  <c r="G12" i="20"/>
  <c r="H12" i="20"/>
  <c r="L12" i="20" s="1"/>
  <c r="I12" i="20"/>
  <c r="J12" i="20"/>
  <c r="K12" i="20"/>
  <c r="P12" i="20"/>
  <c r="P13" i="20"/>
  <c r="N16" i="20"/>
  <c r="O17" i="20"/>
  <c r="Q19" i="20"/>
  <c r="R20" i="20"/>
  <c r="S21" i="20"/>
  <c r="U23" i="20"/>
  <c r="V24" i="20"/>
  <c r="W25" i="20"/>
  <c r="N27" i="20"/>
  <c r="N28" i="20" s="1"/>
  <c r="Q27" i="20"/>
  <c r="Q38" i="20"/>
  <c r="B41" i="20"/>
  <c r="D41" i="20"/>
  <c r="E41" i="20"/>
  <c r="F41" i="20"/>
  <c r="G41" i="20"/>
  <c r="H41" i="20"/>
  <c r="I41" i="20"/>
  <c r="J41" i="20"/>
  <c r="B43" i="20" a="1"/>
  <c r="B43" i="20" s="1"/>
  <c r="E43" i="20" a="1"/>
  <c r="E43" i="20" s="1"/>
  <c r="G43" i="20" a="1"/>
  <c r="G43" i="20" s="1"/>
  <c r="I43" i="20" a="1"/>
  <c r="I43" i="20" s="1"/>
  <c r="B52" i="20" a="1"/>
  <c r="B52" i="20" s="1"/>
  <c r="B61" i="20" s="1"/>
  <c r="B54" i="20" a="1"/>
  <c r="B54" i="20" s="1"/>
  <c r="B56" i="20" a="1"/>
  <c r="B56" i="20" s="1"/>
  <c r="B58" i="20" a="1"/>
  <c r="B58" i="20" s="1"/>
  <c r="E16" i="20" l="1"/>
  <c r="I16" i="20"/>
  <c r="B17" i="20"/>
  <c r="F17" i="20"/>
  <c r="J17" i="20"/>
  <c r="C18" i="20"/>
  <c r="G18" i="20"/>
  <c r="K18" i="20"/>
  <c r="D19" i="20"/>
  <c r="H19" i="20"/>
  <c r="E20" i="20"/>
  <c r="I20" i="20"/>
  <c r="B21" i="20"/>
  <c r="F21" i="20"/>
  <c r="J21" i="20"/>
  <c r="C22" i="20"/>
  <c r="G22" i="20"/>
  <c r="K22" i="20"/>
  <c r="D23" i="20"/>
  <c r="H23" i="20"/>
  <c r="E24" i="20"/>
  <c r="I24" i="20"/>
  <c r="B25" i="20"/>
  <c r="F25" i="20"/>
  <c r="J25" i="20"/>
  <c r="D16" i="20"/>
  <c r="H16" i="20"/>
  <c r="E17" i="20"/>
  <c r="I17" i="20"/>
  <c r="F18" i="20"/>
  <c r="J18" i="20"/>
  <c r="C19" i="20"/>
  <c r="G19" i="20"/>
  <c r="D20" i="20"/>
  <c r="H20" i="20"/>
  <c r="E21" i="20"/>
  <c r="I21" i="20"/>
  <c r="B22" i="20"/>
  <c r="F22" i="20"/>
  <c r="J22" i="20"/>
  <c r="B16" i="20"/>
  <c r="F16" i="20"/>
  <c r="J16" i="20"/>
  <c r="C17" i="20"/>
  <c r="G17" i="20"/>
  <c r="K17" i="20"/>
  <c r="D18" i="20"/>
  <c r="H18" i="20"/>
  <c r="E19" i="20"/>
  <c r="I19" i="20"/>
  <c r="B20" i="20"/>
  <c r="F20" i="20"/>
  <c r="J20" i="20"/>
  <c r="C21" i="20"/>
  <c r="G21" i="20"/>
  <c r="K21" i="20"/>
  <c r="D22" i="20"/>
  <c r="H22" i="20"/>
  <c r="E23" i="20"/>
  <c r="I23" i="20"/>
  <c r="B24" i="20"/>
  <c r="F24" i="20"/>
  <c r="J24" i="20"/>
  <c r="C25" i="20"/>
  <c r="G25" i="20"/>
  <c r="K25" i="20"/>
  <c r="C16" i="20"/>
  <c r="G16" i="20"/>
  <c r="K16" i="20"/>
  <c r="D17" i="20"/>
  <c r="H17" i="20"/>
  <c r="E18" i="20"/>
  <c r="I18" i="20"/>
  <c r="B19" i="20"/>
  <c r="F19" i="20"/>
  <c r="J19" i="20"/>
  <c r="C20" i="20"/>
  <c r="G20" i="20"/>
  <c r="K20" i="20"/>
  <c r="D21" i="20"/>
  <c r="H21" i="20"/>
  <c r="E22" i="20"/>
  <c r="I22" i="20"/>
  <c r="B23" i="20"/>
  <c r="F23" i="20"/>
  <c r="J23" i="20"/>
  <c r="C24" i="20"/>
  <c r="G24" i="20"/>
  <c r="K24" i="20"/>
  <c r="D25" i="20"/>
  <c r="H25" i="20"/>
  <c r="B18" i="20"/>
  <c r="K19" i="20"/>
  <c r="P38" i="20"/>
  <c r="O38" i="20"/>
  <c r="M12" i="20"/>
  <c r="B44" i="20" s="1"/>
  <c r="I25" i="20"/>
  <c r="D24" i="20"/>
  <c r="C23" i="20"/>
  <c r="K23" i="20"/>
  <c r="H24" i="20"/>
  <c r="G23" i="20"/>
  <c r="S38" i="20"/>
  <c r="Q28" i="20"/>
  <c r="E25" i="20"/>
  <c r="H1" i="20"/>
  <c r="P34" i="20" s="1" a="1"/>
  <c r="P34" i="20" s="1"/>
  <c r="D1" i="20"/>
  <c r="R34" i="20" s="1" a="1"/>
  <c r="R34" i="20" s="1"/>
  <c r="D43" i="20" a="1"/>
  <c r="D43" i="20" s="1"/>
  <c r="P18" i="20"/>
  <c r="N12" i="20"/>
  <c r="L9" i="20"/>
  <c r="B48" i="20" a="1"/>
  <c r="B48" i="20" s="1"/>
  <c r="M38" i="20" s="1"/>
  <c r="J43" i="20" a="1"/>
  <c r="J43" i="20" s="1"/>
  <c r="H43" i="20" a="1"/>
  <c r="H43" i="20" s="1"/>
  <c r="V34" i="20" l="1"/>
  <c r="P36" i="20"/>
  <c r="N38" i="20"/>
  <c r="O34" i="20" a="1"/>
  <c r="O34" i="20" s="1"/>
  <c r="M34" i="20" a="1"/>
  <c r="M34" i="20" s="1"/>
  <c r="N34" i="20" a="1"/>
  <c r="N34" i="20" s="1"/>
  <c r="N36" i="20" s="1"/>
  <c r="S34" i="20" a="1"/>
  <c r="S34" i="20" s="1"/>
  <c r="S36" i="20" s="1"/>
  <c r="T34" i="20" a="1"/>
  <c r="T34" i="20" s="1"/>
  <c r="B45" i="20" a="1"/>
  <c r="B45" i="20" s="1"/>
  <c r="E45" i="20" a="1"/>
  <c r="E45" i="20" s="1"/>
  <c r="G45" i="20" a="1"/>
  <c r="G45" i="20" s="1"/>
  <c r="I45" i="20" a="1"/>
  <c r="I45" i="20" s="1"/>
  <c r="D45" i="20" a="1"/>
  <c r="D45" i="20" s="1"/>
  <c r="N37" i="20" s="1"/>
  <c r="F45" i="20" a="1"/>
  <c r="F45" i="20" s="1"/>
  <c r="H45" i="20" a="1"/>
  <c r="H45" i="20" s="1"/>
  <c r="R35" i="20" s="1"/>
  <c r="J45" i="20" a="1"/>
  <c r="J45" i="20" s="1"/>
  <c r="T37" i="20" s="1"/>
  <c r="R36" i="20"/>
  <c r="R37" i="20"/>
  <c r="R38" i="20"/>
  <c r="T36" i="20"/>
  <c r="T38" i="20"/>
  <c r="Q34" i="20" a="1"/>
  <c r="Q34" i="20" s="1"/>
  <c r="Q36" i="20" s="1"/>
  <c r="T35" i="20" l="1"/>
  <c r="S37" i="20"/>
  <c r="S35" i="20"/>
  <c r="O36" i="20"/>
  <c r="O33" i="20"/>
  <c r="N35" i="20"/>
  <c r="Q35" i="20"/>
  <c r="Q37" i="20"/>
  <c r="N33" i="20"/>
  <c r="P37" i="20"/>
  <c r="P35" i="20"/>
  <c r="O37" i="20"/>
  <c r="O35" i="20"/>
  <c r="B46" i="20"/>
  <c r="M37" i="20"/>
  <c r="M35" i="20"/>
  <c r="M36" i="20"/>
  <c r="M33" i="20"/>
  <c r="W12" i="11" l="1"/>
  <c r="W13" i="11"/>
  <c r="S12" i="11"/>
  <c r="S13" i="11"/>
  <c r="Q4" i="11"/>
  <c r="Q3" i="11"/>
  <c r="Q2" i="11"/>
  <c r="O8" i="11"/>
  <c r="O7" i="11"/>
  <c r="Q8" i="11"/>
  <c r="Q7" i="11"/>
  <c r="N38" i="13"/>
  <c r="N37" i="13"/>
  <c r="N36" i="13"/>
  <c r="N35" i="13"/>
  <c r="N34" i="13"/>
  <c r="N33" i="13"/>
  <c r="J38" i="13"/>
  <c r="J37" i="13"/>
  <c r="J36" i="13"/>
  <c r="J35" i="13"/>
  <c r="J34" i="13"/>
  <c r="J33" i="13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D227" i="19" s="1"/>
  <c r="B228" i="19"/>
  <c r="B229" i="19"/>
  <c r="B230" i="19"/>
  <c r="B231" i="19"/>
  <c r="D231" i="19" s="1"/>
  <c r="B232" i="19"/>
  <c r="B233" i="19"/>
  <c r="B234" i="19"/>
  <c r="B235" i="19"/>
  <c r="D235" i="19" s="1"/>
  <c r="B236" i="19"/>
  <c r="B237" i="19"/>
  <c r="B238" i="19"/>
  <c r="B239" i="19"/>
  <c r="D239" i="19" s="1"/>
  <c r="B240" i="19"/>
  <c r="B241" i="19"/>
  <c r="B242" i="19"/>
  <c r="B243" i="19"/>
  <c r="D243" i="19" s="1"/>
  <c r="B244" i="19"/>
  <c r="B245" i="19"/>
  <c r="B246" i="19"/>
  <c r="B247" i="19"/>
  <c r="D247" i="19" s="1"/>
  <c r="B248" i="19"/>
  <c r="B249" i="19"/>
  <c r="B250" i="19"/>
  <c r="B251" i="19"/>
  <c r="D251" i="19" s="1"/>
  <c r="B252" i="19"/>
  <c r="B253" i="19"/>
  <c r="B254" i="19"/>
  <c r="D254" i="19" s="1"/>
  <c r="B255" i="19"/>
  <c r="D255" i="19" s="1"/>
  <c r="B256" i="19"/>
  <c r="B257" i="19"/>
  <c r="B6" i="19"/>
  <c r="D257" i="19"/>
  <c r="D256" i="19"/>
  <c r="D253" i="19"/>
  <c r="D252" i="19"/>
  <c r="D250" i="19"/>
  <c r="D249" i="19"/>
  <c r="D248" i="19"/>
  <c r="D246" i="19"/>
  <c r="D245" i="19"/>
  <c r="D244" i="19"/>
  <c r="D242" i="19"/>
  <c r="D241" i="19"/>
  <c r="D240" i="19"/>
  <c r="D238" i="19"/>
  <c r="D237" i="19"/>
  <c r="D236" i="19"/>
  <c r="D234" i="19"/>
  <c r="D233" i="19"/>
  <c r="D232" i="19"/>
  <c r="D230" i="19"/>
  <c r="D229" i="19"/>
  <c r="D228" i="19"/>
  <c r="D226" i="19"/>
  <c r="D225" i="19"/>
  <c r="D224" i="19"/>
  <c r="D223" i="19"/>
  <c r="D222" i="19"/>
  <c r="D221" i="19"/>
  <c r="D220" i="19"/>
  <c r="D219" i="19"/>
  <c r="D218" i="19"/>
  <c r="D217" i="19"/>
  <c r="D216" i="19"/>
  <c r="D215" i="19"/>
  <c r="D214" i="19"/>
  <c r="D213" i="19"/>
  <c r="D212" i="19"/>
  <c r="D211" i="19"/>
  <c r="D210" i="19"/>
  <c r="D209" i="19"/>
  <c r="D208" i="19"/>
  <c r="D207" i="19"/>
  <c r="D206" i="19"/>
  <c r="D205" i="19"/>
  <c r="D204" i="19"/>
  <c r="D203" i="19"/>
  <c r="D202" i="19"/>
  <c r="D201" i="19"/>
  <c r="D200" i="19"/>
  <c r="D199" i="19"/>
  <c r="D198" i="19"/>
  <c r="D197" i="19"/>
  <c r="D196" i="19"/>
  <c r="D195" i="19"/>
  <c r="D194" i="19"/>
  <c r="D193" i="19"/>
  <c r="D192" i="19"/>
  <c r="D191" i="19"/>
  <c r="D190" i="19"/>
  <c r="D189" i="19"/>
  <c r="D188" i="19"/>
  <c r="D187" i="19"/>
  <c r="D186" i="19"/>
  <c r="D185" i="19"/>
  <c r="D184" i="19"/>
  <c r="D183" i="19"/>
  <c r="D182" i="19"/>
  <c r="D181" i="19"/>
  <c r="D180" i="19"/>
  <c r="D179" i="19"/>
  <c r="D178" i="19"/>
  <c r="D177" i="19"/>
  <c r="D176" i="19"/>
  <c r="D175" i="19"/>
  <c r="D174" i="19"/>
  <c r="D173" i="19"/>
  <c r="D172" i="19"/>
  <c r="D171" i="19"/>
  <c r="D170" i="19"/>
  <c r="D169" i="19"/>
  <c r="D168" i="19"/>
  <c r="D167" i="19"/>
  <c r="D166" i="19"/>
  <c r="D165" i="19"/>
  <c r="D164" i="19"/>
  <c r="D163" i="19"/>
  <c r="D162" i="19"/>
  <c r="D161" i="19"/>
  <c r="D160" i="19"/>
  <c r="D159" i="19"/>
  <c r="D158" i="19"/>
  <c r="D157" i="19"/>
  <c r="D156" i="19"/>
  <c r="D155" i="19"/>
  <c r="D154" i="19"/>
  <c r="D153" i="19"/>
  <c r="D152" i="19"/>
  <c r="D151" i="19"/>
  <c r="D150" i="19"/>
  <c r="D149" i="19"/>
  <c r="D148" i="19"/>
  <c r="D147" i="19"/>
  <c r="D146" i="19"/>
  <c r="D145" i="19"/>
  <c r="D144" i="19"/>
  <c r="D143" i="19"/>
  <c r="D142" i="19"/>
  <c r="D141" i="19"/>
  <c r="D140" i="19"/>
  <c r="D139" i="19"/>
  <c r="D138" i="19"/>
  <c r="D137" i="19"/>
  <c r="D136" i="19"/>
  <c r="D135" i="19"/>
  <c r="D134" i="19"/>
  <c r="D133" i="19"/>
  <c r="D132" i="19"/>
  <c r="D131" i="19"/>
  <c r="D130" i="19"/>
  <c r="D129" i="19"/>
  <c r="D128" i="19"/>
  <c r="D127" i="19"/>
  <c r="D126" i="19"/>
  <c r="D125" i="19"/>
  <c r="D124" i="19"/>
  <c r="D123" i="19"/>
  <c r="D122" i="19"/>
  <c r="D121" i="19"/>
  <c r="D120" i="19"/>
  <c r="D119" i="19"/>
  <c r="D118" i="19"/>
  <c r="D117" i="19"/>
  <c r="D116" i="19"/>
  <c r="D115" i="19"/>
  <c r="D114" i="19"/>
  <c r="D113" i="19"/>
  <c r="D112" i="19"/>
  <c r="D111" i="19"/>
  <c r="D110" i="19"/>
  <c r="D109" i="19"/>
  <c r="D108" i="19"/>
  <c r="D107" i="19"/>
  <c r="D106" i="19"/>
  <c r="D105" i="19"/>
  <c r="D104" i="19"/>
  <c r="D103" i="19"/>
  <c r="D102" i="19"/>
  <c r="D101" i="19"/>
  <c r="D100" i="19"/>
  <c r="D99" i="19"/>
  <c r="D98" i="19"/>
  <c r="D97" i="19"/>
  <c r="D96" i="19"/>
  <c r="D95" i="19"/>
  <c r="D94" i="19"/>
  <c r="D93" i="19"/>
  <c r="D92" i="19"/>
  <c r="D91" i="19"/>
  <c r="D90" i="19"/>
  <c r="D89" i="19"/>
  <c r="D88" i="19"/>
  <c r="D87" i="19"/>
  <c r="D86" i="19"/>
  <c r="D85" i="19"/>
  <c r="D84" i="19"/>
  <c r="D83" i="19"/>
  <c r="D82" i="19"/>
  <c r="D81" i="19"/>
  <c r="D80" i="19"/>
  <c r="D79" i="19"/>
  <c r="D78" i="19"/>
  <c r="D77" i="19"/>
  <c r="D76" i="19"/>
  <c r="D75" i="19"/>
  <c r="D74" i="19"/>
  <c r="D73" i="19"/>
  <c r="D72" i="19"/>
  <c r="D71" i="19"/>
  <c r="D70" i="19"/>
  <c r="D69" i="19"/>
  <c r="D68" i="19"/>
  <c r="D67" i="19"/>
  <c r="D66" i="19"/>
  <c r="D65" i="19"/>
  <c r="D64" i="19"/>
  <c r="D63" i="19"/>
  <c r="D62" i="19"/>
  <c r="D61" i="19"/>
  <c r="D60" i="19"/>
  <c r="D59" i="19"/>
  <c r="D58" i="19"/>
  <c r="D57" i="19"/>
  <c r="D56" i="19"/>
  <c r="D55" i="19"/>
  <c r="D54" i="19"/>
  <c r="D53" i="19"/>
  <c r="D52" i="19"/>
  <c r="D51" i="19"/>
  <c r="D50" i="19"/>
  <c r="D49" i="19"/>
  <c r="D48" i="19"/>
  <c r="D47" i="19"/>
  <c r="D46" i="19"/>
  <c r="D45" i="19"/>
  <c r="D44" i="19"/>
  <c r="D43" i="19"/>
  <c r="D42" i="19"/>
  <c r="D41" i="19"/>
  <c r="D40" i="19"/>
  <c r="D39" i="19"/>
  <c r="D38" i="19"/>
  <c r="D37" i="19"/>
  <c r="D36" i="19"/>
  <c r="D35" i="19"/>
  <c r="D34" i="19"/>
  <c r="M38" i="19"/>
  <c r="M37" i="19"/>
  <c r="M34" i="19"/>
  <c r="M33" i="19"/>
  <c r="M33" i="19" a="1"/>
  <c r="M36" i="19" s="1"/>
  <c r="I33" i="19" a="1"/>
  <c r="I35" i="19" s="1"/>
  <c r="D33" i="19"/>
  <c r="D32" i="19"/>
  <c r="M31" i="19"/>
  <c r="I31" i="19"/>
  <c r="D31" i="19"/>
  <c r="D30" i="19"/>
  <c r="D29" i="19"/>
  <c r="D28" i="19"/>
  <c r="D27" i="19"/>
  <c r="D26" i="19"/>
  <c r="D25" i="19"/>
  <c r="D24" i="19"/>
  <c r="D23" i="19"/>
  <c r="D22" i="19"/>
  <c r="D21" i="19"/>
  <c r="D20" i="19"/>
  <c r="D19" i="19"/>
  <c r="D18" i="19"/>
  <c r="D17" i="19"/>
  <c r="D16" i="19"/>
  <c r="D15" i="19"/>
  <c r="D14" i="19"/>
  <c r="D13" i="19"/>
  <c r="D12" i="19"/>
  <c r="D11" i="19"/>
  <c r="D10" i="19"/>
  <c r="D9" i="19"/>
  <c r="D8" i="19"/>
  <c r="D7" i="19"/>
  <c r="D6" i="19"/>
  <c r="W2" i="19"/>
  <c r="R2" i="19"/>
  <c r="P2" i="19"/>
  <c r="N2" i="19"/>
  <c r="M2" i="19"/>
  <c r="B8" i="18"/>
  <c r="B9" i="18"/>
  <c r="B10" i="18"/>
  <c r="B11" i="18"/>
  <c r="D11" i="18" s="1"/>
  <c r="B12" i="18"/>
  <c r="B13" i="18"/>
  <c r="B14" i="18"/>
  <c r="B15" i="18"/>
  <c r="D15" i="18" s="1"/>
  <c r="B16" i="18"/>
  <c r="B17" i="18"/>
  <c r="B18" i="18"/>
  <c r="B19" i="18"/>
  <c r="D19" i="18" s="1"/>
  <c r="B20" i="18"/>
  <c r="B21" i="18"/>
  <c r="B22" i="18"/>
  <c r="B23" i="18"/>
  <c r="D23" i="18" s="1"/>
  <c r="B24" i="18"/>
  <c r="B25" i="18"/>
  <c r="B26" i="18"/>
  <c r="B27" i="18"/>
  <c r="D27" i="18" s="1"/>
  <c r="B28" i="18"/>
  <c r="B29" i="18"/>
  <c r="B30" i="18"/>
  <c r="B31" i="18"/>
  <c r="D31" i="18" s="1"/>
  <c r="B32" i="18"/>
  <c r="B33" i="18"/>
  <c r="B34" i="18"/>
  <c r="B35" i="18"/>
  <c r="D35" i="18" s="1"/>
  <c r="B36" i="18"/>
  <c r="B37" i="18"/>
  <c r="B38" i="18"/>
  <c r="B39" i="18"/>
  <c r="D39" i="18" s="1"/>
  <c r="B40" i="18"/>
  <c r="B41" i="18"/>
  <c r="B42" i="18"/>
  <c r="B43" i="18"/>
  <c r="D43" i="18" s="1"/>
  <c r="B44" i="18"/>
  <c r="B45" i="18"/>
  <c r="B46" i="18"/>
  <c r="B47" i="18"/>
  <c r="D47" i="18" s="1"/>
  <c r="B48" i="18"/>
  <c r="B49" i="18"/>
  <c r="B50" i="18"/>
  <c r="B51" i="18"/>
  <c r="D51" i="18" s="1"/>
  <c r="B52" i="18"/>
  <c r="B53" i="18"/>
  <c r="B54" i="18"/>
  <c r="B55" i="18"/>
  <c r="D55" i="18" s="1"/>
  <c r="B56" i="18"/>
  <c r="B57" i="18"/>
  <c r="B58" i="18"/>
  <c r="B59" i="18"/>
  <c r="D59" i="18" s="1"/>
  <c r="B60" i="18"/>
  <c r="B61" i="18"/>
  <c r="B62" i="18"/>
  <c r="B63" i="18"/>
  <c r="D63" i="18" s="1"/>
  <c r="B64" i="18"/>
  <c r="B65" i="18"/>
  <c r="B66" i="18"/>
  <c r="B67" i="18"/>
  <c r="D67" i="18" s="1"/>
  <c r="B68" i="18"/>
  <c r="B69" i="18"/>
  <c r="B70" i="18"/>
  <c r="B71" i="18"/>
  <c r="D71" i="18" s="1"/>
  <c r="B72" i="18"/>
  <c r="B73" i="18"/>
  <c r="B74" i="18"/>
  <c r="B75" i="18"/>
  <c r="D75" i="18" s="1"/>
  <c r="B76" i="18"/>
  <c r="B77" i="18"/>
  <c r="B78" i="18"/>
  <c r="B79" i="18"/>
  <c r="D79" i="18" s="1"/>
  <c r="B80" i="18"/>
  <c r="B81" i="18"/>
  <c r="B82" i="18"/>
  <c r="B83" i="18"/>
  <c r="D83" i="18" s="1"/>
  <c r="B84" i="18"/>
  <c r="B85" i="18"/>
  <c r="B86" i="18"/>
  <c r="B87" i="18"/>
  <c r="D87" i="18" s="1"/>
  <c r="B88" i="18"/>
  <c r="B89" i="18"/>
  <c r="B90" i="18"/>
  <c r="B91" i="18"/>
  <c r="D91" i="18" s="1"/>
  <c r="B92" i="18"/>
  <c r="B93" i="18"/>
  <c r="B94" i="18"/>
  <c r="B95" i="18"/>
  <c r="D95" i="18" s="1"/>
  <c r="B96" i="18"/>
  <c r="B97" i="18"/>
  <c r="B98" i="18"/>
  <c r="B99" i="18"/>
  <c r="D99" i="18" s="1"/>
  <c r="B100" i="18"/>
  <c r="B101" i="18"/>
  <c r="B102" i="18"/>
  <c r="B103" i="18"/>
  <c r="D103" i="18" s="1"/>
  <c r="B104" i="18"/>
  <c r="B105" i="18"/>
  <c r="B106" i="18"/>
  <c r="B107" i="18"/>
  <c r="D107" i="18" s="1"/>
  <c r="B108" i="18"/>
  <c r="B109" i="18"/>
  <c r="B110" i="18"/>
  <c r="B111" i="18"/>
  <c r="D111" i="18" s="1"/>
  <c r="B112" i="18"/>
  <c r="B113" i="18"/>
  <c r="B114" i="18"/>
  <c r="B115" i="18"/>
  <c r="D115" i="18" s="1"/>
  <c r="B116" i="18"/>
  <c r="B117" i="18"/>
  <c r="B118" i="18"/>
  <c r="B119" i="18"/>
  <c r="D119" i="18" s="1"/>
  <c r="B120" i="18"/>
  <c r="B121" i="18"/>
  <c r="B122" i="18"/>
  <c r="B123" i="18"/>
  <c r="D123" i="18" s="1"/>
  <c r="B124" i="18"/>
  <c r="B125" i="18"/>
  <c r="B126" i="18"/>
  <c r="B127" i="18"/>
  <c r="D127" i="18" s="1"/>
  <c r="B128" i="18"/>
  <c r="B129" i="18"/>
  <c r="B130" i="18"/>
  <c r="B131" i="18"/>
  <c r="D131" i="18" s="1"/>
  <c r="B132" i="18"/>
  <c r="B133" i="18"/>
  <c r="B134" i="18"/>
  <c r="B135" i="18"/>
  <c r="D135" i="18" s="1"/>
  <c r="B136" i="18"/>
  <c r="B137" i="18"/>
  <c r="B138" i="18"/>
  <c r="B139" i="18"/>
  <c r="D139" i="18" s="1"/>
  <c r="B140" i="18"/>
  <c r="B141" i="18"/>
  <c r="B142" i="18"/>
  <c r="B143" i="18"/>
  <c r="D143" i="18" s="1"/>
  <c r="B144" i="18"/>
  <c r="B145" i="18"/>
  <c r="B146" i="18"/>
  <c r="B147" i="18"/>
  <c r="D147" i="18" s="1"/>
  <c r="B148" i="18"/>
  <c r="B149" i="18"/>
  <c r="B150" i="18"/>
  <c r="B151" i="18"/>
  <c r="D151" i="18" s="1"/>
  <c r="B152" i="18"/>
  <c r="B153" i="18"/>
  <c r="B154" i="18"/>
  <c r="B155" i="18"/>
  <c r="D155" i="18" s="1"/>
  <c r="B156" i="18"/>
  <c r="B157" i="18"/>
  <c r="B158" i="18"/>
  <c r="B159" i="18"/>
  <c r="D159" i="18" s="1"/>
  <c r="B160" i="18"/>
  <c r="B161" i="18"/>
  <c r="B162" i="18"/>
  <c r="B163" i="18"/>
  <c r="D163" i="18" s="1"/>
  <c r="B164" i="18"/>
  <c r="B165" i="18"/>
  <c r="B166" i="18"/>
  <c r="B167" i="18"/>
  <c r="D167" i="18" s="1"/>
  <c r="B168" i="18"/>
  <c r="B169" i="18"/>
  <c r="B170" i="18"/>
  <c r="B171" i="18"/>
  <c r="D171" i="18" s="1"/>
  <c r="B172" i="18"/>
  <c r="B173" i="18"/>
  <c r="B174" i="18"/>
  <c r="B175" i="18"/>
  <c r="D175" i="18" s="1"/>
  <c r="B176" i="18"/>
  <c r="B177" i="18"/>
  <c r="B178" i="18"/>
  <c r="B179" i="18"/>
  <c r="D179" i="18" s="1"/>
  <c r="B180" i="18"/>
  <c r="B181" i="18"/>
  <c r="B182" i="18"/>
  <c r="B183" i="18"/>
  <c r="D183" i="18" s="1"/>
  <c r="B184" i="18"/>
  <c r="B185" i="18"/>
  <c r="B186" i="18"/>
  <c r="B187" i="18"/>
  <c r="D187" i="18" s="1"/>
  <c r="B188" i="18"/>
  <c r="B189" i="18"/>
  <c r="B190" i="18"/>
  <c r="B191" i="18"/>
  <c r="D191" i="18" s="1"/>
  <c r="B192" i="18"/>
  <c r="B193" i="18"/>
  <c r="B194" i="18"/>
  <c r="B195" i="18"/>
  <c r="D195" i="18" s="1"/>
  <c r="B196" i="18"/>
  <c r="B197" i="18"/>
  <c r="B198" i="18"/>
  <c r="B199" i="18"/>
  <c r="D199" i="18" s="1"/>
  <c r="B200" i="18"/>
  <c r="B201" i="18"/>
  <c r="B202" i="18"/>
  <c r="B203" i="18"/>
  <c r="D203" i="18" s="1"/>
  <c r="B204" i="18"/>
  <c r="B205" i="18"/>
  <c r="B206" i="18"/>
  <c r="B207" i="18"/>
  <c r="D207" i="18" s="1"/>
  <c r="B208" i="18"/>
  <c r="B209" i="18"/>
  <c r="B210" i="18"/>
  <c r="B211" i="18"/>
  <c r="D211" i="18" s="1"/>
  <c r="B212" i="18"/>
  <c r="B213" i="18"/>
  <c r="B214" i="18"/>
  <c r="B215" i="18"/>
  <c r="D215" i="18" s="1"/>
  <c r="B216" i="18"/>
  <c r="B217" i="18"/>
  <c r="B218" i="18"/>
  <c r="B219" i="18"/>
  <c r="D219" i="18" s="1"/>
  <c r="B220" i="18"/>
  <c r="B221" i="18"/>
  <c r="B222" i="18"/>
  <c r="B223" i="18"/>
  <c r="D223" i="18" s="1"/>
  <c r="B224" i="18"/>
  <c r="B225" i="18"/>
  <c r="B226" i="18"/>
  <c r="B227" i="18"/>
  <c r="D227" i="18" s="1"/>
  <c r="B228" i="18"/>
  <c r="B229" i="18"/>
  <c r="B230" i="18"/>
  <c r="B231" i="18"/>
  <c r="D231" i="18" s="1"/>
  <c r="B232" i="18"/>
  <c r="B233" i="18"/>
  <c r="B234" i="18"/>
  <c r="B235" i="18"/>
  <c r="D235" i="18" s="1"/>
  <c r="B236" i="18"/>
  <c r="B237" i="18"/>
  <c r="B238" i="18"/>
  <c r="B239" i="18"/>
  <c r="D239" i="18" s="1"/>
  <c r="B240" i="18"/>
  <c r="B241" i="18"/>
  <c r="B242" i="18"/>
  <c r="B243" i="18"/>
  <c r="D243" i="18" s="1"/>
  <c r="B244" i="18"/>
  <c r="B245" i="18"/>
  <c r="B246" i="18"/>
  <c r="B247" i="18"/>
  <c r="D247" i="18" s="1"/>
  <c r="B248" i="18"/>
  <c r="B249" i="18"/>
  <c r="B250" i="18"/>
  <c r="B251" i="18"/>
  <c r="D251" i="18" s="1"/>
  <c r="B252" i="18"/>
  <c r="B253" i="18"/>
  <c r="B254" i="18"/>
  <c r="B255" i="18"/>
  <c r="D255" i="18" s="1"/>
  <c r="B256" i="18"/>
  <c r="B257" i="18"/>
  <c r="B6" i="18"/>
  <c r="B7" i="18"/>
  <c r="D257" i="18"/>
  <c r="D256" i="18"/>
  <c r="D254" i="18"/>
  <c r="D253" i="18"/>
  <c r="D252" i="18"/>
  <c r="D250" i="18"/>
  <c r="D249" i="18"/>
  <c r="D248" i="18"/>
  <c r="D246" i="18"/>
  <c r="D245" i="18"/>
  <c r="D244" i="18"/>
  <c r="D242" i="18"/>
  <c r="D241" i="18"/>
  <c r="D240" i="18"/>
  <c r="D238" i="18"/>
  <c r="D237" i="18"/>
  <c r="D236" i="18"/>
  <c r="D234" i="18"/>
  <c r="D233" i="18"/>
  <c r="D232" i="18"/>
  <c r="D230" i="18"/>
  <c r="D229" i="18"/>
  <c r="D228" i="18"/>
  <c r="D226" i="18"/>
  <c r="D225" i="18"/>
  <c r="D224" i="18"/>
  <c r="D222" i="18"/>
  <c r="D221" i="18"/>
  <c r="D220" i="18"/>
  <c r="D218" i="18"/>
  <c r="D217" i="18"/>
  <c r="D216" i="18"/>
  <c r="D214" i="18"/>
  <c r="D213" i="18"/>
  <c r="D212" i="18"/>
  <c r="D210" i="18"/>
  <c r="D209" i="18"/>
  <c r="D208" i="18"/>
  <c r="D206" i="18"/>
  <c r="D205" i="18"/>
  <c r="D204" i="18"/>
  <c r="D202" i="18"/>
  <c r="D201" i="18"/>
  <c r="D200" i="18"/>
  <c r="D198" i="18"/>
  <c r="D197" i="18"/>
  <c r="D196" i="18"/>
  <c r="D194" i="18"/>
  <c r="D193" i="18"/>
  <c r="D192" i="18"/>
  <c r="D190" i="18"/>
  <c r="D189" i="18"/>
  <c r="D188" i="18"/>
  <c r="D186" i="18"/>
  <c r="D185" i="18"/>
  <c r="D184" i="18"/>
  <c r="D182" i="18"/>
  <c r="D181" i="18"/>
  <c r="D180" i="18"/>
  <c r="D178" i="18"/>
  <c r="D177" i="18"/>
  <c r="D176" i="18"/>
  <c r="D174" i="18"/>
  <c r="D173" i="18"/>
  <c r="D172" i="18"/>
  <c r="D170" i="18"/>
  <c r="D169" i="18"/>
  <c r="D168" i="18"/>
  <c r="D166" i="18"/>
  <c r="D165" i="18"/>
  <c r="D164" i="18"/>
  <c r="D162" i="18"/>
  <c r="D161" i="18"/>
  <c r="D160" i="18"/>
  <c r="D158" i="18"/>
  <c r="D157" i="18"/>
  <c r="D156" i="18"/>
  <c r="D154" i="18"/>
  <c r="D153" i="18"/>
  <c r="D152" i="18"/>
  <c r="D150" i="18"/>
  <c r="D149" i="18"/>
  <c r="D148" i="18"/>
  <c r="D146" i="18"/>
  <c r="D145" i="18"/>
  <c r="D144" i="18"/>
  <c r="D142" i="18"/>
  <c r="D141" i="18"/>
  <c r="D140" i="18"/>
  <c r="D138" i="18"/>
  <c r="D137" i="18"/>
  <c r="D136" i="18"/>
  <c r="D134" i="18"/>
  <c r="D133" i="18"/>
  <c r="D132" i="18"/>
  <c r="D130" i="18"/>
  <c r="D129" i="18"/>
  <c r="D128" i="18"/>
  <c r="D126" i="18"/>
  <c r="D125" i="18"/>
  <c r="D124" i="18"/>
  <c r="D122" i="18"/>
  <c r="D121" i="18"/>
  <c r="D120" i="18"/>
  <c r="D118" i="18"/>
  <c r="D117" i="18"/>
  <c r="D116" i="18"/>
  <c r="D114" i="18"/>
  <c r="D113" i="18"/>
  <c r="D112" i="18"/>
  <c r="D110" i="18"/>
  <c r="D109" i="18"/>
  <c r="D108" i="18"/>
  <c r="D106" i="18"/>
  <c r="D105" i="18"/>
  <c r="D104" i="18"/>
  <c r="D102" i="18"/>
  <c r="D101" i="18"/>
  <c r="D100" i="18"/>
  <c r="D98" i="18"/>
  <c r="D97" i="18"/>
  <c r="D96" i="18"/>
  <c r="D94" i="18"/>
  <c r="D93" i="18"/>
  <c r="D92" i="18"/>
  <c r="D90" i="18"/>
  <c r="D89" i="18"/>
  <c r="D88" i="18"/>
  <c r="D86" i="18"/>
  <c r="D85" i="18"/>
  <c r="D84" i="18"/>
  <c r="D82" i="18"/>
  <c r="D81" i="18"/>
  <c r="D80" i="18"/>
  <c r="D78" i="18"/>
  <c r="D77" i="18"/>
  <c r="D76" i="18"/>
  <c r="D74" i="18"/>
  <c r="D73" i="18"/>
  <c r="D72" i="18"/>
  <c r="D70" i="18"/>
  <c r="D69" i="18"/>
  <c r="D68" i="18"/>
  <c r="D66" i="18"/>
  <c r="D65" i="18"/>
  <c r="D64" i="18"/>
  <c r="D62" i="18"/>
  <c r="D61" i="18"/>
  <c r="D60" i="18"/>
  <c r="D58" i="18"/>
  <c r="D57" i="18"/>
  <c r="D56" i="18"/>
  <c r="D54" i="18"/>
  <c r="D53" i="18"/>
  <c r="D52" i="18"/>
  <c r="D50" i="18"/>
  <c r="D49" i="18"/>
  <c r="D48" i="18"/>
  <c r="D46" i="18"/>
  <c r="D45" i="18"/>
  <c r="D44" i="18"/>
  <c r="D42" i="18"/>
  <c r="D41" i="18"/>
  <c r="D40" i="18"/>
  <c r="D38" i="18"/>
  <c r="D37" i="18"/>
  <c r="D36" i="18"/>
  <c r="D34" i="18"/>
  <c r="M37" i="18"/>
  <c r="M35" i="18"/>
  <c r="M33" i="18"/>
  <c r="M33" i="18" a="1"/>
  <c r="M36" i="18" s="1"/>
  <c r="I33" i="18" a="1"/>
  <c r="I35" i="18" s="1"/>
  <c r="D33" i="18"/>
  <c r="D32" i="18"/>
  <c r="M31" i="18"/>
  <c r="I31" i="18"/>
  <c r="D30" i="18"/>
  <c r="D29" i="18"/>
  <c r="D28" i="18"/>
  <c r="D26" i="18"/>
  <c r="D25" i="18"/>
  <c r="D24" i="18"/>
  <c r="D22" i="18"/>
  <c r="D21" i="18"/>
  <c r="D20" i="18"/>
  <c r="D18" i="18"/>
  <c r="D17" i="18"/>
  <c r="D16" i="18"/>
  <c r="D14" i="18"/>
  <c r="D13" i="18"/>
  <c r="D12" i="18"/>
  <c r="D10" i="18"/>
  <c r="D9" i="18"/>
  <c r="D8" i="18"/>
  <c r="D7" i="18"/>
  <c r="D6" i="18"/>
  <c r="W2" i="18"/>
  <c r="R2" i="18"/>
  <c r="P2" i="18"/>
  <c r="N2" i="18"/>
  <c r="M2" i="18"/>
  <c r="B7" i="17"/>
  <c r="B8" i="17"/>
  <c r="B9" i="17"/>
  <c r="B10" i="17"/>
  <c r="D10" i="17" s="1"/>
  <c r="B11" i="17"/>
  <c r="B12" i="17"/>
  <c r="B13" i="17"/>
  <c r="B14" i="17"/>
  <c r="D14" i="17" s="1"/>
  <c r="B15" i="17"/>
  <c r="B16" i="17"/>
  <c r="B17" i="17"/>
  <c r="B18" i="17"/>
  <c r="D18" i="17" s="1"/>
  <c r="B19" i="17"/>
  <c r="B20" i="17"/>
  <c r="B21" i="17"/>
  <c r="B22" i="17"/>
  <c r="D22" i="17" s="1"/>
  <c r="B23" i="17"/>
  <c r="B24" i="17"/>
  <c r="B25" i="17"/>
  <c r="B26" i="17"/>
  <c r="D26" i="17" s="1"/>
  <c r="B27" i="17"/>
  <c r="B28" i="17"/>
  <c r="B29" i="17"/>
  <c r="B30" i="17"/>
  <c r="D30" i="17" s="1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B74" i="17"/>
  <c r="B75" i="17"/>
  <c r="B76" i="17"/>
  <c r="B77" i="17"/>
  <c r="B78" i="17"/>
  <c r="B79" i="17"/>
  <c r="B80" i="17"/>
  <c r="B81" i="17"/>
  <c r="B82" i="17"/>
  <c r="B83" i="17"/>
  <c r="B84" i="17"/>
  <c r="B85" i="17"/>
  <c r="B86" i="17"/>
  <c r="B87" i="17"/>
  <c r="B88" i="17"/>
  <c r="B89" i="17"/>
  <c r="B90" i="17"/>
  <c r="B91" i="17"/>
  <c r="B92" i="17"/>
  <c r="B93" i="17"/>
  <c r="B94" i="17"/>
  <c r="B95" i="17"/>
  <c r="B96" i="17"/>
  <c r="B97" i="17"/>
  <c r="B98" i="17"/>
  <c r="B99" i="17"/>
  <c r="B100" i="17"/>
  <c r="B101" i="17"/>
  <c r="B102" i="17"/>
  <c r="B103" i="17"/>
  <c r="B104" i="17"/>
  <c r="B105" i="17"/>
  <c r="B106" i="17"/>
  <c r="B107" i="17"/>
  <c r="B108" i="17"/>
  <c r="B109" i="17"/>
  <c r="B110" i="17"/>
  <c r="B111" i="17"/>
  <c r="B112" i="17"/>
  <c r="B113" i="17"/>
  <c r="B114" i="17"/>
  <c r="B115" i="17"/>
  <c r="B116" i="17"/>
  <c r="B117" i="17"/>
  <c r="B118" i="17"/>
  <c r="B119" i="17"/>
  <c r="B120" i="17"/>
  <c r="B121" i="17"/>
  <c r="B122" i="17"/>
  <c r="B123" i="17"/>
  <c r="B124" i="17"/>
  <c r="B125" i="17"/>
  <c r="B126" i="17"/>
  <c r="B127" i="17"/>
  <c r="B128" i="17"/>
  <c r="B129" i="17"/>
  <c r="B130" i="17"/>
  <c r="B131" i="17"/>
  <c r="B132" i="17"/>
  <c r="B133" i="17"/>
  <c r="B134" i="17"/>
  <c r="B135" i="17"/>
  <c r="B136" i="17"/>
  <c r="B137" i="17"/>
  <c r="B138" i="17"/>
  <c r="B139" i="17"/>
  <c r="B140" i="17"/>
  <c r="B141" i="17"/>
  <c r="B142" i="17"/>
  <c r="B143" i="17"/>
  <c r="B144" i="17"/>
  <c r="B145" i="17"/>
  <c r="B146" i="17"/>
  <c r="B147" i="17"/>
  <c r="B148" i="17"/>
  <c r="B149" i="17"/>
  <c r="B150" i="17"/>
  <c r="B151" i="17"/>
  <c r="B152" i="17"/>
  <c r="B153" i="17"/>
  <c r="B154" i="17"/>
  <c r="B155" i="17"/>
  <c r="B156" i="17"/>
  <c r="B157" i="17"/>
  <c r="B158" i="17"/>
  <c r="B159" i="17"/>
  <c r="B160" i="17"/>
  <c r="B161" i="17"/>
  <c r="B162" i="17"/>
  <c r="B163" i="17"/>
  <c r="B164" i="17"/>
  <c r="B165" i="17"/>
  <c r="B166" i="17"/>
  <c r="B167" i="17"/>
  <c r="B168" i="17"/>
  <c r="B169" i="17"/>
  <c r="B170" i="17"/>
  <c r="B171" i="17"/>
  <c r="B172" i="17"/>
  <c r="B173" i="17"/>
  <c r="B174" i="17"/>
  <c r="B175" i="17"/>
  <c r="B176" i="17"/>
  <c r="B177" i="17"/>
  <c r="B178" i="17"/>
  <c r="B179" i="17"/>
  <c r="B180" i="17"/>
  <c r="B181" i="17"/>
  <c r="B182" i="17"/>
  <c r="B183" i="17"/>
  <c r="B184" i="17"/>
  <c r="B185" i="17"/>
  <c r="B186" i="17"/>
  <c r="B187" i="17"/>
  <c r="B188" i="17"/>
  <c r="B189" i="17"/>
  <c r="B190" i="17"/>
  <c r="B191" i="17"/>
  <c r="B192" i="17"/>
  <c r="B193" i="17"/>
  <c r="B194" i="17"/>
  <c r="B195" i="17"/>
  <c r="B196" i="17"/>
  <c r="B197" i="17"/>
  <c r="B198" i="17"/>
  <c r="B199" i="17"/>
  <c r="B200" i="17"/>
  <c r="B201" i="17"/>
  <c r="B202" i="17"/>
  <c r="B203" i="17"/>
  <c r="B204" i="17"/>
  <c r="B205" i="17"/>
  <c r="B206" i="17"/>
  <c r="B207" i="17"/>
  <c r="B208" i="17"/>
  <c r="B209" i="17"/>
  <c r="B210" i="17"/>
  <c r="B211" i="17"/>
  <c r="B212" i="17"/>
  <c r="B213" i="17"/>
  <c r="B214" i="17"/>
  <c r="B215" i="17"/>
  <c r="B216" i="17"/>
  <c r="B217" i="17"/>
  <c r="B218" i="17"/>
  <c r="B219" i="17"/>
  <c r="B220" i="17"/>
  <c r="B221" i="17"/>
  <c r="B222" i="17"/>
  <c r="B223" i="17"/>
  <c r="B224" i="17"/>
  <c r="B225" i="17"/>
  <c r="B226" i="17"/>
  <c r="B227" i="17"/>
  <c r="B228" i="17"/>
  <c r="B229" i="17"/>
  <c r="B230" i="17"/>
  <c r="B231" i="17"/>
  <c r="B232" i="17"/>
  <c r="B233" i="17"/>
  <c r="B234" i="17"/>
  <c r="B235" i="17"/>
  <c r="B236" i="17"/>
  <c r="B237" i="17"/>
  <c r="B238" i="17"/>
  <c r="B239" i="17"/>
  <c r="B240" i="17"/>
  <c r="B241" i="17"/>
  <c r="B242" i="17"/>
  <c r="B243" i="17"/>
  <c r="B244" i="17"/>
  <c r="B245" i="17"/>
  <c r="B246" i="17"/>
  <c r="B247" i="17"/>
  <c r="B248" i="17"/>
  <c r="B249" i="17"/>
  <c r="B250" i="17"/>
  <c r="B251" i="17"/>
  <c r="B252" i="17"/>
  <c r="B253" i="17"/>
  <c r="B254" i="17"/>
  <c r="D254" i="17" s="1"/>
  <c r="B255" i="17"/>
  <c r="B256" i="17"/>
  <c r="B257" i="17"/>
  <c r="B6" i="17"/>
  <c r="D257" i="17"/>
  <c r="D256" i="17"/>
  <c r="D255" i="17"/>
  <c r="D253" i="17"/>
  <c r="D252" i="17"/>
  <c r="D251" i="17"/>
  <c r="D250" i="17"/>
  <c r="D249" i="17"/>
  <c r="D248" i="17"/>
  <c r="D247" i="17"/>
  <c r="D246" i="17"/>
  <c r="D245" i="17"/>
  <c r="D244" i="17"/>
  <c r="D243" i="17"/>
  <c r="D242" i="17"/>
  <c r="D241" i="17"/>
  <c r="D240" i="17"/>
  <c r="D239" i="17"/>
  <c r="D238" i="17"/>
  <c r="D237" i="17"/>
  <c r="D236" i="17"/>
  <c r="D235" i="17"/>
  <c r="D234" i="17"/>
  <c r="D233" i="17"/>
  <c r="D232" i="17"/>
  <c r="D231" i="17"/>
  <c r="D230" i="17"/>
  <c r="D229" i="17"/>
  <c r="D228" i="17"/>
  <c r="D227" i="17"/>
  <c r="D226" i="17"/>
  <c r="D225" i="17"/>
  <c r="D224" i="17"/>
  <c r="D223" i="17"/>
  <c r="D222" i="17"/>
  <c r="D221" i="17"/>
  <c r="D220" i="17"/>
  <c r="D219" i="17"/>
  <c r="D218" i="17"/>
  <c r="D217" i="17"/>
  <c r="D216" i="17"/>
  <c r="D215" i="17"/>
  <c r="D214" i="17"/>
  <c r="D213" i="17"/>
  <c r="D212" i="17"/>
  <c r="D211" i="17"/>
  <c r="D210" i="17"/>
  <c r="D209" i="17"/>
  <c r="D208" i="17"/>
  <c r="D207" i="17"/>
  <c r="D206" i="17"/>
  <c r="D205" i="17"/>
  <c r="D204" i="17"/>
  <c r="D203" i="17"/>
  <c r="D202" i="17"/>
  <c r="D201" i="17"/>
  <c r="D200" i="17"/>
  <c r="D199" i="17"/>
  <c r="D198" i="17"/>
  <c r="D197" i="17"/>
  <c r="D196" i="17"/>
  <c r="D195" i="17"/>
  <c r="D194" i="17"/>
  <c r="D193" i="17"/>
  <c r="D192" i="17"/>
  <c r="D191" i="17"/>
  <c r="D190" i="17"/>
  <c r="D189" i="17"/>
  <c r="D188" i="17"/>
  <c r="D187" i="17"/>
  <c r="D186" i="17"/>
  <c r="D185" i="17"/>
  <c r="D184" i="17"/>
  <c r="D183" i="17"/>
  <c r="D182" i="17"/>
  <c r="D181" i="17"/>
  <c r="D180" i="17"/>
  <c r="D179" i="17"/>
  <c r="D178" i="17"/>
  <c r="D177" i="17"/>
  <c r="D176" i="17"/>
  <c r="D175" i="17"/>
  <c r="D174" i="17"/>
  <c r="D173" i="17"/>
  <c r="D172" i="17"/>
  <c r="D171" i="17"/>
  <c r="D170" i="17"/>
  <c r="D169" i="17"/>
  <c r="D168" i="17"/>
  <c r="D167" i="17"/>
  <c r="D166" i="17"/>
  <c r="D165" i="17"/>
  <c r="D164" i="17"/>
  <c r="D163" i="17"/>
  <c r="D162" i="17"/>
  <c r="D161" i="17"/>
  <c r="D160" i="17"/>
  <c r="D159" i="17"/>
  <c r="D158" i="17"/>
  <c r="D157" i="17"/>
  <c r="D156" i="17"/>
  <c r="D155" i="17"/>
  <c r="D154" i="17"/>
  <c r="D153" i="17"/>
  <c r="D152" i="17"/>
  <c r="D151" i="17"/>
  <c r="D150" i="17"/>
  <c r="D149" i="17"/>
  <c r="D148" i="17"/>
  <c r="D147" i="17"/>
  <c r="D146" i="17"/>
  <c r="D145" i="17"/>
  <c r="D144" i="17"/>
  <c r="D143" i="17"/>
  <c r="D142" i="17"/>
  <c r="D141" i="17"/>
  <c r="D140" i="17"/>
  <c r="D139" i="17"/>
  <c r="D138" i="17"/>
  <c r="D137" i="17"/>
  <c r="D136" i="17"/>
  <c r="D135" i="17"/>
  <c r="D134" i="17"/>
  <c r="D133" i="17"/>
  <c r="D132" i="17"/>
  <c r="D131" i="17"/>
  <c r="D130" i="17"/>
  <c r="D129" i="17"/>
  <c r="D128" i="17"/>
  <c r="D127" i="17"/>
  <c r="D126" i="17"/>
  <c r="D125" i="17"/>
  <c r="D124" i="17"/>
  <c r="D123" i="17"/>
  <c r="D122" i="17"/>
  <c r="D121" i="17"/>
  <c r="D120" i="17"/>
  <c r="D119" i="17"/>
  <c r="D118" i="17"/>
  <c r="D117" i="17"/>
  <c r="D116" i="17"/>
  <c r="D115" i="17"/>
  <c r="D114" i="17"/>
  <c r="D113" i="17"/>
  <c r="D112" i="17"/>
  <c r="D111" i="17"/>
  <c r="D110" i="17"/>
  <c r="D109" i="17"/>
  <c r="D108" i="17"/>
  <c r="D107" i="17"/>
  <c r="D106" i="17"/>
  <c r="D105" i="17"/>
  <c r="D104" i="17"/>
  <c r="D103" i="17"/>
  <c r="D102" i="17"/>
  <c r="D101" i="17"/>
  <c r="D100" i="17"/>
  <c r="D99" i="17"/>
  <c r="D98" i="17"/>
  <c r="D97" i="17"/>
  <c r="D96" i="17"/>
  <c r="D95" i="17"/>
  <c r="D94" i="17"/>
  <c r="D93" i="17"/>
  <c r="D92" i="17"/>
  <c r="D91" i="17"/>
  <c r="D90" i="17"/>
  <c r="D89" i="17"/>
  <c r="D88" i="17"/>
  <c r="D87" i="17"/>
  <c r="D86" i="17"/>
  <c r="D85" i="17"/>
  <c r="D84" i="17"/>
  <c r="D83" i="17"/>
  <c r="D82" i="17"/>
  <c r="D81" i="17"/>
  <c r="D80" i="17"/>
  <c r="D79" i="17"/>
  <c r="D78" i="17"/>
  <c r="D77" i="17"/>
  <c r="D76" i="17"/>
  <c r="D75" i="17"/>
  <c r="D74" i="17"/>
  <c r="D73" i="17"/>
  <c r="D72" i="17"/>
  <c r="D71" i="17"/>
  <c r="D70" i="17"/>
  <c r="D69" i="17"/>
  <c r="D68" i="17"/>
  <c r="D67" i="17"/>
  <c r="D66" i="17"/>
  <c r="D65" i="17"/>
  <c r="D64" i="17"/>
  <c r="D63" i="17"/>
  <c r="D62" i="17"/>
  <c r="D61" i="17"/>
  <c r="D60" i="17"/>
  <c r="D59" i="17"/>
  <c r="D58" i="17"/>
  <c r="D57" i="17"/>
  <c r="D56" i="17"/>
  <c r="D55" i="17"/>
  <c r="D54" i="17"/>
  <c r="D53" i="17"/>
  <c r="D52" i="17"/>
  <c r="D51" i="17"/>
  <c r="D50" i="17"/>
  <c r="D49" i="17"/>
  <c r="D48" i="17"/>
  <c r="D47" i="17"/>
  <c r="D46" i="17"/>
  <c r="D45" i="17"/>
  <c r="D44" i="17"/>
  <c r="D43" i="17"/>
  <c r="D42" i="17"/>
  <c r="D41" i="17"/>
  <c r="D40" i="17"/>
  <c r="D39" i="17"/>
  <c r="D38" i="17"/>
  <c r="D37" i="17"/>
  <c r="D36" i="17"/>
  <c r="D35" i="17"/>
  <c r="D34" i="17"/>
  <c r="M38" i="17"/>
  <c r="M37" i="17"/>
  <c r="M35" i="17"/>
  <c r="M34" i="17"/>
  <c r="M33" i="17"/>
  <c r="M33" i="17" a="1"/>
  <c r="M36" i="17" s="1"/>
  <c r="I33" i="17" a="1"/>
  <c r="I35" i="17" s="1"/>
  <c r="D33" i="17"/>
  <c r="D32" i="17"/>
  <c r="M31" i="17"/>
  <c r="I31" i="17"/>
  <c r="D31" i="17"/>
  <c r="D29" i="17"/>
  <c r="D28" i="17"/>
  <c r="D27" i="17"/>
  <c r="D25" i="17"/>
  <c r="D24" i="17"/>
  <c r="D23" i="17"/>
  <c r="D21" i="17"/>
  <c r="D20" i="17"/>
  <c r="D19" i="17"/>
  <c r="D17" i="17"/>
  <c r="D16" i="17"/>
  <c r="D15" i="17"/>
  <c r="D13" i="17"/>
  <c r="D12" i="17"/>
  <c r="D11" i="17"/>
  <c r="D9" i="17"/>
  <c r="D8" i="17"/>
  <c r="D7" i="17"/>
  <c r="D6" i="17"/>
  <c r="W2" i="17"/>
  <c r="R2" i="17"/>
  <c r="P2" i="17"/>
  <c r="N2" i="17"/>
  <c r="M2" i="17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B112" i="16"/>
  <c r="B113" i="16"/>
  <c r="B114" i="16"/>
  <c r="B115" i="16"/>
  <c r="B116" i="16"/>
  <c r="B117" i="16"/>
  <c r="B118" i="16"/>
  <c r="B119" i="16"/>
  <c r="B120" i="16"/>
  <c r="B121" i="16"/>
  <c r="B122" i="16"/>
  <c r="B123" i="16"/>
  <c r="B124" i="16"/>
  <c r="B125" i="16"/>
  <c r="B126" i="16"/>
  <c r="B127" i="16"/>
  <c r="B128" i="16"/>
  <c r="B129" i="16"/>
  <c r="B130" i="16"/>
  <c r="B131" i="16"/>
  <c r="B132" i="16"/>
  <c r="B133" i="16"/>
  <c r="B134" i="16"/>
  <c r="B135" i="16"/>
  <c r="B136" i="16"/>
  <c r="B137" i="16"/>
  <c r="B138" i="16"/>
  <c r="B139" i="16"/>
  <c r="B140" i="16"/>
  <c r="B141" i="16"/>
  <c r="B142" i="16"/>
  <c r="B143" i="16"/>
  <c r="B144" i="16"/>
  <c r="B145" i="16"/>
  <c r="B146" i="16"/>
  <c r="B147" i="16"/>
  <c r="B148" i="16"/>
  <c r="B149" i="16"/>
  <c r="B150" i="16"/>
  <c r="B151" i="16"/>
  <c r="B152" i="16"/>
  <c r="B153" i="16"/>
  <c r="B154" i="16"/>
  <c r="B155" i="16"/>
  <c r="B156" i="16"/>
  <c r="B157" i="16"/>
  <c r="B158" i="16"/>
  <c r="B159" i="16"/>
  <c r="B160" i="16"/>
  <c r="B161" i="16"/>
  <c r="B162" i="16"/>
  <c r="B163" i="16"/>
  <c r="B164" i="16"/>
  <c r="B165" i="16"/>
  <c r="B166" i="16"/>
  <c r="B167" i="16"/>
  <c r="B168" i="16"/>
  <c r="B169" i="16"/>
  <c r="B170" i="16"/>
  <c r="B171" i="16"/>
  <c r="B172" i="16"/>
  <c r="B173" i="16"/>
  <c r="B174" i="16"/>
  <c r="B175" i="16"/>
  <c r="B176" i="16"/>
  <c r="B177" i="16"/>
  <c r="B178" i="16"/>
  <c r="B179" i="16"/>
  <c r="B180" i="16"/>
  <c r="B181" i="16"/>
  <c r="B182" i="16"/>
  <c r="B183" i="16"/>
  <c r="B184" i="16"/>
  <c r="B185" i="16"/>
  <c r="B186" i="16"/>
  <c r="B187" i="16"/>
  <c r="B188" i="16"/>
  <c r="B189" i="16"/>
  <c r="B190" i="16"/>
  <c r="B191" i="16"/>
  <c r="B192" i="16"/>
  <c r="B193" i="16"/>
  <c r="B194" i="16"/>
  <c r="B195" i="16"/>
  <c r="B196" i="16"/>
  <c r="B197" i="16"/>
  <c r="B198" i="16"/>
  <c r="B199" i="16"/>
  <c r="B200" i="16"/>
  <c r="B201" i="16"/>
  <c r="B202" i="16"/>
  <c r="B203" i="16"/>
  <c r="B204" i="16"/>
  <c r="B205" i="16"/>
  <c r="B206" i="16"/>
  <c r="B207" i="16"/>
  <c r="B208" i="16"/>
  <c r="B209" i="16"/>
  <c r="B210" i="16"/>
  <c r="B211" i="16"/>
  <c r="B212" i="16"/>
  <c r="B213" i="16"/>
  <c r="B214" i="16"/>
  <c r="B215" i="16"/>
  <c r="B216" i="16"/>
  <c r="B217" i="16"/>
  <c r="B218" i="16"/>
  <c r="B219" i="16"/>
  <c r="B220" i="16"/>
  <c r="B221" i="16"/>
  <c r="B222" i="16"/>
  <c r="B223" i="16"/>
  <c r="B224" i="16"/>
  <c r="B225" i="16"/>
  <c r="B226" i="16"/>
  <c r="B227" i="16"/>
  <c r="B228" i="16"/>
  <c r="B229" i="16"/>
  <c r="B230" i="16"/>
  <c r="B231" i="16"/>
  <c r="B232" i="16"/>
  <c r="B233" i="16"/>
  <c r="B234" i="16"/>
  <c r="B235" i="16"/>
  <c r="B236" i="16"/>
  <c r="B237" i="16"/>
  <c r="B238" i="16"/>
  <c r="B239" i="16"/>
  <c r="B240" i="16"/>
  <c r="B241" i="16"/>
  <c r="B242" i="16"/>
  <c r="B243" i="16"/>
  <c r="B244" i="16"/>
  <c r="B245" i="16"/>
  <c r="B246" i="16"/>
  <c r="B247" i="16"/>
  <c r="B248" i="16"/>
  <c r="B249" i="16"/>
  <c r="B250" i="16"/>
  <c r="B251" i="16"/>
  <c r="B252" i="16"/>
  <c r="B253" i="16"/>
  <c r="B254" i="16"/>
  <c r="D254" i="16" s="1"/>
  <c r="B255" i="16"/>
  <c r="B256" i="16"/>
  <c r="B257" i="16"/>
  <c r="B6" i="16"/>
  <c r="D257" i="16"/>
  <c r="D256" i="16"/>
  <c r="D255" i="16"/>
  <c r="D253" i="16"/>
  <c r="D252" i="16"/>
  <c r="D251" i="16"/>
  <c r="D250" i="16"/>
  <c r="D249" i="16"/>
  <c r="D248" i="16"/>
  <c r="D247" i="16"/>
  <c r="D246" i="16"/>
  <c r="D245" i="16"/>
  <c r="D244" i="16"/>
  <c r="D243" i="16"/>
  <c r="D242" i="16"/>
  <c r="D241" i="16"/>
  <c r="D240" i="16"/>
  <c r="D239" i="16"/>
  <c r="D238" i="16"/>
  <c r="D237" i="16"/>
  <c r="D236" i="16"/>
  <c r="D235" i="16"/>
  <c r="D234" i="16"/>
  <c r="D233" i="16"/>
  <c r="D232" i="16"/>
  <c r="D231" i="16"/>
  <c r="D230" i="16"/>
  <c r="D229" i="16"/>
  <c r="D228" i="16"/>
  <c r="D227" i="16"/>
  <c r="D226" i="16"/>
  <c r="D225" i="16"/>
  <c r="D224" i="16"/>
  <c r="D223" i="16"/>
  <c r="D222" i="16"/>
  <c r="D221" i="16"/>
  <c r="D220" i="16"/>
  <c r="D219" i="16"/>
  <c r="D218" i="16"/>
  <c r="D217" i="16"/>
  <c r="D216" i="16"/>
  <c r="D215" i="16"/>
  <c r="D214" i="16"/>
  <c r="D213" i="16"/>
  <c r="D212" i="16"/>
  <c r="D211" i="16"/>
  <c r="D210" i="16"/>
  <c r="D209" i="16"/>
  <c r="D208" i="16"/>
  <c r="D207" i="16"/>
  <c r="D206" i="16"/>
  <c r="D205" i="16"/>
  <c r="D204" i="16"/>
  <c r="D203" i="16"/>
  <c r="D202" i="16"/>
  <c r="D201" i="16"/>
  <c r="D200" i="16"/>
  <c r="D199" i="16"/>
  <c r="D198" i="16"/>
  <c r="D197" i="16"/>
  <c r="D196" i="16"/>
  <c r="D195" i="16"/>
  <c r="D194" i="16"/>
  <c r="D193" i="16"/>
  <c r="D192" i="16"/>
  <c r="D191" i="16"/>
  <c r="D190" i="16"/>
  <c r="D189" i="16"/>
  <c r="D188" i="16"/>
  <c r="D187" i="16"/>
  <c r="D186" i="16"/>
  <c r="D185" i="16"/>
  <c r="D184" i="16"/>
  <c r="D183" i="16"/>
  <c r="D182" i="16"/>
  <c r="D181" i="16"/>
  <c r="D180" i="16"/>
  <c r="D179" i="16"/>
  <c r="D178" i="16"/>
  <c r="D177" i="16"/>
  <c r="D176" i="16"/>
  <c r="D175" i="16"/>
  <c r="D174" i="16"/>
  <c r="D173" i="16"/>
  <c r="D172" i="16"/>
  <c r="D171" i="16"/>
  <c r="D170" i="16"/>
  <c r="D169" i="16"/>
  <c r="D168" i="16"/>
  <c r="D167" i="16"/>
  <c r="D166" i="16"/>
  <c r="D165" i="16"/>
  <c r="D164" i="16"/>
  <c r="D163" i="16"/>
  <c r="D162" i="16"/>
  <c r="D161" i="16"/>
  <c r="D160" i="16"/>
  <c r="D159" i="16"/>
  <c r="D158" i="16"/>
  <c r="D157" i="16"/>
  <c r="D156" i="16"/>
  <c r="D155" i="16"/>
  <c r="D154" i="16"/>
  <c r="D153" i="16"/>
  <c r="D152" i="16"/>
  <c r="D151" i="16"/>
  <c r="D150" i="16"/>
  <c r="D149" i="16"/>
  <c r="D148" i="16"/>
  <c r="D147" i="16"/>
  <c r="D146" i="16"/>
  <c r="D145" i="16"/>
  <c r="D144" i="16"/>
  <c r="D143" i="16"/>
  <c r="D142" i="16"/>
  <c r="D141" i="16"/>
  <c r="D140" i="16"/>
  <c r="D139" i="16"/>
  <c r="D138" i="16"/>
  <c r="D137" i="16"/>
  <c r="D136" i="16"/>
  <c r="D135" i="16"/>
  <c r="D134" i="16"/>
  <c r="D133" i="16"/>
  <c r="D132" i="16"/>
  <c r="D131" i="16"/>
  <c r="D130" i="16"/>
  <c r="D129" i="16"/>
  <c r="D128" i="16"/>
  <c r="D127" i="16"/>
  <c r="D126" i="16"/>
  <c r="D125" i="16"/>
  <c r="D124" i="16"/>
  <c r="D123" i="16"/>
  <c r="D122" i="16"/>
  <c r="D121" i="16"/>
  <c r="D120" i="16"/>
  <c r="D119" i="16"/>
  <c r="D118" i="16"/>
  <c r="D117" i="16"/>
  <c r="D116" i="16"/>
  <c r="D115" i="16"/>
  <c r="D114" i="16"/>
  <c r="D113" i="16"/>
  <c r="D112" i="16"/>
  <c r="D111" i="16"/>
  <c r="D110" i="16"/>
  <c r="D109" i="16"/>
  <c r="D108" i="16"/>
  <c r="D107" i="16"/>
  <c r="D106" i="16"/>
  <c r="D105" i="16"/>
  <c r="D104" i="16"/>
  <c r="D103" i="16"/>
  <c r="D102" i="16"/>
  <c r="D101" i="16"/>
  <c r="D100" i="16"/>
  <c r="D99" i="16"/>
  <c r="D98" i="16"/>
  <c r="D97" i="16"/>
  <c r="D96" i="16"/>
  <c r="D95" i="16"/>
  <c r="D94" i="16"/>
  <c r="D93" i="16"/>
  <c r="D92" i="16"/>
  <c r="D91" i="16"/>
  <c r="D90" i="16"/>
  <c r="D89" i="16"/>
  <c r="D88" i="16"/>
  <c r="D87" i="16"/>
  <c r="D86" i="16"/>
  <c r="D85" i="16"/>
  <c r="D84" i="16"/>
  <c r="D83" i="16"/>
  <c r="D82" i="16"/>
  <c r="D81" i="16"/>
  <c r="D80" i="16"/>
  <c r="D79" i="16"/>
  <c r="D78" i="16"/>
  <c r="D77" i="16"/>
  <c r="D76" i="16"/>
  <c r="D75" i="16"/>
  <c r="D74" i="16"/>
  <c r="D73" i="16"/>
  <c r="D72" i="16"/>
  <c r="D71" i="16"/>
  <c r="D70" i="16"/>
  <c r="D69" i="16"/>
  <c r="D68" i="16"/>
  <c r="D67" i="16"/>
  <c r="D66" i="16"/>
  <c r="D65" i="16"/>
  <c r="D64" i="16"/>
  <c r="D63" i="16"/>
  <c r="D62" i="16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3" i="16"/>
  <c r="D42" i="16"/>
  <c r="D41" i="16"/>
  <c r="D40" i="16"/>
  <c r="D39" i="16"/>
  <c r="D38" i="16"/>
  <c r="D37" i="16"/>
  <c r="D36" i="16"/>
  <c r="D35" i="16"/>
  <c r="D34" i="16"/>
  <c r="M38" i="16"/>
  <c r="M35" i="16"/>
  <c r="M34" i="16"/>
  <c r="M33" i="16" a="1"/>
  <c r="M37" i="16" s="1"/>
  <c r="I38" i="16"/>
  <c r="I37" i="16"/>
  <c r="I35" i="16"/>
  <c r="I34" i="16"/>
  <c r="I33" i="16"/>
  <c r="I33" i="16" a="1"/>
  <c r="I36" i="16" s="1"/>
  <c r="D33" i="16"/>
  <c r="D32" i="16"/>
  <c r="M31" i="16"/>
  <c r="I31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W2" i="16"/>
  <c r="R2" i="16"/>
  <c r="P2" i="16"/>
  <c r="N2" i="16"/>
  <c r="M2" i="16"/>
  <c r="B256" i="15"/>
  <c r="B257" i="15"/>
  <c r="B7" i="15"/>
  <c r="B8" i="15"/>
  <c r="B9" i="15"/>
  <c r="B10" i="15"/>
  <c r="D10" i="15" s="1"/>
  <c r="B11" i="15"/>
  <c r="B12" i="15"/>
  <c r="B13" i="15"/>
  <c r="B14" i="15"/>
  <c r="D14" i="15" s="1"/>
  <c r="B15" i="15"/>
  <c r="B16" i="15"/>
  <c r="B17" i="15"/>
  <c r="B18" i="15"/>
  <c r="D18" i="15" s="1"/>
  <c r="B19" i="15"/>
  <c r="B20" i="15"/>
  <c r="B21" i="15"/>
  <c r="B22" i="15"/>
  <c r="D22" i="15" s="1"/>
  <c r="B23" i="15"/>
  <c r="B24" i="15"/>
  <c r="B25" i="15"/>
  <c r="B26" i="15"/>
  <c r="D26" i="15" s="1"/>
  <c r="B27" i="15"/>
  <c r="B28" i="15"/>
  <c r="B29" i="15"/>
  <c r="B30" i="15"/>
  <c r="D30" i="15" s="1"/>
  <c r="B31" i="15"/>
  <c r="B32" i="15"/>
  <c r="B33" i="15"/>
  <c r="B34" i="15"/>
  <c r="D34" i="15" s="1"/>
  <c r="B35" i="15"/>
  <c r="B36" i="15"/>
  <c r="B37" i="15"/>
  <c r="B38" i="15"/>
  <c r="D38" i="15" s="1"/>
  <c r="B39" i="15"/>
  <c r="B40" i="15"/>
  <c r="B41" i="15"/>
  <c r="B42" i="15"/>
  <c r="D42" i="15" s="1"/>
  <c r="B43" i="15"/>
  <c r="B44" i="15"/>
  <c r="B45" i="15"/>
  <c r="B46" i="15"/>
  <c r="D46" i="15" s="1"/>
  <c r="B47" i="15"/>
  <c r="B48" i="15"/>
  <c r="B49" i="15"/>
  <c r="B50" i="15"/>
  <c r="D50" i="15" s="1"/>
  <c r="B51" i="15"/>
  <c r="B52" i="15"/>
  <c r="B53" i="15"/>
  <c r="B54" i="15"/>
  <c r="D54" i="15" s="1"/>
  <c r="B55" i="15"/>
  <c r="B56" i="15"/>
  <c r="B57" i="15"/>
  <c r="B58" i="15"/>
  <c r="D58" i="15" s="1"/>
  <c r="B59" i="15"/>
  <c r="B60" i="15"/>
  <c r="B61" i="15"/>
  <c r="B62" i="15"/>
  <c r="D62" i="15" s="1"/>
  <c r="B63" i="15"/>
  <c r="B64" i="15"/>
  <c r="B65" i="15"/>
  <c r="B66" i="15"/>
  <c r="D66" i="15" s="1"/>
  <c r="B67" i="15"/>
  <c r="B68" i="15"/>
  <c r="B69" i="15"/>
  <c r="B70" i="15"/>
  <c r="D70" i="15" s="1"/>
  <c r="B71" i="15"/>
  <c r="B72" i="15"/>
  <c r="B73" i="15"/>
  <c r="B74" i="15"/>
  <c r="D74" i="15" s="1"/>
  <c r="B75" i="15"/>
  <c r="B76" i="15"/>
  <c r="B77" i="15"/>
  <c r="B78" i="15"/>
  <c r="D78" i="15" s="1"/>
  <c r="B79" i="15"/>
  <c r="B80" i="15"/>
  <c r="B81" i="15"/>
  <c r="B82" i="15"/>
  <c r="D82" i="15" s="1"/>
  <c r="B83" i="15"/>
  <c r="B84" i="15"/>
  <c r="B85" i="15"/>
  <c r="B86" i="15"/>
  <c r="D86" i="15" s="1"/>
  <c r="B87" i="15"/>
  <c r="B88" i="15"/>
  <c r="B89" i="15"/>
  <c r="B90" i="15"/>
  <c r="D90" i="15" s="1"/>
  <c r="B91" i="15"/>
  <c r="B92" i="15"/>
  <c r="B93" i="15"/>
  <c r="B94" i="15"/>
  <c r="D94" i="15" s="1"/>
  <c r="B95" i="15"/>
  <c r="B96" i="15"/>
  <c r="B97" i="15"/>
  <c r="B98" i="15"/>
  <c r="D98" i="15" s="1"/>
  <c r="B99" i="15"/>
  <c r="B100" i="15"/>
  <c r="B101" i="15"/>
  <c r="B102" i="15"/>
  <c r="D102" i="15" s="1"/>
  <c r="B103" i="15"/>
  <c r="B104" i="15"/>
  <c r="B105" i="15"/>
  <c r="B106" i="15"/>
  <c r="D106" i="15" s="1"/>
  <c r="B107" i="15"/>
  <c r="B108" i="15"/>
  <c r="B109" i="15"/>
  <c r="B110" i="15"/>
  <c r="D110" i="15" s="1"/>
  <c r="B111" i="15"/>
  <c r="B112" i="15"/>
  <c r="B113" i="15"/>
  <c r="B114" i="15"/>
  <c r="D114" i="15" s="1"/>
  <c r="B115" i="15"/>
  <c r="B116" i="15"/>
  <c r="B117" i="15"/>
  <c r="B118" i="15"/>
  <c r="D118" i="15" s="1"/>
  <c r="B119" i="15"/>
  <c r="B120" i="15"/>
  <c r="B121" i="15"/>
  <c r="B122" i="15"/>
  <c r="D122" i="15" s="1"/>
  <c r="B123" i="15"/>
  <c r="B124" i="15"/>
  <c r="B125" i="15"/>
  <c r="B126" i="15"/>
  <c r="D126" i="15" s="1"/>
  <c r="B127" i="15"/>
  <c r="B128" i="15"/>
  <c r="B129" i="15"/>
  <c r="B130" i="15"/>
  <c r="D130" i="15" s="1"/>
  <c r="B131" i="15"/>
  <c r="B132" i="15"/>
  <c r="B133" i="15"/>
  <c r="B134" i="15"/>
  <c r="D134" i="15" s="1"/>
  <c r="B135" i="15"/>
  <c r="B136" i="15"/>
  <c r="B137" i="15"/>
  <c r="B138" i="15"/>
  <c r="D138" i="15" s="1"/>
  <c r="B139" i="15"/>
  <c r="B140" i="15"/>
  <c r="B141" i="15"/>
  <c r="B142" i="15"/>
  <c r="D142" i="15" s="1"/>
  <c r="B143" i="15"/>
  <c r="B144" i="15"/>
  <c r="B145" i="15"/>
  <c r="B146" i="15"/>
  <c r="D146" i="15" s="1"/>
  <c r="B147" i="15"/>
  <c r="B148" i="15"/>
  <c r="B149" i="15"/>
  <c r="B150" i="15"/>
  <c r="D150" i="15" s="1"/>
  <c r="B151" i="15"/>
  <c r="B152" i="15"/>
  <c r="B153" i="15"/>
  <c r="B154" i="15"/>
  <c r="D154" i="15" s="1"/>
  <c r="B155" i="15"/>
  <c r="B156" i="15"/>
  <c r="B157" i="15"/>
  <c r="B158" i="15"/>
  <c r="D158" i="15" s="1"/>
  <c r="B159" i="15"/>
  <c r="B160" i="15"/>
  <c r="B161" i="15"/>
  <c r="B162" i="15"/>
  <c r="D162" i="15" s="1"/>
  <c r="B163" i="15"/>
  <c r="B164" i="15"/>
  <c r="B165" i="15"/>
  <c r="B166" i="15"/>
  <c r="D166" i="15" s="1"/>
  <c r="B167" i="15"/>
  <c r="B168" i="15"/>
  <c r="B169" i="15"/>
  <c r="B170" i="15"/>
  <c r="D170" i="15" s="1"/>
  <c r="B171" i="15"/>
  <c r="B172" i="15"/>
  <c r="B173" i="15"/>
  <c r="B174" i="15"/>
  <c r="D174" i="15" s="1"/>
  <c r="B175" i="15"/>
  <c r="B176" i="15"/>
  <c r="B177" i="15"/>
  <c r="B178" i="15"/>
  <c r="D178" i="15" s="1"/>
  <c r="B179" i="15"/>
  <c r="B180" i="15"/>
  <c r="B181" i="15"/>
  <c r="B182" i="15"/>
  <c r="D182" i="15" s="1"/>
  <c r="B183" i="15"/>
  <c r="B184" i="15"/>
  <c r="B185" i="15"/>
  <c r="B186" i="15"/>
  <c r="D186" i="15" s="1"/>
  <c r="B187" i="15"/>
  <c r="B188" i="15"/>
  <c r="B189" i="15"/>
  <c r="B190" i="15"/>
  <c r="D190" i="15" s="1"/>
  <c r="B191" i="15"/>
  <c r="B192" i="15"/>
  <c r="B193" i="15"/>
  <c r="B194" i="15"/>
  <c r="D194" i="15" s="1"/>
  <c r="B195" i="15"/>
  <c r="B196" i="15"/>
  <c r="B197" i="15"/>
  <c r="B198" i="15"/>
  <c r="D198" i="15" s="1"/>
  <c r="B199" i="15"/>
  <c r="B200" i="15"/>
  <c r="B201" i="15"/>
  <c r="B202" i="15"/>
  <c r="D202" i="15" s="1"/>
  <c r="B203" i="15"/>
  <c r="B204" i="15"/>
  <c r="B205" i="15"/>
  <c r="B206" i="15"/>
  <c r="D206" i="15" s="1"/>
  <c r="B207" i="15"/>
  <c r="B208" i="15"/>
  <c r="B209" i="15"/>
  <c r="B210" i="15"/>
  <c r="D210" i="15" s="1"/>
  <c r="B211" i="15"/>
  <c r="B212" i="15"/>
  <c r="B213" i="15"/>
  <c r="B214" i="15"/>
  <c r="D214" i="15" s="1"/>
  <c r="B215" i="15"/>
  <c r="B216" i="15"/>
  <c r="B217" i="15"/>
  <c r="B218" i="15"/>
  <c r="D218" i="15" s="1"/>
  <c r="B219" i="15"/>
  <c r="B220" i="15"/>
  <c r="B221" i="15"/>
  <c r="B222" i="15"/>
  <c r="D222" i="15" s="1"/>
  <c r="B223" i="15"/>
  <c r="B224" i="15"/>
  <c r="B225" i="15"/>
  <c r="B226" i="15"/>
  <c r="D226" i="15" s="1"/>
  <c r="B227" i="15"/>
  <c r="B228" i="15"/>
  <c r="B229" i="15"/>
  <c r="B230" i="15"/>
  <c r="D230" i="15" s="1"/>
  <c r="B231" i="15"/>
  <c r="B232" i="15"/>
  <c r="B233" i="15"/>
  <c r="B234" i="15"/>
  <c r="D234" i="15" s="1"/>
  <c r="B235" i="15"/>
  <c r="B236" i="15"/>
  <c r="B237" i="15"/>
  <c r="B238" i="15"/>
  <c r="D238" i="15" s="1"/>
  <c r="B239" i="15"/>
  <c r="B240" i="15"/>
  <c r="B241" i="15"/>
  <c r="B242" i="15"/>
  <c r="D242" i="15" s="1"/>
  <c r="B243" i="15"/>
  <c r="B244" i="15"/>
  <c r="B245" i="15"/>
  <c r="B246" i="15"/>
  <c r="D246" i="15" s="1"/>
  <c r="B247" i="15"/>
  <c r="B248" i="15"/>
  <c r="B249" i="15"/>
  <c r="B250" i="15"/>
  <c r="D250" i="15" s="1"/>
  <c r="B251" i="15"/>
  <c r="B252" i="15"/>
  <c r="B253" i="15"/>
  <c r="B254" i="15"/>
  <c r="D254" i="15" s="1"/>
  <c r="B255" i="15"/>
  <c r="B6" i="15"/>
  <c r="D257" i="15"/>
  <c r="D256" i="15"/>
  <c r="D255" i="15"/>
  <c r="D253" i="15"/>
  <c r="D252" i="15"/>
  <c r="D251" i="15"/>
  <c r="D249" i="15"/>
  <c r="D248" i="15"/>
  <c r="D247" i="15"/>
  <c r="D245" i="15"/>
  <c r="D244" i="15"/>
  <c r="D243" i="15"/>
  <c r="D241" i="15"/>
  <c r="D240" i="15"/>
  <c r="D239" i="15"/>
  <c r="D237" i="15"/>
  <c r="D236" i="15"/>
  <c r="D235" i="15"/>
  <c r="D233" i="15"/>
  <c r="D232" i="15"/>
  <c r="D231" i="15"/>
  <c r="D229" i="15"/>
  <c r="D228" i="15"/>
  <c r="D227" i="15"/>
  <c r="D225" i="15"/>
  <c r="D224" i="15"/>
  <c r="D223" i="15"/>
  <c r="D221" i="15"/>
  <c r="D220" i="15"/>
  <c r="D219" i="15"/>
  <c r="D217" i="15"/>
  <c r="D216" i="15"/>
  <c r="D215" i="15"/>
  <c r="D213" i="15"/>
  <c r="D212" i="15"/>
  <c r="D211" i="15"/>
  <c r="D209" i="15"/>
  <c r="D208" i="15"/>
  <c r="D207" i="15"/>
  <c r="D205" i="15"/>
  <c r="D204" i="15"/>
  <c r="D203" i="15"/>
  <c r="D201" i="15"/>
  <c r="D200" i="15"/>
  <c r="D199" i="15"/>
  <c r="D197" i="15"/>
  <c r="D196" i="15"/>
  <c r="D195" i="15"/>
  <c r="D193" i="15"/>
  <c r="D192" i="15"/>
  <c r="D191" i="15"/>
  <c r="D189" i="15"/>
  <c r="D188" i="15"/>
  <c r="D187" i="15"/>
  <c r="D185" i="15"/>
  <c r="D184" i="15"/>
  <c r="D183" i="15"/>
  <c r="D181" i="15"/>
  <c r="D180" i="15"/>
  <c r="D179" i="15"/>
  <c r="D177" i="15"/>
  <c r="D176" i="15"/>
  <c r="D175" i="15"/>
  <c r="D173" i="15"/>
  <c r="D172" i="15"/>
  <c r="D171" i="15"/>
  <c r="D169" i="15"/>
  <c r="D168" i="15"/>
  <c r="D167" i="15"/>
  <c r="D165" i="15"/>
  <c r="D164" i="15"/>
  <c r="D163" i="15"/>
  <c r="D161" i="15"/>
  <c r="D160" i="15"/>
  <c r="D159" i="15"/>
  <c r="D157" i="15"/>
  <c r="D156" i="15"/>
  <c r="D155" i="15"/>
  <c r="D153" i="15"/>
  <c r="D152" i="15"/>
  <c r="D151" i="15"/>
  <c r="D149" i="15"/>
  <c r="D148" i="15"/>
  <c r="D147" i="15"/>
  <c r="D145" i="15"/>
  <c r="D144" i="15"/>
  <c r="D143" i="15"/>
  <c r="D141" i="15"/>
  <c r="D140" i="15"/>
  <c r="D139" i="15"/>
  <c r="D137" i="15"/>
  <c r="D136" i="15"/>
  <c r="D135" i="15"/>
  <c r="D133" i="15"/>
  <c r="D132" i="15"/>
  <c r="D131" i="15"/>
  <c r="D129" i="15"/>
  <c r="D128" i="15"/>
  <c r="D127" i="15"/>
  <c r="D125" i="15"/>
  <c r="D124" i="15"/>
  <c r="D123" i="15"/>
  <c r="D121" i="15"/>
  <c r="D120" i="15"/>
  <c r="D119" i="15"/>
  <c r="D117" i="15"/>
  <c r="D116" i="15"/>
  <c r="D115" i="15"/>
  <c r="D113" i="15"/>
  <c r="D112" i="15"/>
  <c r="D111" i="15"/>
  <c r="D109" i="15"/>
  <c r="D108" i="15"/>
  <c r="D107" i="15"/>
  <c r="D105" i="15"/>
  <c r="D104" i="15"/>
  <c r="D103" i="15"/>
  <c r="D101" i="15"/>
  <c r="D100" i="15"/>
  <c r="D99" i="15"/>
  <c r="D97" i="15"/>
  <c r="D96" i="15"/>
  <c r="D95" i="15"/>
  <c r="D93" i="15"/>
  <c r="D92" i="15"/>
  <c r="D91" i="15"/>
  <c r="D89" i="15"/>
  <c r="D88" i="15"/>
  <c r="D87" i="15"/>
  <c r="D85" i="15"/>
  <c r="D84" i="15"/>
  <c r="D83" i="15"/>
  <c r="D81" i="15"/>
  <c r="D80" i="15"/>
  <c r="D79" i="15"/>
  <c r="D77" i="15"/>
  <c r="D76" i="15"/>
  <c r="D75" i="15"/>
  <c r="D73" i="15"/>
  <c r="D72" i="15"/>
  <c r="D71" i="15"/>
  <c r="D69" i="15"/>
  <c r="D68" i="15"/>
  <c r="D67" i="15"/>
  <c r="D65" i="15"/>
  <c r="D64" i="15"/>
  <c r="D63" i="15"/>
  <c r="D61" i="15"/>
  <c r="D60" i="15"/>
  <c r="D59" i="15"/>
  <c r="D57" i="15"/>
  <c r="D56" i="15"/>
  <c r="D55" i="15"/>
  <c r="D53" i="15"/>
  <c r="D52" i="15"/>
  <c r="D51" i="15"/>
  <c r="D49" i="15"/>
  <c r="D48" i="15"/>
  <c r="D47" i="15"/>
  <c r="D45" i="15"/>
  <c r="D44" i="15"/>
  <c r="D43" i="15"/>
  <c r="D41" i="15"/>
  <c r="D40" i="15"/>
  <c r="D39" i="15"/>
  <c r="D37" i="15"/>
  <c r="D36" i="15"/>
  <c r="D35" i="15"/>
  <c r="M38" i="15"/>
  <c r="M34" i="15"/>
  <c r="M33" i="15" a="1"/>
  <c r="M37" i="15" s="1"/>
  <c r="I37" i="15"/>
  <c r="I35" i="15"/>
  <c r="I33" i="15"/>
  <c r="I33" i="15" a="1"/>
  <c r="I36" i="15" s="1"/>
  <c r="D33" i="15"/>
  <c r="D32" i="15"/>
  <c r="M31" i="15"/>
  <c r="I31" i="15"/>
  <c r="D31" i="15"/>
  <c r="D29" i="15"/>
  <c r="D28" i="15"/>
  <c r="D27" i="15"/>
  <c r="D25" i="15"/>
  <c r="D24" i="15"/>
  <c r="D23" i="15"/>
  <c r="D21" i="15"/>
  <c r="D20" i="15"/>
  <c r="D19" i="15"/>
  <c r="D17" i="15"/>
  <c r="D16" i="15"/>
  <c r="D15" i="15"/>
  <c r="D13" i="15"/>
  <c r="D12" i="15"/>
  <c r="D11" i="15"/>
  <c r="D9" i="15"/>
  <c r="D8" i="15"/>
  <c r="D7" i="15"/>
  <c r="D6" i="15"/>
  <c r="W2" i="15"/>
  <c r="R2" i="15"/>
  <c r="P2" i="15"/>
  <c r="N2" i="15"/>
  <c r="M2" i="15"/>
  <c r="B257" i="13"/>
  <c r="D257" i="13" s="1"/>
  <c r="B256" i="13"/>
  <c r="D256" i="13" s="1"/>
  <c r="B255" i="13"/>
  <c r="D255" i="13" s="1"/>
  <c r="B254" i="13"/>
  <c r="D254" i="13" s="1"/>
  <c r="B253" i="13"/>
  <c r="D253" i="13" s="1"/>
  <c r="B252" i="13"/>
  <c r="D252" i="13" s="1"/>
  <c r="B251" i="13"/>
  <c r="D251" i="13" s="1"/>
  <c r="D250" i="13"/>
  <c r="B250" i="13"/>
  <c r="B249" i="13"/>
  <c r="D249" i="13" s="1"/>
  <c r="D248" i="13"/>
  <c r="B248" i="13"/>
  <c r="B247" i="13"/>
  <c r="D247" i="13" s="1"/>
  <c r="B246" i="13"/>
  <c r="D246" i="13" s="1"/>
  <c r="B245" i="13"/>
  <c r="D245" i="13" s="1"/>
  <c r="B244" i="13"/>
  <c r="D244" i="13" s="1"/>
  <c r="B243" i="13"/>
  <c r="D243" i="13" s="1"/>
  <c r="B242" i="13"/>
  <c r="D242" i="13" s="1"/>
  <c r="B241" i="13"/>
  <c r="D241" i="13" s="1"/>
  <c r="B240" i="13"/>
  <c r="D240" i="13" s="1"/>
  <c r="B239" i="13"/>
  <c r="D239" i="13" s="1"/>
  <c r="D238" i="13"/>
  <c r="B238" i="13"/>
  <c r="B237" i="13"/>
  <c r="D237" i="13" s="1"/>
  <c r="B236" i="13"/>
  <c r="D236" i="13" s="1"/>
  <c r="B235" i="13"/>
  <c r="D235" i="13" s="1"/>
  <c r="B234" i="13"/>
  <c r="D234" i="13" s="1"/>
  <c r="B233" i="13"/>
  <c r="D233" i="13" s="1"/>
  <c r="B232" i="13"/>
  <c r="D232" i="13" s="1"/>
  <c r="B231" i="13"/>
  <c r="D231" i="13" s="1"/>
  <c r="B230" i="13"/>
  <c r="D230" i="13" s="1"/>
  <c r="B229" i="13"/>
  <c r="D229" i="13" s="1"/>
  <c r="B228" i="13"/>
  <c r="D228" i="13" s="1"/>
  <c r="B227" i="13"/>
  <c r="D227" i="13" s="1"/>
  <c r="B226" i="13"/>
  <c r="D226" i="13" s="1"/>
  <c r="B225" i="13"/>
  <c r="D225" i="13" s="1"/>
  <c r="B224" i="13"/>
  <c r="D224" i="13" s="1"/>
  <c r="B223" i="13"/>
  <c r="D223" i="13" s="1"/>
  <c r="B222" i="13"/>
  <c r="D222" i="13" s="1"/>
  <c r="B221" i="13"/>
  <c r="D221" i="13" s="1"/>
  <c r="B220" i="13"/>
  <c r="D220" i="13" s="1"/>
  <c r="B219" i="13"/>
  <c r="D219" i="13" s="1"/>
  <c r="B218" i="13"/>
  <c r="D218" i="13" s="1"/>
  <c r="B217" i="13"/>
  <c r="D217" i="13" s="1"/>
  <c r="B216" i="13"/>
  <c r="D216" i="13" s="1"/>
  <c r="B215" i="13"/>
  <c r="D215" i="13" s="1"/>
  <c r="D214" i="13"/>
  <c r="B214" i="13"/>
  <c r="B213" i="13"/>
  <c r="D213" i="13" s="1"/>
  <c r="B212" i="13"/>
  <c r="D212" i="13" s="1"/>
  <c r="B211" i="13"/>
  <c r="D211" i="13" s="1"/>
  <c r="D210" i="13"/>
  <c r="B210" i="13"/>
  <c r="B209" i="13"/>
  <c r="D209" i="13" s="1"/>
  <c r="B208" i="13"/>
  <c r="D208" i="13" s="1"/>
  <c r="B207" i="13"/>
  <c r="D207" i="13" s="1"/>
  <c r="B206" i="13"/>
  <c r="D206" i="13" s="1"/>
  <c r="B205" i="13"/>
  <c r="D205" i="13" s="1"/>
  <c r="B204" i="13"/>
  <c r="D204" i="13" s="1"/>
  <c r="B203" i="13"/>
  <c r="D203" i="13" s="1"/>
  <c r="B202" i="13"/>
  <c r="D202" i="13" s="1"/>
  <c r="B201" i="13"/>
  <c r="D201" i="13" s="1"/>
  <c r="B200" i="13"/>
  <c r="D200" i="13" s="1"/>
  <c r="B199" i="13"/>
  <c r="D199" i="13" s="1"/>
  <c r="D198" i="13"/>
  <c r="B198" i="13"/>
  <c r="B197" i="13"/>
  <c r="D197" i="13" s="1"/>
  <c r="B196" i="13"/>
  <c r="D196" i="13" s="1"/>
  <c r="B195" i="13"/>
  <c r="D195" i="13" s="1"/>
  <c r="B194" i="13"/>
  <c r="D194" i="13" s="1"/>
  <c r="B193" i="13"/>
  <c r="D193" i="13" s="1"/>
  <c r="B192" i="13"/>
  <c r="D192" i="13" s="1"/>
  <c r="B191" i="13"/>
  <c r="D191" i="13" s="1"/>
  <c r="B190" i="13"/>
  <c r="D190" i="13" s="1"/>
  <c r="B189" i="13"/>
  <c r="D189" i="13" s="1"/>
  <c r="B188" i="13"/>
  <c r="D188" i="13" s="1"/>
  <c r="B187" i="13"/>
  <c r="D187" i="13" s="1"/>
  <c r="B186" i="13"/>
  <c r="D186" i="13" s="1"/>
  <c r="B185" i="13"/>
  <c r="D185" i="13" s="1"/>
  <c r="D184" i="13"/>
  <c r="B184" i="13"/>
  <c r="B183" i="13"/>
  <c r="D183" i="13" s="1"/>
  <c r="B182" i="13"/>
  <c r="D182" i="13" s="1"/>
  <c r="B181" i="13"/>
  <c r="D181" i="13" s="1"/>
  <c r="B180" i="13"/>
  <c r="D180" i="13" s="1"/>
  <c r="B179" i="13"/>
  <c r="D179" i="13" s="1"/>
  <c r="B178" i="13"/>
  <c r="D178" i="13" s="1"/>
  <c r="B177" i="13"/>
  <c r="D177" i="13" s="1"/>
  <c r="B176" i="13"/>
  <c r="D176" i="13" s="1"/>
  <c r="B175" i="13"/>
  <c r="D175" i="13" s="1"/>
  <c r="B174" i="13"/>
  <c r="D174" i="13" s="1"/>
  <c r="B173" i="13"/>
  <c r="D173" i="13" s="1"/>
  <c r="B172" i="13"/>
  <c r="D172" i="13" s="1"/>
  <c r="B171" i="13"/>
  <c r="D171" i="13" s="1"/>
  <c r="B170" i="13"/>
  <c r="D170" i="13" s="1"/>
  <c r="B169" i="13"/>
  <c r="D169" i="13" s="1"/>
  <c r="B168" i="13"/>
  <c r="D168" i="13" s="1"/>
  <c r="B167" i="13"/>
  <c r="D167" i="13" s="1"/>
  <c r="B166" i="13"/>
  <c r="D166" i="13" s="1"/>
  <c r="B165" i="13"/>
  <c r="D165" i="13" s="1"/>
  <c r="B164" i="13"/>
  <c r="D164" i="13" s="1"/>
  <c r="B163" i="13"/>
  <c r="D163" i="13" s="1"/>
  <c r="B162" i="13"/>
  <c r="D162" i="13" s="1"/>
  <c r="B161" i="13"/>
  <c r="D161" i="13" s="1"/>
  <c r="D160" i="13"/>
  <c r="B160" i="13"/>
  <c r="B159" i="13"/>
  <c r="D159" i="13" s="1"/>
  <c r="B158" i="13"/>
  <c r="D158" i="13" s="1"/>
  <c r="B157" i="13"/>
  <c r="D157" i="13" s="1"/>
  <c r="B156" i="13"/>
  <c r="D156" i="13" s="1"/>
  <c r="B155" i="13"/>
  <c r="D155" i="13" s="1"/>
  <c r="B154" i="13"/>
  <c r="D154" i="13" s="1"/>
  <c r="B153" i="13"/>
  <c r="D153" i="13" s="1"/>
  <c r="D152" i="13"/>
  <c r="B152" i="13"/>
  <c r="B151" i="13"/>
  <c r="D151" i="13" s="1"/>
  <c r="B150" i="13"/>
  <c r="D150" i="13" s="1"/>
  <c r="B149" i="13"/>
  <c r="D149" i="13" s="1"/>
  <c r="B148" i="13"/>
  <c r="D148" i="13" s="1"/>
  <c r="B147" i="13"/>
  <c r="D147" i="13" s="1"/>
  <c r="B146" i="13"/>
  <c r="D146" i="13" s="1"/>
  <c r="B145" i="13"/>
  <c r="D145" i="13" s="1"/>
  <c r="B144" i="13"/>
  <c r="D144" i="13" s="1"/>
  <c r="B143" i="13"/>
  <c r="D143" i="13" s="1"/>
  <c r="B142" i="13"/>
  <c r="D142" i="13" s="1"/>
  <c r="B141" i="13"/>
  <c r="D141" i="13" s="1"/>
  <c r="B140" i="13"/>
  <c r="D140" i="13" s="1"/>
  <c r="B139" i="13"/>
  <c r="D139" i="13" s="1"/>
  <c r="B138" i="13"/>
  <c r="D138" i="13" s="1"/>
  <c r="B137" i="13"/>
  <c r="D137" i="13" s="1"/>
  <c r="B136" i="13"/>
  <c r="D136" i="13" s="1"/>
  <c r="B135" i="13"/>
  <c r="D135" i="13" s="1"/>
  <c r="B134" i="13"/>
  <c r="D134" i="13" s="1"/>
  <c r="B133" i="13"/>
  <c r="D133" i="13" s="1"/>
  <c r="B132" i="13"/>
  <c r="D132" i="13" s="1"/>
  <c r="B131" i="13"/>
  <c r="D131" i="13" s="1"/>
  <c r="B130" i="13"/>
  <c r="D130" i="13" s="1"/>
  <c r="B129" i="13"/>
  <c r="D129" i="13" s="1"/>
  <c r="B128" i="13"/>
  <c r="D128" i="13" s="1"/>
  <c r="B127" i="13"/>
  <c r="D127" i="13" s="1"/>
  <c r="B126" i="13"/>
  <c r="D126" i="13" s="1"/>
  <c r="B125" i="13"/>
  <c r="D125" i="13" s="1"/>
  <c r="D124" i="13"/>
  <c r="B124" i="13"/>
  <c r="B123" i="13"/>
  <c r="D123" i="13" s="1"/>
  <c r="B122" i="13"/>
  <c r="D122" i="13" s="1"/>
  <c r="B121" i="13"/>
  <c r="D121" i="13" s="1"/>
  <c r="B120" i="13"/>
  <c r="D120" i="13" s="1"/>
  <c r="B119" i="13"/>
  <c r="D119" i="13" s="1"/>
  <c r="B118" i="13"/>
  <c r="D118" i="13" s="1"/>
  <c r="B117" i="13"/>
  <c r="D117" i="13" s="1"/>
  <c r="B116" i="13"/>
  <c r="D116" i="13" s="1"/>
  <c r="B115" i="13"/>
  <c r="D115" i="13" s="1"/>
  <c r="B114" i="13"/>
  <c r="D114" i="13" s="1"/>
  <c r="B113" i="13"/>
  <c r="D113" i="13" s="1"/>
  <c r="D112" i="13"/>
  <c r="B112" i="13"/>
  <c r="B111" i="13"/>
  <c r="D111" i="13" s="1"/>
  <c r="B110" i="13"/>
  <c r="D110" i="13" s="1"/>
  <c r="B109" i="13"/>
  <c r="D109" i="13" s="1"/>
  <c r="B108" i="13"/>
  <c r="D108" i="13" s="1"/>
  <c r="B107" i="13"/>
  <c r="D107" i="13" s="1"/>
  <c r="B106" i="13"/>
  <c r="D106" i="13" s="1"/>
  <c r="B105" i="13"/>
  <c r="D105" i="13" s="1"/>
  <c r="B104" i="13"/>
  <c r="D104" i="13" s="1"/>
  <c r="B103" i="13"/>
  <c r="D103" i="13" s="1"/>
  <c r="B102" i="13"/>
  <c r="D102" i="13" s="1"/>
  <c r="B101" i="13"/>
  <c r="D101" i="13" s="1"/>
  <c r="B100" i="13"/>
  <c r="D100" i="13" s="1"/>
  <c r="B99" i="13"/>
  <c r="D99" i="13" s="1"/>
  <c r="B98" i="13"/>
  <c r="D98" i="13" s="1"/>
  <c r="B97" i="13"/>
  <c r="D97" i="13" s="1"/>
  <c r="B96" i="13"/>
  <c r="D96" i="13" s="1"/>
  <c r="B95" i="13"/>
  <c r="D95" i="13" s="1"/>
  <c r="B94" i="13"/>
  <c r="D94" i="13" s="1"/>
  <c r="B93" i="13"/>
  <c r="D93" i="13" s="1"/>
  <c r="D92" i="13"/>
  <c r="B92" i="13"/>
  <c r="B91" i="13"/>
  <c r="D91" i="13" s="1"/>
  <c r="B90" i="13"/>
  <c r="D90" i="13" s="1"/>
  <c r="B89" i="13"/>
  <c r="D89" i="13" s="1"/>
  <c r="D88" i="13"/>
  <c r="B88" i="13"/>
  <c r="B87" i="13"/>
  <c r="D87" i="13" s="1"/>
  <c r="D86" i="13"/>
  <c r="B86" i="13"/>
  <c r="B85" i="13"/>
  <c r="D85" i="13" s="1"/>
  <c r="B84" i="13"/>
  <c r="D84" i="13" s="1"/>
  <c r="B83" i="13"/>
  <c r="D83" i="13" s="1"/>
  <c r="B82" i="13"/>
  <c r="D82" i="13" s="1"/>
  <c r="B81" i="13"/>
  <c r="D81" i="13" s="1"/>
  <c r="B80" i="13"/>
  <c r="D80" i="13" s="1"/>
  <c r="B79" i="13"/>
  <c r="D79" i="13" s="1"/>
  <c r="B78" i="13"/>
  <c r="D78" i="13" s="1"/>
  <c r="B77" i="13"/>
  <c r="D77" i="13" s="1"/>
  <c r="B76" i="13"/>
  <c r="D76" i="13" s="1"/>
  <c r="B75" i="13"/>
  <c r="D75" i="13" s="1"/>
  <c r="B74" i="13"/>
  <c r="D74" i="13" s="1"/>
  <c r="B73" i="13"/>
  <c r="D73" i="13" s="1"/>
  <c r="B72" i="13"/>
  <c r="D72" i="13" s="1"/>
  <c r="B71" i="13"/>
  <c r="D71" i="13" s="1"/>
  <c r="B70" i="13"/>
  <c r="D70" i="13" s="1"/>
  <c r="B69" i="13"/>
  <c r="D69" i="13" s="1"/>
  <c r="B68" i="13"/>
  <c r="D68" i="13" s="1"/>
  <c r="B67" i="13"/>
  <c r="D67" i="13" s="1"/>
  <c r="B66" i="13"/>
  <c r="D66" i="13" s="1"/>
  <c r="B65" i="13"/>
  <c r="D65" i="13" s="1"/>
  <c r="B64" i="13"/>
  <c r="D64" i="13" s="1"/>
  <c r="B63" i="13"/>
  <c r="D63" i="13" s="1"/>
  <c r="B62" i="13"/>
  <c r="D62" i="13" s="1"/>
  <c r="B61" i="13"/>
  <c r="D61" i="13" s="1"/>
  <c r="B60" i="13"/>
  <c r="D60" i="13" s="1"/>
  <c r="B59" i="13"/>
  <c r="D59" i="13" s="1"/>
  <c r="B58" i="13"/>
  <c r="D58" i="13" s="1"/>
  <c r="B57" i="13"/>
  <c r="D57" i="13" s="1"/>
  <c r="B56" i="13"/>
  <c r="D56" i="13" s="1"/>
  <c r="B55" i="13"/>
  <c r="D55" i="13" s="1"/>
  <c r="B54" i="13"/>
  <c r="D54" i="13" s="1"/>
  <c r="B53" i="13"/>
  <c r="D53" i="13" s="1"/>
  <c r="B52" i="13"/>
  <c r="D52" i="13" s="1"/>
  <c r="B51" i="13"/>
  <c r="D51" i="13" s="1"/>
  <c r="B50" i="13"/>
  <c r="D50" i="13" s="1"/>
  <c r="B49" i="13"/>
  <c r="D49" i="13" s="1"/>
  <c r="B48" i="13"/>
  <c r="D48" i="13" s="1"/>
  <c r="B47" i="13"/>
  <c r="D47" i="13" s="1"/>
  <c r="B46" i="13"/>
  <c r="D46" i="13" s="1"/>
  <c r="B45" i="13"/>
  <c r="D45" i="13" s="1"/>
  <c r="B44" i="13"/>
  <c r="D44" i="13" s="1"/>
  <c r="B43" i="13"/>
  <c r="D43" i="13" s="1"/>
  <c r="B42" i="13"/>
  <c r="D42" i="13" s="1"/>
  <c r="B41" i="13"/>
  <c r="D41" i="13" s="1"/>
  <c r="B40" i="13"/>
  <c r="D40" i="13" s="1"/>
  <c r="B39" i="13"/>
  <c r="D39" i="13" s="1"/>
  <c r="B38" i="13"/>
  <c r="D38" i="13" s="1"/>
  <c r="B37" i="13"/>
  <c r="D37" i="13" s="1"/>
  <c r="B36" i="13"/>
  <c r="D36" i="13" s="1"/>
  <c r="B35" i="13"/>
  <c r="D35" i="13" s="1"/>
  <c r="B34" i="13"/>
  <c r="D34" i="13" s="1"/>
  <c r="B33" i="13"/>
  <c r="D33" i="13" s="1"/>
  <c r="B32" i="13"/>
  <c r="D32" i="13" s="1"/>
  <c r="B31" i="13"/>
  <c r="D31" i="13" s="1"/>
  <c r="B30" i="13"/>
  <c r="D30" i="13" s="1"/>
  <c r="B29" i="13"/>
  <c r="D29" i="13" s="1"/>
  <c r="B28" i="13"/>
  <c r="D28" i="13" s="1"/>
  <c r="B27" i="13"/>
  <c r="D27" i="13" s="1"/>
  <c r="B26" i="13"/>
  <c r="D26" i="13" s="1"/>
  <c r="B25" i="13"/>
  <c r="D25" i="13" s="1"/>
  <c r="B24" i="13"/>
  <c r="D24" i="13" s="1"/>
  <c r="B23" i="13"/>
  <c r="D23" i="13" s="1"/>
  <c r="B22" i="13"/>
  <c r="D22" i="13" s="1"/>
  <c r="B21" i="13"/>
  <c r="D21" i="13" s="1"/>
  <c r="B20" i="13"/>
  <c r="D20" i="13" s="1"/>
  <c r="B19" i="13"/>
  <c r="D19" i="13" s="1"/>
  <c r="B18" i="13"/>
  <c r="D18" i="13" s="1"/>
  <c r="B17" i="13"/>
  <c r="D17" i="13" s="1"/>
  <c r="B16" i="13"/>
  <c r="D16" i="13" s="1"/>
  <c r="B15" i="13"/>
  <c r="D15" i="13" s="1"/>
  <c r="B14" i="13"/>
  <c r="D14" i="13" s="1"/>
  <c r="B13" i="13"/>
  <c r="D13" i="13" s="1"/>
  <c r="B12" i="13"/>
  <c r="D12" i="13" s="1"/>
  <c r="B11" i="13"/>
  <c r="D11" i="13" s="1"/>
  <c r="B10" i="13"/>
  <c r="D10" i="13" s="1"/>
  <c r="B9" i="13"/>
  <c r="D9" i="13" s="1"/>
  <c r="B8" i="13"/>
  <c r="D8" i="13" s="1"/>
  <c r="B7" i="13"/>
  <c r="D7" i="13" s="1"/>
  <c r="B6" i="13"/>
  <c r="D6" i="13" s="1"/>
  <c r="I37" i="19" l="1"/>
  <c r="I34" i="19"/>
  <c r="I38" i="19"/>
  <c r="M35" i="19"/>
  <c r="I36" i="19"/>
  <c r="I33" i="19"/>
  <c r="I36" i="18"/>
  <c r="I33" i="18"/>
  <c r="I37" i="18"/>
  <c r="M34" i="18"/>
  <c r="M38" i="18"/>
  <c r="I34" i="18"/>
  <c r="I38" i="18"/>
  <c r="I36" i="17"/>
  <c r="I37" i="17"/>
  <c r="I33" i="17"/>
  <c r="I34" i="17"/>
  <c r="I38" i="17"/>
  <c r="M36" i="16"/>
  <c r="M33" i="16"/>
  <c r="I34" i="15"/>
  <c r="I38" i="15"/>
  <c r="M35" i="15"/>
  <c r="M36" i="15"/>
  <c r="M33" i="15"/>
  <c r="M33" i="13" l="1" a="1"/>
  <c r="M38" i="13" s="1"/>
  <c r="I33" i="13" a="1"/>
  <c r="I37" i="13" s="1"/>
  <c r="M31" i="13"/>
  <c r="I31" i="13"/>
  <c r="W2" i="13"/>
  <c r="R2" i="13"/>
  <c r="P2" i="13"/>
  <c r="N2" i="13"/>
  <c r="M2" i="13"/>
  <c r="M35" i="13" l="1"/>
  <c r="I34" i="13"/>
  <c r="I38" i="13"/>
  <c r="I35" i="13"/>
  <c r="M36" i="13"/>
  <c r="I36" i="13"/>
  <c r="M33" i="13"/>
  <c r="M37" i="13"/>
  <c r="I33" i="13"/>
  <c r="M34" i="13"/>
  <c r="F5" i="11" l="1" a="1"/>
  <c r="F5" i="11" s="1"/>
  <c r="F6" i="11" a="1"/>
  <c r="F6" i="11" s="1"/>
  <c r="F7" i="11" a="1"/>
  <c r="F7" i="11" s="1"/>
  <c r="F8" i="11" a="1"/>
  <c r="F8" i="11" s="1"/>
  <c r="F9" i="11" a="1"/>
  <c r="F9" i="11" s="1"/>
  <c r="F10" i="11" a="1"/>
  <c r="F10" i="11" s="1"/>
  <c r="F11" i="11" a="1"/>
  <c r="F11" i="11" s="1"/>
  <c r="F12" i="11" a="1"/>
  <c r="F12" i="11" s="1"/>
  <c r="F13" i="11" a="1"/>
  <c r="F13" i="11" s="1"/>
  <c r="F14" i="11" a="1"/>
  <c r="F14" i="11" s="1"/>
  <c r="F15" i="11" a="1"/>
  <c r="F15" i="11" s="1"/>
  <c r="F16" i="11" a="1"/>
  <c r="F16" i="11" s="1"/>
  <c r="F17" i="11" a="1"/>
  <c r="F17" i="11" s="1"/>
  <c r="F18" i="11" a="1"/>
  <c r="F18" i="11" s="1"/>
  <c r="F19" i="11" a="1"/>
  <c r="F19" i="11" s="1"/>
  <c r="F20" i="11" a="1"/>
  <c r="F20" i="11" s="1"/>
  <c r="F21" i="11" a="1"/>
  <c r="F21" i="11" s="1"/>
  <c r="F22" i="11" a="1"/>
  <c r="F22" i="11" s="1"/>
  <c r="F23" i="11" a="1"/>
  <c r="F23" i="11" s="1"/>
  <c r="F24" i="11" a="1"/>
  <c r="F24" i="11" s="1"/>
  <c r="F25" i="11" a="1"/>
  <c r="F25" i="11" s="1"/>
  <c r="F26" i="11" a="1"/>
  <c r="F26" i="11" s="1"/>
  <c r="F27" i="11" a="1"/>
  <c r="F27" i="11" s="1"/>
  <c r="F28" i="11" a="1"/>
  <c r="F28" i="11" s="1"/>
  <c r="F29" i="11" a="1"/>
  <c r="F29" i="11" s="1"/>
  <c r="F30" i="11" a="1"/>
  <c r="F30" i="11" s="1"/>
  <c r="F31" i="11" a="1"/>
  <c r="F31" i="11" s="1"/>
  <c r="F32" i="11" a="1"/>
  <c r="F32" i="11" s="1"/>
  <c r="F33" i="11" a="1"/>
  <c r="F33" i="11" s="1"/>
  <c r="F34" i="11" a="1"/>
  <c r="F34" i="11" s="1"/>
  <c r="F35" i="11" a="1"/>
  <c r="F35" i="11" s="1"/>
  <c r="F36" i="11" a="1"/>
  <c r="F36" i="11" s="1"/>
  <c r="F37" i="11" a="1"/>
  <c r="F37" i="11" s="1"/>
  <c r="F38" i="11" a="1"/>
  <c r="F38" i="11" s="1"/>
  <c r="F39" i="11" a="1"/>
  <c r="F39" i="11" s="1"/>
  <c r="F40" i="11" a="1"/>
  <c r="F40" i="11" s="1"/>
  <c r="F41" i="11" a="1"/>
  <c r="F41" i="11" s="1"/>
  <c r="F42" i="11" a="1"/>
  <c r="F42" i="11" s="1"/>
  <c r="F43" i="11" a="1"/>
  <c r="F43" i="11" s="1"/>
  <c r="F44" i="11" a="1"/>
  <c r="F44" i="11" s="1"/>
  <c r="F45" i="11" a="1"/>
  <c r="F45" i="11" s="1"/>
  <c r="F46" i="11" a="1"/>
  <c r="F46" i="11" s="1"/>
  <c r="F47" i="11" a="1"/>
  <c r="F47" i="11" s="1"/>
  <c r="F48" i="11" a="1"/>
  <c r="F48" i="11" s="1"/>
  <c r="F49" i="11" a="1"/>
  <c r="F49" i="11" s="1"/>
  <c r="F50" i="11" a="1"/>
  <c r="F50" i="11" s="1"/>
  <c r="F51" i="11" a="1"/>
  <c r="F51" i="11" s="1"/>
  <c r="F52" i="11" a="1"/>
  <c r="F52" i="11" s="1"/>
  <c r="F53" i="11" a="1"/>
  <c r="F53" i="11" s="1"/>
  <c r="F54" i="11" a="1"/>
  <c r="F54" i="11" s="1"/>
  <c r="F55" i="11" a="1"/>
  <c r="F55" i="11" s="1"/>
  <c r="F56" i="11" a="1"/>
  <c r="F56" i="11" s="1"/>
  <c r="F57" i="11" a="1"/>
  <c r="F57" i="11" s="1"/>
  <c r="F58" i="11" a="1"/>
  <c r="F58" i="11" s="1"/>
  <c r="F59" i="11" a="1"/>
  <c r="F59" i="11" s="1"/>
  <c r="F60" i="11" a="1"/>
  <c r="F60" i="11" s="1"/>
  <c r="F61" i="11" a="1"/>
  <c r="F61" i="11" s="1"/>
  <c r="F62" i="11" a="1"/>
  <c r="F62" i="11" s="1"/>
  <c r="F63" i="11" a="1"/>
  <c r="F63" i="11" s="1"/>
  <c r="F64" i="11" a="1"/>
  <c r="F64" i="11" s="1"/>
  <c r="F65" i="11" a="1"/>
  <c r="F65" i="11" s="1"/>
  <c r="F66" i="11" a="1"/>
  <c r="F66" i="11" s="1"/>
  <c r="F67" i="11" a="1"/>
  <c r="F67" i="11" s="1"/>
  <c r="F68" i="11" a="1"/>
  <c r="F68" i="11" s="1"/>
  <c r="F69" i="11" a="1"/>
  <c r="F69" i="11" s="1"/>
  <c r="F70" i="11" a="1"/>
  <c r="F70" i="11" s="1"/>
  <c r="F71" i="11" a="1"/>
  <c r="F71" i="11" s="1"/>
  <c r="F72" i="11" a="1"/>
  <c r="F72" i="11" s="1"/>
  <c r="F73" i="11" a="1"/>
  <c r="F73" i="11" s="1"/>
  <c r="F74" i="11" a="1"/>
  <c r="F74" i="11" s="1"/>
  <c r="F75" i="11" a="1"/>
  <c r="F75" i="11" s="1"/>
  <c r="F76" i="11" a="1"/>
  <c r="F76" i="11" s="1"/>
  <c r="F77" i="11" a="1"/>
  <c r="F77" i="11" s="1"/>
  <c r="F78" i="11" a="1"/>
  <c r="F78" i="11" s="1"/>
  <c r="F79" i="11" a="1"/>
  <c r="F79" i="11" s="1"/>
  <c r="F80" i="11" a="1"/>
  <c r="F80" i="11" s="1"/>
  <c r="F81" i="11" a="1"/>
  <c r="F81" i="11" s="1"/>
  <c r="F82" i="11" a="1"/>
  <c r="F82" i="11" s="1"/>
  <c r="F83" i="11" a="1"/>
  <c r="F83" i="11" s="1"/>
  <c r="F84" i="11" a="1"/>
  <c r="F84" i="11" s="1"/>
  <c r="F85" i="11" a="1"/>
  <c r="F85" i="11" s="1"/>
  <c r="F86" i="11" a="1"/>
  <c r="F86" i="11" s="1"/>
  <c r="F87" i="11" a="1"/>
  <c r="F87" i="11" s="1"/>
  <c r="F88" i="11" a="1"/>
  <c r="F88" i="11" s="1"/>
  <c r="F89" i="11" a="1"/>
  <c r="F89" i="11" s="1"/>
  <c r="F90" i="11" a="1"/>
  <c r="F90" i="11" s="1"/>
  <c r="F91" i="11" a="1"/>
  <c r="F91" i="11" s="1"/>
  <c r="F92" i="11" a="1"/>
  <c r="F92" i="11" s="1"/>
  <c r="F93" i="11" a="1"/>
  <c r="F93" i="11" s="1"/>
  <c r="F94" i="11" a="1"/>
  <c r="F94" i="11" s="1"/>
  <c r="F95" i="11" a="1"/>
  <c r="F95" i="11" s="1"/>
  <c r="F96" i="11" a="1"/>
  <c r="F96" i="11" s="1"/>
  <c r="F97" i="11" a="1"/>
  <c r="F97" i="11" s="1"/>
  <c r="F98" i="11" a="1"/>
  <c r="F98" i="11" s="1"/>
  <c r="F99" i="11" a="1"/>
  <c r="F99" i="11" s="1"/>
  <c r="F100" i="11" a="1"/>
  <c r="F100" i="11" s="1"/>
  <c r="F101" i="11" a="1"/>
  <c r="F101" i="11" s="1"/>
  <c r="F102" i="11" a="1"/>
  <c r="F102" i="11" s="1"/>
  <c r="F103" i="11" a="1"/>
  <c r="F103" i="11" s="1"/>
  <c r="F104" i="11" a="1"/>
  <c r="F104" i="11" s="1"/>
  <c r="F105" i="11" a="1"/>
  <c r="F105" i="11" s="1"/>
  <c r="F106" i="11" a="1"/>
  <c r="F106" i="11" s="1"/>
  <c r="F107" i="11" a="1"/>
  <c r="F107" i="11" s="1"/>
  <c r="F108" i="11" a="1"/>
  <c r="F108" i="11" s="1"/>
  <c r="F109" i="11" a="1"/>
  <c r="F109" i="11" s="1"/>
  <c r="F110" i="11" a="1"/>
  <c r="F110" i="11"/>
  <c r="F111" i="11" a="1"/>
  <c r="F111" i="11" s="1"/>
  <c r="F112" i="11" a="1"/>
  <c r="F112" i="11" s="1"/>
  <c r="F113" i="11" a="1"/>
  <c r="F113" i="11" s="1"/>
  <c r="F114" i="11" a="1"/>
  <c r="F114" i="11" s="1"/>
  <c r="F115" i="11" a="1"/>
  <c r="F115" i="11" s="1"/>
  <c r="F116" i="11" a="1"/>
  <c r="F116" i="11" s="1"/>
  <c r="F117" i="11" a="1"/>
  <c r="F117" i="11" s="1"/>
  <c r="F118" i="11" a="1"/>
  <c r="F118" i="11" s="1"/>
  <c r="F119" i="11" a="1"/>
  <c r="F119" i="11" s="1"/>
  <c r="F120" i="11" a="1"/>
  <c r="F120" i="11" s="1"/>
  <c r="F121" i="11" a="1"/>
  <c r="F121" i="11" s="1"/>
  <c r="F122" i="11" a="1"/>
  <c r="F122" i="11" s="1"/>
  <c r="F123" i="11" a="1"/>
  <c r="F123" i="11" s="1"/>
  <c r="F124" i="11" a="1"/>
  <c r="F124" i="11" s="1"/>
  <c r="F125" i="11" a="1"/>
  <c r="F125" i="11" s="1"/>
  <c r="F126" i="11" a="1"/>
  <c r="F126" i="11" s="1"/>
  <c r="F127" i="11" a="1"/>
  <c r="F127" i="11" s="1"/>
  <c r="F128" i="11" a="1"/>
  <c r="F128" i="11" s="1"/>
  <c r="F129" i="11" a="1"/>
  <c r="F129" i="11" s="1"/>
  <c r="F130" i="11" a="1"/>
  <c r="F130" i="11" s="1"/>
  <c r="F131" i="11" a="1"/>
  <c r="F131" i="11" s="1"/>
  <c r="F132" i="11" a="1"/>
  <c r="F132" i="11" s="1"/>
  <c r="F133" i="11" a="1"/>
  <c r="F133" i="11" s="1"/>
  <c r="F134" i="11" a="1"/>
  <c r="F134" i="11" s="1"/>
  <c r="F135" i="11" a="1"/>
  <c r="F135" i="11" s="1"/>
  <c r="F136" i="11" a="1"/>
  <c r="F136" i="11" s="1"/>
  <c r="F137" i="11" a="1"/>
  <c r="F137" i="11" s="1"/>
  <c r="F138" i="11" a="1"/>
  <c r="F138" i="11" s="1"/>
  <c r="F139" i="11" a="1"/>
  <c r="F139" i="11" s="1"/>
  <c r="F140" i="11" a="1"/>
  <c r="F140" i="11" s="1"/>
  <c r="F141" i="11" a="1"/>
  <c r="F141" i="11" s="1"/>
  <c r="F142" i="11" a="1"/>
  <c r="F142" i="11" s="1"/>
  <c r="F143" i="11" a="1"/>
  <c r="F143" i="11" s="1"/>
  <c r="F144" i="11" a="1"/>
  <c r="F144" i="11" s="1"/>
  <c r="F145" i="11" a="1"/>
  <c r="F145" i="11" s="1"/>
  <c r="F146" i="11" a="1"/>
  <c r="F146" i="11"/>
  <c r="C5" i="11"/>
  <c r="D5" i="11"/>
  <c r="E5" i="11"/>
  <c r="C6" i="11"/>
  <c r="D6" i="11"/>
  <c r="E6" i="11"/>
  <c r="C7" i="11"/>
  <c r="D7" i="11"/>
  <c r="E7" i="11"/>
  <c r="C8" i="11"/>
  <c r="D8" i="11"/>
  <c r="E8" i="11"/>
  <c r="C9" i="11"/>
  <c r="D9" i="11"/>
  <c r="E9" i="11"/>
  <c r="C10" i="11"/>
  <c r="D10" i="11"/>
  <c r="E10" i="11"/>
  <c r="C11" i="11"/>
  <c r="D11" i="11"/>
  <c r="E11" i="11"/>
  <c r="C12" i="11"/>
  <c r="D12" i="11"/>
  <c r="E12" i="11"/>
  <c r="C13" i="11"/>
  <c r="D13" i="11"/>
  <c r="E13" i="11"/>
  <c r="C14" i="11"/>
  <c r="D14" i="11"/>
  <c r="E14" i="11"/>
  <c r="C15" i="11"/>
  <c r="D15" i="11"/>
  <c r="E15" i="11"/>
  <c r="C16" i="11"/>
  <c r="D16" i="11"/>
  <c r="E16" i="11"/>
  <c r="C17" i="11"/>
  <c r="D17" i="11"/>
  <c r="E17" i="11"/>
  <c r="C18" i="11"/>
  <c r="D18" i="11"/>
  <c r="E18" i="11"/>
  <c r="C19" i="11"/>
  <c r="D19" i="11"/>
  <c r="E19" i="11"/>
  <c r="C20" i="11"/>
  <c r="D20" i="11"/>
  <c r="E20" i="11"/>
  <c r="C21" i="11"/>
  <c r="D21" i="11"/>
  <c r="E21" i="11"/>
  <c r="C22" i="11"/>
  <c r="D22" i="11"/>
  <c r="E22" i="11"/>
  <c r="C23" i="11"/>
  <c r="D23" i="11"/>
  <c r="E23" i="11"/>
  <c r="C24" i="11"/>
  <c r="D24" i="11"/>
  <c r="E24" i="11"/>
  <c r="C25" i="11"/>
  <c r="D25" i="11"/>
  <c r="E25" i="11"/>
  <c r="C26" i="11"/>
  <c r="D26" i="11"/>
  <c r="E26" i="11"/>
  <c r="C27" i="11"/>
  <c r="D27" i="11"/>
  <c r="E27" i="11"/>
  <c r="C28" i="11"/>
  <c r="D28" i="11"/>
  <c r="E28" i="11"/>
  <c r="C29" i="11"/>
  <c r="D29" i="11"/>
  <c r="E29" i="11"/>
  <c r="C30" i="11"/>
  <c r="D30" i="11"/>
  <c r="E30" i="11"/>
  <c r="C31" i="11"/>
  <c r="D31" i="11"/>
  <c r="E31" i="11"/>
  <c r="C32" i="11"/>
  <c r="D32" i="11"/>
  <c r="E32" i="11"/>
  <c r="C33" i="11"/>
  <c r="D33" i="11"/>
  <c r="E33" i="11"/>
  <c r="C34" i="11"/>
  <c r="D34" i="11"/>
  <c r="E34" i="11"/>
  <c r="C35" i="11"/>
  <c r="D35" i="11"/>
  <c r="E35" i="11"/>
  <c r="C36" i="11"/>
  <c r="D36" i="11"/>
  <c r="E36" i="11"/>
  <c r="C37" i="11"/>
  <c r="D37" i="11"/>
  <c r="E37" i="11"/>
  <c r="C38" i="11"/>
  <c r="D38" i="11"/>
  <c r="E38" i="11"/>
  <c r="C39" i="11"/>
  <c r="D39" i="11"/>
  <c r="E39" i="11"/>
  <c r="C40" i="11"/>
  <c r="D40" i="11"/>
  <c r="E40" i="11"/>
  <c r="C41" i="11"/>
  <c r="D41" i="11"/>
  <c r="E41" i="11"/>
  <c r="C42" i="11"/>
  <c r="D42" i="11"/>
  <c r="E42" i="11"/>
  <c r="C43" i="11"/>
  <c r="D43" i="11"/>
  <c r="E43" i="11"/>
  <c r="C44" i="11"/>
  <c r="D44" i="11"/>
  <c r="E44" i="11"/>
  <c r="C45" i="11"/>
  <c r="D45" i="11"/>
  <c r="E45" i="11"/>
  <c r="C46" i="11"/>
  <c r="D46" i="11"/>
  <c r="E46" i="11"/>
  <c r="C47" i="11"/>
  <c r="D47" i="11"/>
  <c r="E47" i="11"/>
  <c r="C48" i="11"/>
  <c r="D48" i="11"/>
  <c r="E48" i="11"/>
  <c r="C49" i="11"/>
  <c r="D49" i="11"/>
  <c r="E49" i="11"/>
  <c r="C50" i="11"/>
  <c r="D50" i="11"/>
  <c r="E50" i="11"/>
  <c r="C51" i="11"/>
  <c r="D51" i="11"/>
  <c r="E51" i="11"/>
  <c r="C52" i="11"/>
  <c r="D52" i="11"/>
  <c r="E52" i="11"/>
  <c r="C53" i="11"/>
  <c r="D53" i="11"/>
  <c r="E53" i="11"/>
  <c r="C54" i="11"/>
  <c r="D54" i="11"/>
  <c r="E54" i="11"/>
  <c r="C55" i="11"/>
  <c r="D55" i="11"/>
  <c r="E55" i="11"/>
  <c r="C56" i="11"/>
  <c r="D56" i="11"/>
  <c r="E56" i="11"/>
  <c r="C57" i="11"/>
  <c r="D57" i="11"/>
  <c r="E57" i="11"/>
  <c r="C58" i="11"/>
  <c r="D58" i="11"/>
  <c r="E58" i="11"/>
  <c r="C59" i="11"/>
  <c r="D59" i="11"/>
  <c r="E59" i="11"/>
  <c r="C60" i="11"/>
  <c r="D60" i="11"/>
  <c r="E60" i="11"/>
  <c r="C61" i="11"/>
  <c r="D61" i="11"/>
  <c r="E61" i="11"/>
  <c r="C62" i="11"/>
  <c r="D62" i="11"/>
  <c r="E62" i="11"/>
  <c r="C63" i="11"/>
  <c r="D63" i="11"/>
  <c r="E63" i="11"/>
  <c r="C64" i="11"/>
  <c r="D64" i="11"/>
  <c r="E64" i="11"/>
  <c r="C65" i="11"/>
  <c r="D65" i="11"/>
  <c r="E65" i="11"/>
  <c r="C66" i="11"/>
  <c r="D66" i="11"/>
  <c r="E66" i="11"/>
  <c r="C67" i="11"/>
  <c r="D67" i="11"/>
  <c r="E67" i="11"/>
  <c r="C68" i="11"/>
  <c r="D68" i="11"/>
  <c r="E68" i="11"/>
  <c r="C69" i="11"/>
  <c r="D69" i="11"/>
  <c r="E69" i="11"/>
  <c r="C70" i="11"/>
  <c r="D70" i="11"/>
  <c r="E70" i="11"/>
  <c r="C71" i="11"/>
  <c r="D71" i="11"/>
  <c r="E71" i="11"/>
  <c r="C72" i="11"/>
  <c r="D72" i="11"/>
  <c r="E72" i="11"/>
  <c r="C73" i="11"/>
  <c r="D73" i="11"/>
  <c r="E73" i="11"/>
  <c r="C74" i="11"/>
  <c r="D74" i="11"/>
  <c r="E74" i="11"/>
  <c r="C75" i="11"/>
  <c r="D75" i="11"/>
  <c r="E75" i="11"/>
  <c r="C76" i="11"/>
  <c r="D76" i="11"/>
  <c r="E76" i="11"/>
  <c r="C77" i="11"/>
  <c r="D77" i="11"/>
  <c r="E77" i="11"/>
  <c r="C78" i="11"/>
  <c r="D78" i="11"/>
  <c r="E78" i="11"/>
  <c r="C79" i="11"/>
  <c r="D79" i="11"/>
  <c r="E79" i="11"/>
  <c r="C80" i="11"/>
  <c r="D80" i="11"/>
  <c r="E80" i="11"/>
  <c r="C81" i="11"/>
  <c r="D81" i="11"/>
  <c r="E81" i="11"/>
  <c r="C82" i="11"/>
  <c r="D82" i="11"/>
  <c r="E82" i="11"/>
  <c r="C83" i="11"/>
  <c r="D83" i="11"/>
  <c r="E83" i="11"/>
  <c r="C84" i="11"/>
  <c r="D84" i="11"/>
  <c r="E84" i="11"/>
  <c r="C85" i="11"/>
  <c r="D85" i="11"/>
  <c r="E85" i="11"/>
  <c r="C86" i="11"/>
  <c r="D86" i="11"/>
  <c r="E86" i="11"/>
  <c r="C87" i="11"/>
  <c r="D87" i="11"/>
  <c r="E87" i="11"/>
  <c r="C88" i="11"/>
  <c r="D88" i="11"/>
  <c r="E88" i="11"/>
  <c r="C89" i="11"/>
  <c r="D89" i="11"/>
  <c r="E89" i="11"/>
  <c r="C90" i="11"/>
  <c r="D90" i="11"/>
  <c r="E90" i="11"/>
  <c r="C91" i="11"/>
  <c r="D91" i="11"/>
  <c r="E91" i="11"/>
  <c r="C92" i="11"/>
  <c r="D92" i="11"/>
  <c r="E92" i="11"/>
  <c r="C93" i="11"/>
  <c r="D93" i="11"/>
  <c r="E93" i="11"/>
  <c r="C94" i="11"/>
  <c r="D94" i="11"/>
  <c r="E94" i="11"/>
  <c r="C95" i="11"/>
  <c r="D95" i="11"/>
  <c r="E95" i="11"/>
  <c r="C96" i="11"/>
  <c r="D96" i="11"/>
  <c r="E96" i="11"/>
  <c r="C97" i="11"/>
  <c r="D97" i="11"/>
  <c r="E97" i="11"/>
  <c r="C98" i="11"/>
  <c r="D98" i="11"/>
  <c r="E98" i="11"/>
  <c r="C99" i="11"/>
  <c r="D99" i="11"/>
  <c r="E99" i="11"/>
  <c r="C100" i="11"/>
  <c r="D100" i="11"/>
  <c r="E100" i="11"/>
  <c r="C101" i="11"/>
  <c r="D101" i="11"/>
  <c r="E101" i="11"/>
  <c r="C102" i="11"/>
  <c r="D102" i="11"/>
  <c r="E102" i="11"/>
  <c r="C103" i="11"/>
  <c r="D103" i="11"/>
  <c r="E103" i="11"/>
  <c r="C104" i="11"/>
  <c r="D104" i="11"/>
  <c r="E104" i="11"/>
  <c r="C105" i="11"/>
  <c r="D105" i="11"/>
  <c r="E105" i="11"/>
  <c r="C106" i="11"/>
  <c r="D106" i="11"/>
  <c r="E106" i="11"/>
  <c r="C107" i="11"/>
  <c r="D107" i="11"/>
  <c r="E107" i="11"/>
  <c r="C108" i="11"/>
  <c r="D108" i="11"/>
  <c r="E108" i="11"/>
  <c r="C109" i="11"/>
  <c r="D109" i="11"/>
  <c r="E109" i="11"/>
  <c r="C110" i="11"/>
  <c r="D110" i="11"/>
  <c r="E110" i="11"/>
  <c r="C111" i="11"/>
  <c r="D111" i="11"/>
  <c r="E111" i="11"/>
  <c r="C112" i="11"/>
  <c r="D112" i="11"/>
  <c r="E112" i="11"/>
  <c r="C113" i="11"/>
  <c r="D113" i="11"/>
  <c r="E113" i="11"/>
  <c r="C114" i="11"/>
  <c r="D114" i="11"/>
  <c r="E114" i="11"/>
  <c r="C115" i="11"/>
  <c r="D115" i="11"/>
  <c r="E115" i="11"/>
  <c r="C116" i="11"/>
  <c r="D116" i="11"/>
  <c r="E116" i="11"/>
  <c r="C117" i="11"/>
  <c r="D117" i="11"/>
  <c r="E117" i="11"/>
  <c r="C118" i="11"/>
  <c r="D118" i="11"/>
  <c r="E118" i="11"/>
  <c r="C119" i="11"/>
  <c r="D119" i="11"/>
  <c r="E119" i="11"/>
  <c r="C120" i="11"/>
  <c r="D120" i="11"/>
  <c r="E120" i="11"/>
  <c r="C121" i="11"/>
  <c r="D121" i="11"/>
  <c r="E121" i="11"/>
  <c r="C122" i="11"/>
  <c r="D122" i="11"/>
  <c r="E122" i="11"/>
  <c r="C123" i="11"/>
  <c r="D123" i="11"/>
  <c r="E123" i="11"/>
  <c r="C124" i="11"/>
  <c r="D124" i="11"/>
  <c r="E124" i="11"/>
  <c r="C125" i="11"/>
  <c r="D125" i="11"/>
  <c r="E125" i="11"/>
  <c r="C126" i="11"/>
  <c r="D126" i="11"/>
  <c r="E126" i="11"/>
  <c r="C127" i="11"/>
  <c r="D127" i="11"/>
  <c r="E127" i="11"/>
  <c r="C128" i="11"/>
  <c r="D128" i="11"/>
  <c r="E128" i="11"/>
  <c r="C129" i="11"/>
  <c r="D129" i="11"/>
  <c r="E129" i="11"/>
  <c r="C130" i="11"/>
  <c r="D130" i="11"/>
  <c r="E130" i="11"/>
  <c r="C131" i="11"/>
  <c r="D131" i="11"/>
  <c r="E131" i="11"/>
  <c r="C132" i="11"/>
  <c r="D132" i="11"/>
  <c r="E132" i="11"/>
  <c r="C133" i="11"/>
  <c r="D133" i="11"/>
  <c r="E133" i="11"/>
  <c r="C134" i="11"/>
  <c r="D134" i="11"/>
  <c r="E134" i="11"/>
  <c r="C135" i="11"/>
  <c r="D135" i="11"/>
  <c r="E135" i="11"/>
  <c r="C136" i="11"/>
  <c r="D136" i="11"/>
  <c r="E136" i="11"/>
  <c r="C137" i="11"/>
  <c r="D137" i="11"/>
  <c r="E137" i="11"/>
  <c r="C138" i="11"/>
  <c r="D138" i="11"/>
  <c r="E138" i="11"/>
  <c r="C139" i="11"/>
  <c r="D139" i="11"/>
  <c r="E139" i="11"/>
  <c r="C140" i="11"/>
  <c r="D140" i="11"/>
  <c r="E140" i="11"/>
  <c r="C141" i="11"/>
  <c r="D141" i="11"/>
  <c r="E141" i="11"/>
  <c r="C142" i="11"/>
  <c r="D142" i="11"/>
  <c r="E142" i="11"/>
  <c r="C143" i="11"/>
  <c r="D143" i="11"/>
  <c r="E143" i="11"/>
  <c r="C144" i="11"/>
  <c r="D144" i="11"/>
  <c r="E144" i="11"/>
  <c r="C145" i="11"/>
  <c r="D145" i="11"/>
  <c r="E145" i="11"/>
  <c r="C146" i="11"/>
  <c r="D146" i="11"/>
  <c r="E146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C4" i="11"/>
  <c r="D4" i="11"/>
  <c r="E4" i="11"/>
  <c r="O6" i="11" l="1"/>
  <c r="S11" i="11"/>
  <c r="M4" i="11"/>
  <c r="B4" i="11"/>
  <c r="F4" i="11" s="1" a="1"/>
  <c r="F4" i="11" s="1"/>
  <c r="B3" i="11"/>
  <c r="C3" i="11"/>
  <c r="D3" i="11"/>
  <c r="E3" i="11"/>
  <c r="A3" i="11"/>
  <c r="O4" i="11" l="1"/>
  <c r="O3" i="11"/>
  <c r="Q6" i="11"/>
  <c r="O2" i="11"/>
  <c r="W11" i="11" l="1"/>
</calcChain>
</file>

<file path=xl/sharedStrings.xml><?xml version="1.0" encoding="utf-8"?>
<sst xmlns="http://schemas.openxmlformats.org/spreadsheetml/2006/main" count="696" uniqueCount="187">
  <si>
    <t>Average Annual Total Returns</t>
  </si>
  <si>
    <t>Year</t>
  </si>
  <si>
    <t>Portfolio*</t>
  </si>
  <si>
    <t>Avg Ann'l Ret</t>
  </si>
  <si>
    <t>ADBE</t>
  </si>
  <si>
    <t>Technology</t>
  </si>
  <si>
    <t>NKE</t>
  </si>
  <si>
    <t>Cons Goods</t>
  </si>
  <si>
    <t>BMW.DE</t>
  </si>
  <si>
    <t>Auto-German</t>
  </si>
  <si>
    <t>IGF</t>
  </si>
  <si>
    <t>Global Infrastructure ETF</t>
  </si>
  <si>
    <t>PFUAX</t>
  </si>
  <si>
    <t>PIMCO Foreign Bond A Unhedged</t>
  </si>
  <si>
    <t>Utilities</t>
  </si>
  <si>
    <t>PEG</t>
  </si>
  <si>
    <t>CVA</t>
  </si>
  <si>
    <t>Industrial Goods</t>
  </si>
  <si>
    <t>NVO</t>
  </si>
  <si>
    <t>Healthcare</t>
  </si>
  <si>
    <t>MSG</t>
  </si>
  <si>
    <t>Entertainment services</t>
  </si>
  <si>
    <t>AAXJ</t>
  </si>
  <si>
    <t>ishares MSCI Asia</t>
  </si>
  <si>
    <t>Check with Data Analysis Toolpack Covariance</t>
  </si>
  <si>
    <t>Equal W</t>
  </si>
  <si>
    <t>MVP</t>
  </si>
  <si>
    <t>MVP  LO</t>
  </si>
  <si>
    <t>∑ w</t>
  </si>
  <si>
    <t>E[rp)</t>
  </si>
  <si>
    <t>σp</t>
  </si>
  <si>
    <t>COVAR          (CVA, MSG)</t>
  </si>
  <si>
    <t>Check= AVG</t>
  </si>
  <si>
    <t>STDEV.P</t>
  </si>
  <si>
    <t>target return 6%</t>
  </si>
  <si>
    <t>Max return LO</t>
  </si>
  <si>
    <t>target risk 5%</t>
  </si>
  <si>
    <t xml:space="preserve"> </t>
  </si>
  <si>
    <t>target return 18%</t>
  </si>
  <si>
    <t>target risk 13%</t>
  </si>
  <si>
    <t>VAR.P (IGF)</t>
  </si>
  <si>
    <t>check</t>
  </si>
  <si>
    <t>Scenario Testing</t>
  </si>
  <si>
    <t>True or False</t>
  </si>
  <si>
    <t>Performance Ratios</t>
  </si>
  <si>
    <r>
      <rPr>
        <sz val="8"/>
        <color theme="1"/>
        <rFont val="Calibri"/>
        <family val="2"/>
      </rPr>
      <t>σ</t>
    </r>
    <r>
      <rPr>
        <vertAlign val="subscript"/>
        <sz val="8"/>
        <color theme="1"/>
        <rFont val="Calibri"/>
        <family val="2"/>
      </rPr>
      <t>p</t>
    </r>
    <r>
      <rPr>
        <i/>
        <sz val="7.2"/>
        <color theme="1"/>
        <rFont val="Calibri"/>
        <family val="2"/>
      </rPr>
      <t xml:space="preserve"> =</t>
    </r>
    <r>
      <rPr>
        <i/>
        <sz val="8"/>
        <color theme="1"/>
        <rFont val="Calibri"/>
        <family val="2"/>
        <scheme val="minor"/>
      </rPr>
      <t xml:space="preserve"> 5%</t>
    </r>
  </si>
  <si>
    <r>
      <t>σp</t>
    </r>
    <r>
      <rPr>
        <i/>
        <vertAlign val="subscript"/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= 13%</t>
    </r>
  </si>
  <si>
    <r>
      <t>R</t>
    </r>
    <r>
      <rPr>
        <i/>
        <vertAlign val="subscript"/>
        <sz val="9"/>
        <color theme="1"/>
        <rFont val="Calibri"/>
        <family val="2"/>
        <scheme val="minor"/>
      </rPr>
      <t>p</t>
    </r>
    <r>
      <rPr>
        <i/>
        <sz val="9"/>
        <color theme="1"/>
        <rFont val="Calibri"/>
        <family val="2"/>
        <scheme val="minor"/>
      </rPr>
      <t xml:space="preserve"> = 6%</t>
    </r>
  </si>
  <si>
    <r>
      <t>R</t>
    </r>
    <r>
      <rPr>
        <i/>
        <vertAlign val="subscript"/>
        <sz val="8"/>
        <color theme="1"/>
        <rFont val="Calibri"/>
        <family val="2"/>
        <scheme val="minor"/>
      </rPr>
      <t>p</t>
    </r>
    <r>
      <rPr>
        <i/>
        <sz val="8"/>
        <color theme="1"/>
        <rFont val="Calibri"/>
        <family val="2"/>
        <scheme val="minor"/>
      </rPr>
      <t xml:space="preserve"> = 18%</t>
    </r>
  </si>
  <si>
    <t>beta</t>
  </si>
  <si>
    <t>Sharpe</t>
  </si>
  <si>
    <t>Treynor</t>
  </si>
  <si>
    <t>IR</t>
  </si>
  <si>
    <t>Sortino</t>
  </si>
  <si>
    <r>
      <t>M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</si>
  <si>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t>rf =</t>
  </si>
  <si>
    <t>10 year treasury yield on 3/15/18</t>
  </si>
  <si>
    <t>SP500</t>
  </si>
  <si>
    <t>EW</t>
  </si>
  <si>
    <r>
      <t xml:space="preserve">Beta </t>
    </r>
    <r>
      <rPr>
        <i/>
        <vertAlign val="subscript"/>
        <sz val="11"/>
        <color theme="1"/>
        <rFont val="Calibri"/>
        <family val="2"/>
        <scheme val="minor"/>
      </rPr>
      <t>p</t>
    </r>
  </si>
  <si>
    <r>
      <t>alpha</t>
    </r>
    <r>
      <rPr>
        <i/>
        <vertAlign val="subscript"/>
        <sz val="11"/>
        <color theme="1"/>
        <rFont val="Calibri"/>
        <family val="2"/>
        <scheme val="minor"/>
      </rPr>
      <t>p</t>
    </r>
  </si>
  <si>
    <t>Avg</t>
  </si>
  <si>
    <t>vol</t>
  </si>
  <si>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</rPr>
      <t>e</t>
    </r>
  </si>
  <si>
    <t>Excel IF statement to calculate the sortino ratio</t>
  </si>
  <si>
    <t>Extra</t>
  </si>
  <si>
    <t>rf</t>
  </si>
  <si>
    <t>SMB</t>
  </si>
  <si>
    <t>HML</t>
  </si>
  <si>
    <r>
      <t>RAR = a</t>
    </r>
    <r>
      <rPr>
        <i/>
        <vertAlign val="subscript"/>
        <sz val="11"/>
        <color theme="1"/>
        <rFont val="Calibri"/>
        <family val="2"/>
        <scheme val="minor"/>
      </rPr>
      <t>i</t>
    </r>
    <r>
      <rPr>
        <i/>
        <sz val="11"/>
        <color theme="1"/>
        <rFont val="Calibri"/>
        <family val="2"/>
        <scheme val="minor"/>
      </rPr>
      <t xml:space="preserve"> +B</t>
    </r>
    <r>
      <rPr>
        <i/>
        <vertAlign val="subscript"/>
        <sz val="11"/>
        <color theme="1"/>
        <rFont val="Calibri"/>
        <family val="2"/>
        <scheme val="minor"/>
      </rPr>
      <t>MKT</t>
    </r>
    <r>
      <rPr>
        <i/>
        <sz val="11"/>
        <color theme="1"/>
        <rFont val="Calibri"/>
        <family val="2"/>
        <scheme val="minor"/>
      </rPr>
      <t>MKT + B</t>
    </r>
    <r>
      <rPr>
        <i/>
        <vertAlign val="subscript"/>
        <sz val="11"/>
        <color theme="1"/>
        <rFont val="Calibri"/>
        <family val="2"/>
        <scheme val="minor"/>
      </rPr>
      <t>SMB</t>
    </r>
    <r>
      <rPr>
        <i/>
        <sz val="11"/>
        <color theme="1"/>
        <rFont val="Calibri"/>
        <family val="2"/>
        <scheme val="minor"/>
      </rPr>
      <t>SMB + B</t>
    </r>
    <r>
      <rPr>
        <i/>
        <vertAlign val="subscript"/>
        <sz val="11"/>
        <color theme="1"/>
        <rFont val="Calibri"/>
        <family val="2"/>
        <scheme val="minor"/>
      </rPr>
      <t>HML</t>
    </r>
    <r>
      <rPr>
        <i/>
        <sz val="11"/>
        <color theme="1"/>
        <rFont val="Calibri"/>
        <family val="2"/>
        <scheme val="minor"/>
      </rPr>
      <t>HML</t>
    </r>
  </si>
  <si>
    <t xml:space="preserve">RAR = </t>
  </si>
  <si>
    <t xml:space="preserve">MKT     + </t>
  </si>
  <si>
    <t>SMB   +</t>
  </si>
  <si>
    <t>RAR</t>
  </si>
  <si>
    <t>Fund returns</t>
  </si>
  <si>
    <t>Fund - rf</t>
  </si>
  <si>
    <t>MKT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</si>
  <si>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</si>
  <si>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</si>
  <si>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</si>
  <si>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</si>
  <si>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</si>
  <si>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</si>
  <si>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</si>
  <si>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</si>
  <si>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</si>
  <si>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</si>
  <si>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</si>
  <si>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</si>
  <si>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</si>
  <si>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</si>
  <si>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</si>
  <si>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</si>
  <si>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</si>
  <si>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</si>
  <si>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</si>
  <si>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</si>
  <si>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</si>
  <si>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</si>
  <si>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</si>
  <si>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</si>
  <si>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</si>
  <si>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X Variable 2</t>
  </si>
  <si>
    <t>X Variable 3</t>
  </si>
  <si>
    <t>REMINDER THIS IS ALL YEARLY DATA</t>
  </si>
  <si>
    <t>SPY</t>
  </si>
  <si>
    <t>IYY</t>
  </si>
  <si>
    <t>IYJ</t>
  </si>
  <si>
    <t>GLD</t>
  </si>
  <si>
    <t>XLF</t>
  </si>
  <si>
    <t>Describe these funds</t>
  </si>
  <si>
    <t>FF3F</t>
  </si>
  <si>
    <t>RAR =</t>
  </si>
  <si>
    <t>VOO</t>
  </si>
  <si>
    <t>REMINDER THIS IS ALL DAILY DATA, use log returns for fund returns</t>
  </si>
  <si>
    <t>VS</t>
  </si>
  <si>
    <t>weights</t>
  </si>
  <si>
    <t>portfolio</t>
  </si>
  <si>
    <t>Date</t>
  </si>
  <si>
    <t>SLV</t>
  </si>
  <si>
    <t>USO</t>
  </si>
  <si>
    <t>FXE</t>
  </si>
  <si>
    <t>returns</t>
  </si>
  <si>
    <t>..5/1/2006</t>
  </si>
  <si>
    <t>…</t>
  </si>
  <si>
    <t>Location</t>
  </si>
  <si>
    <t>sorted returns</t>
  </si>
  <si>
    <t>α</t>
  </si>
  <si>
    <t>α∙N</t>
  </si>
  <si>
    <t>VAR 1%</t>
  </si>
  <si>
    <t>N</t>
  </si>
  <si>
    <t>VAR 5%</t>
  </si>
  <si>
    <t>CVAR 1%</t>
  </si>
  <si>
    <t>CVAR 5%</t>
  </si>
  <si>
    <t>VaR 10%</t>
  </si>
  <si>
    <t>CVAR 10%</t>
  </si>
  <si>
    <t>expected loss</t>
  </si>
  <si>
    <t>99% confident the monthly portfolio losses won't exceed</t>
  </si>
  <si>
    <t xml:space="preserve">if it does I expect a loss of </t>
  </si>
  <si>
    <t>95% confident the monthly portfolio losses won't exceed</t>
  </si>
  <si>
    <t>90% confident the monthly portfolio losses won't exceed</t>
  </si>
  <si>
    <t>round (a*N) to the next whole number for location in column Q</t>
  </si>
  <si>
    <t>do not round (a*N) for the denominator</t>
  </si>
  <si>
    <t>Risk Analysis</t>
  </si>
  <si>
    <t>CAPM</t>
  </si>
  <si>
    <t>Fund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</si>
  <si>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</si>
  <si>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r>
      <t>RAR = a</t>
    </r>
    <r>
      <rPr>
        <i/>
        <vertAlign val="subscript"/>
        <sz val="11"/>
        <color theme="1"/>
        <rFont val="Calibri"/>
        <family val="2"/>
        <scheme val="minor"/>
      </rPr>
      <t>i</t>
    </r>
    <r>
      <rPr>
        <i/>
        <sz val="11"/>
        <color theme="1"/>
        <rFont val="Calibri"/>
        <family val="2"/>
        <scheme val="minor"/>
      </rPr>
      <t xml:space="preserve"> +B</t>
    </r>
    <r>
      <rPr>
        <i/>
        <vertAlign val="subscript"/>
        <sz val="11"/>
        <color theme="1"/>
        <rFont val="Calibri"/>
        <family val="2"/>
        <scheme val="minor"/>
      </rPr>
      <t>MKT</t>
    </r>
    <r>
      <rPr>
        <i/>
        <sz val="11"/>
        <color theme="1"/>
        <rFont val="Calibri"/>
        <family val="2"/>
        <scheme val="minor"/>
      </rPr>
      <t>MKT</t>
    </r>
  </si>
  <si>
    <t>Smart beta</t>
  </si>
  <si>
    <t>FF3F is a better linear model for all the funds we have analyzed</t>
  </si>
  <si>
    <t>What is the GLD fund main assets : physical gold, derivative gold contracts, none of these</t>
  </si>
  <si>
    <t>Which fund might  be best explained by an alternate factor model</t>
  </si>
  <si>
    <t>Smart beta is strictly a passive investment</t>
  </si>
  <si>
    <t>Smart beta aims to get a better risk return relationship for investments</t>
  </si>
  <si>
    <t xml:space="preserve">Smart Beta attempts to underperforms benchmark returns by using weighting other than market capitalization </t>
  </si>
  <si>
    <t>Dimensional Fund Advisors believes Smart beta is not about outguessing the markets but more accurately investing in what the market has to offer</t>
  </si>
  <si>
    <t>https://www.youtube.com/watch?v=Y2DSAsEe2ro</t>
  </si>
  <si>
    <t xml:space="preserve"> Global Systematic Investors uses fundamental weighting and this seems similar to hedging activities</t>
  </si>
  <si>
    <t>https://www.youtube.com/watch?v=GMBAMaljqTQ</t>
  </si>
  <si>
    <t>Pt 3</t>
  </si>
  <si>
    <t>Pt 4</t>
  </si>
  <si>
    <t xml:space="preserve">Smart beta should completely replace traditional market cap weighted indexing funds. </t>
  </si>
  <si>
    <t>https://www.youtube.com/watch?v=INukrwWdMjc&amp;t=196s</t>
  </si>
  <si>
    <t>Pt2</t>
  </si>
  <si>
    <t>https://www.youtube.com/watch?v=Ga7Yd8-ebso</t>
  </si>
  <si>
    <t>Pt1</t>
  </si>
  <si>
    <t>Quigley mentions additional factors such as cash and cost of capital of the firms as factors to consider</t>
  </si>
  <si>
    <t>Do you notice any odd values for our ratios? If so can you identify the reasoning?</t>
  </si>
  <si>
    <t>Do you think SP500 is a good index to measure each asset beta and portfolio alpha and beta?</t>
  </si>
  <si>
    <t>Should we have used a 3month Tbill  yield as a measurement of risk free asset?</t>
  </si>
  <si>
    <t xml:space="preserve">_______has odd values because vol and beta is near zero denominator </t>
  </si>
  <si>
    <t>Which portfolio has the best risk-reward ratio</t>
  </si>
  <si>
    <t>Which portfolio has the worst risk-reward ratio</t>
  </si>
  <si>
    <t>spy</t>
  </si>
  <si>
    <t>gld</t>
  </si>
  <si>
    <t>xlf</t>
  </si>
  <si>
    <t xml:space="preserve">  </t>
  </si>
  <si>
    <t>t</t>
  </si>
  <si>
    <t>physical</t>
  </si>
  <si>
    <t>f</t>
  </si>
  <si>
    <t>=IF(B43&gt;P12, [1],[0])</t>
  </si>
  <si>
    <t>y</t>
  </si>
  <si>
    <t>n</t>
  </si>
  <si>
    <t>the Msquared of the MVP is very high</t>
  </si>
  <si>
    <t>most likely due to the beta and vol being close to zero</t>
  </si>
  <si>
    <t>max return lo</t>
  </si>
  <si>
    <t>rp = 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</si>
</sst>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%;[Red]\(#,##0.0%\)"/>
    <numFmt numFmtId="165" formatCode="0.0000"/>
    <numFmt numFmtId="166" formatCode="#,##0.000%;[Red]\(#,##0.000%\)"/>
    <numFmt numFmtId="167" formatCode="0.0000000"/>
    <numFmt numFmtId="168" formatCode="0.0000000000%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indexed="8"/>
      <name val="Calibri"/>
      <family val="2"/>
    </font>
    <font>
      <sz val="9"/>
      <color rgb="FF9C6500"/>
      <name val="Calibri"/>
      <family val="2"/>
      <scheme val="minor"/>
    </font>
    <font>
      <sz val="8"/>
      <color rgb="FF9C6500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</font>
    <font>
      <i/>
      <sz val="7.2"/>
      <color theme="1"/>
      <name val="Calibri"/>
      <family val="2"/>
    </font>
    <font>
      <vertAlign val="subscript"/>
      <sz val="8"/>
      <color theme="1"/>
      <name val="Calibri"/>
      <family val="2"/>
    </font>
    <font>
      <i/>
      <vertAlign val="subscript"/>
      <sz val="8"/>
      <color theme="1"/>
      <name val="Calibri"/>
      <family val="2"/>
      <scheme val="minor"/>
    </font>
    <font>
      <i/>
      <vertAlign val="subscript"/>
      <sz val="9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2" tint="-9.9978637043366805E-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18">
    <xf numFmtId="0" fontId="0" fillId="0" borderId="0" xfId="0"/>
    <xf numFmtId="164" fontId="0" fillId="0" borderId="0" xfId="0" applyNumberFormat="1" applyBorder="1"/>
    <xf numFmtId="164" fontId="2" fillId="2" borderId="0" xfId="2" applyNumberFormat="1"/>
    <xf numFmtId="0" fontId="2" fillId="2" borderId="0" xfId="2"/>
    <xf numFmtId="0" fontId="0" fillId="3" borderId="0" xfId="0" applyFill="1"/>
    <xf numFmtId="164" fontId="0" fillId="3" borderId="0" xfId="0" applyNumberFormat="1" applyFill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6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6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164" fontId="6" fillId="0" borderId="5" xfId="0" applyNumberFormat="1" applyFont="1" applyBorder="1"/>
    <xf numFmtId="164" fontId="6" fillId="3" borderId="6" xfId="0" applyNumberFormat="1" applyFont="1" applyFill="1" applyBorder="1"/>
    <xf numFmtId="166" fontId="2" fillId="2" borderId="0" xfId="2" applyNumberFormat="1"/>
    <xf numFmtId="0" fontId="4" fillId="5" borderId="0" xfId="0" applyFont="1" applyFill="1" applyBorder="1" applyAlignment="1">
      <alignment horizontal="center"/>
    </xf>
    <xf numFmtId="0" fontId="0" fillId="5" borderId="0" xfId="0" applyFill="1"/>
    <xf numFmtId="0" fontId="6" fillId="5" borderId="0" xfId="0" applyFont="1" applyFill="1"/>
    <xf numFmtId="0" fontId="4" fillId="6" borderId="0" xfId="0" applyFont="1" applyFill="1" applyBorder="1" applyAlignment="1">
      <alignment horizontal="center"/>
    </xf>
    <xf numFmtId="0" fontId="6" fillId="6" borderId="0" xfId="0" applyFont="1" applyFill="1"/>
    <xf numFmtId="0" fontId="0" fillId="7" borderId="0" xfId="0" applyFill="1"/>
    <xf numFmtId="2" fontId="0" fillId="0" borderId="2" xfId="0" applyNumberFormat="1" applyBorder="1"/>
    <xf numFmtId="0" fontId="0" fillId="0" borderId="2" xfId="0" applyBorder="1"/>
    <xf numFmtId="165" fontId="0" fillId="5" borderId="0" xfId="0" applyNumberFormat="1" applyFill="1"/>
    <xf numFmtId="165" fontId="0" fillId="6" borderId="0" xfId="0" applyNumberFormat="1" applyFill="1"/>
    <xf numFmtId="0" fontId="11" fillId="0" borderId="3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9" fillId="2" borderId="0" xfId="2" applyFont="1"/>
    <xf numFmtId="0" fontId="0" fillId="4" borderId="0" xfId="0" applyFill="1"/>
    <xf numFmtId="2" fontId="6" fillId="0" borderId="0" xfId="0" applyNumberFormat="1" applyFont="1"/>
    <xf numFmtId="167" fontId="0" fillId="0" borderId="0" xfId="0" applyNumberFormat="1"/>
    <xf numFmtId="167" fontId="0" fillId="0" borderId="2" xfId="0" applyNumberFormat="1" applyBorder="1"/>
    <xf numFmtId="0" fontId="0" fillId="0" borderId="0" xfId="0"/>
    <xf numFmtId="0" fontId="0" fillId="0" borderId="0" xfId="0"/>
    <xf numFmtId="0" fontId="13" fillId="0" borderId="1" xfId="0" applyFont="1" applyBorder="1"/>
    <xf numFmtId="0" fontId="0" fillId="0" borderId="1" xfId="0" applyBorder="1"/>
    <xf numFmtId="0" fontId="0" fillId="8" borderId="0" xfId="0" applyFill="1"/>
    <xf numFmtId="0" fontId="6" fillId="8" borderId="0" xfId="0" applyFont="1" applyFill="1"/>
    <xf numFmtId="0" fontId="6" fillId="8" borderId="0" xfId="0" applyFont="1" applyFill="1" applyAlignment="1">
      <alignment horizontal="right"/>
    </xf>
    <xf numFmtId="10" fontId="0" fillId="8" borderId="0" xfId="1" applyNumberFormat="1" applyFont="1" applyFill="1"/>
    <xf numFmtId="0" fontId="0" fillId="10" borderId="0" xfId="0" applyFill="1"/>
    <xf numFmtId="0" fontId="0" fillId="0" borderId="0" xfId="0" applyBorder="1"/>
    <xf numFmtId="0" fontId="0" fillId="0" borderId="7" xfId="0" applyBorder="1"/>
    <xf numFmtId="165" fontId="6" fillId="8" borderId="0" xfId="0" applyNumberFormat="1" applyFont="1" applyFill="1"/>
    <xf numFmtId="2" fontId="6" fillId="8" borderId="0" xfId="0" applyNumberFormat="1" applyFont="1" applyFill="1"/>
    <xf numFmtId="2" fontId="2" fillId="2" borderId="0" xfId="2" applyNumberFormat="1"/>
    <xf numFmtId="0" fontId="0" fillId="9" borderId="0" xfId="0" applyFill="1"/>
    <xf numFmtId="0" fontId="0" fillId="11" borderId="0" xfId="0" applyFill="1"/>
    <xf numFmtId="10" fontId="6" fillId="8" borderId="0" xfId="1" applyNumberFormat="1" applyFont="1" applyFill="1"/>
    <xf numFmtId="0" fontId="6" fillId="11" borderId="0" xfId="0" applyFont="1" applyFill="1"/>
    <xf numFmtId="0" fontId="6" fillId="9" borderId="0" xfId="0" applyFont="1" applyFill="1"/>
    <xf numFmtId="0" fontId="21" fillId="12" borderId="0" xfId="0" applyFont="1" applyFill="1"/>
    <xf numFmtId="0" fontId="0" fillId="12" borderId="0" xfId="0" applyFill="1"/>
    <xf numFmtId="0" fontId="0" fillId="12" borderId="0" xfId="0" applyNumberFormat="1" applyFill="1"/>
    <xf numFmtId="0" fontId="7" fillId="0" borderId="0" xfId="0" applyFont="1"/>
    <xf numFmtId="165" fontId="7" fillId="0" borderId="0" xfId="0" applyNumberFormat="1" applyFont="1"/>
    <xf numFmtId="0" fontId="23" fillId="0" borderId="0" xfId="0" applyNumberFormat="1" applyFont="1"/>
    <xf numFmtId="0" fontId="0" fillId="0" borderId="0" xfId="0"/>
    <xf numFmtId="0" fontId="0" fillId="3" borderId="0" xfId="0" applyFill="1" applyAlignment="1">
      <alignment horizontal="right"/>
    </xf>
    <xf numFmtId="10" fontId="0" fillId="3" borderId="0" xfId="1" applyNumberFormat="1" applyFont="1" applyFill="1"/>
    <xf numFmtId="0" fontId="6" fillId="3" borderId="0" xfId="0" applyFont="1" applyFill="1"/>
    <xf numFmtId="0" fontId="6" fillId="0" borderId="3" xfId="0" applyFont="1" applyFill="1" applyBorder="1" applyAlignment="1">
      <alignment horizontal="centerContinuous"/>
    </xf>
    <xf numFmtId="0" fontId="24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9" fontId="0" fillId="0" borderId="0" xfId="0" applyNumberFormat="1"/>
    <xf numFmtId="0" fontId="21" fillId="13" borderId="8" xfId="0" applyFont="1" applyFill="1" applyBorder="1" applyAlignment="1">
      <alignment horizontal="right"/>
    </xf>
    <xf numFmtId="9" fontId="0" fillId="13" borderId="9" xfId="1" applyFont="1" applyFill="1" applyBorder="1"/>
    <xf numFmtId="0" fontId="0" fillId="13" borderId="10" xfId="0" applyFill="1" applyBorder="1" applyAlignment="1">
      <alignment horizontal="right"/>
    </xf>
    <xf numFmtId="9" fontId="0" fillId="13" borderId="11" xfId="1" applyFont="1" applyFill="1" applyBorder="1"/>
    <xf numFmtId="0" fontId="0" fillId="10" borderId="8" xfId="0" applyFill="1" applyBorder="1"/>
    <xf numFmtId="0" fontId="0" fillId="10" borderId="9" xfId="0" applyFill="1" applyBorder="1"/>
    <xf numFmtId="0" fontId="0" fillId="13" borderId="12" xfId="0" applyFill="1" applyBorder="1" applyAlignment="1">
      <alignment horizontal="right"/>
    </xf>
    <xf numFmtId="0" fontId="0" fillId="13" borderId="13" xfId="0" applyFill="1" applyBorder="1"/>
    <xf numFmtId="0" fontId="0" fillId="10" borderId="12" xfId="0" applyFill="1" applyBorder="1"/>
    <xf numFmtId="0" fontId="0" fillId="14" borderId="8" xfId="0" applyFill="1" applyBorder="1"/>
    <xf numFmtId="0" fontId="0" fillId="14" borderId="9" xfId="0" applyFill="1" applyBorder="1"/>
    <xf numFmtId="0" fontId="0" fillId="14" borderId="10" xfId="0" applyFill="1" applyBorder="1"/>
    <xf numFmtId="0" fontId="0" fillId="14" borderId="11" xfId="0" applyFill="1" applyBorder="1"/>
    <xf numFmtId="0" fontId="0" fillId="14" borderId="12" xfId="0" applyFill="1" applyBorder="1"/>
    <xf numFmtId="0" fontId="0" fillId="14" borderId="13" xfId="0" applyFill="1" applyBorder="1"/>
    <xf numFmtId="0" fontId="0" fillId="10" borderId="10" xfId="0" applyFill="1" applyBorder="1"/>
    <xf numFmtId="0" fontId="6" fillId="4" borderId="0" xfId="0" applyFont="1" applyFill="1"/>
    <xf numFmtId="0" fontId="4" fillId="0" borderId="1" xfId="0" applyFont="1" applyBorder="1" applyAlignment="1">
      <alignment horizontal="center"/>
    </xf>
    <xf numFmtId="0" fontId="0" fillId="0" borderId="0" xfId="0"/>
    <xf numFmtId="0" fontId="0" fillId="15" borderId="0" xfId="0" applyFill="1"/>
    <xf numFmtId="9" fontId="0" fillId="15" borderId="0" xfId="0" applyNumberFormat="1" applyFill="1"/>
    <xf numFmtId="10" fontId="0" fillId="15" borderId="0" xfId="1" applyNumberFormat="1" applyFont="1" applyFill="1"/>
    <xf numFmtId="0" fontId="6" fillId="12" borderId="0" xfId="0" applyFont="1" applyFill="1"/>
    <xf numFmtId="0" fontId="25" fillId="0" borderId="0" xfId="0" applyFont="1"/>
    <xf numFmtId="0" fontId="26" fillId="0" borderId="0" xfId="0" applyFont="1"/>
    <xf numFmtId="0" fontId="6" fillId="7" borderId="0" xfId="0" applyFont="1" applyFill="1"/>
    <xf numFmtId="0" fontId="0" fillId="16" borderId="0" xfId="0" applyFill="1"/>
    <xf numFmtId="0" fontId="0" fillId="17" borderId="0" xfId="0" applyFill="1" applyBorder="1" applyAlignment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0" fillId="0" borderId="8" xfId="0" applyBorder="1"/>
    <xf numFmtId="0" fontId="0" fillId="0" borderId="1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0" xfId="3" applyBorder="1"/>
    <xf numFmtId="0" fontId="0" fillId="0" borderId="12" xfId="0" applyBorder="1"/>
    <xf numFmtId="0" fontId="0" fillId="0" borderId="13" xfId="0" applyBorder="1"/>
    <xf numFmtId="0" fontId="0" fillId="3" borderId="0" xfId="0" applyFill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/>
    <xf numFmtId="0" fontId="0" fillId="0" borderId="0" xfId="0"/>
    <xf numFmtId="0" fontId="10" fillId="2" borderId="0" xfId="2" applyFont="1" applyAlignment="1">
      <alignment horizontal="center" wrapText="1"/>
    </xf>
    <xf numFmtId="0" fontId="5" fillId="0" borderId="14" xfId="3" applyBorder="1"/>
    <xf numFmtId="168" fontId="6" fillId="8" borderId="0" xfId="1" applyNumberFormat="1" applyFont="1" applyFill="1"/>
    <xf numFmtId="0" fontId="0" fillId="11" borderId="0" xfId="0" quotePrefix="1" applyFill="1"/>
  </cellXfs>
  <cellStyles count="4">
    <cellStyle name="Hyperlink" xfId="3" builtinId="8"/>
    <cellStyle name="Neutral" xfId="2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138112</xdr:colOff>
      <xdr:row>4</xdr:row>
      <xdr:rowOff>100012</xdr:rowOff>
    </xdr:from>
    <xdr:ext cx="500063" cy="4750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3186112" y="671512"/>
              <a:ext cx="500063" cy="4750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</m:sup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en-US" sz="10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186112" y="671512"/>
              <a:ext cx="500063" cy="4750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_1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^(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𝛼∙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𝑁)▒〖</a:t>
              </a:r>
              <a:r>
                <a:rPr lang="en-US" sz="1100" b="0" i="0">
                  <a:latin typeface="Cambria Math" panose="02040503050406030204" pitchFamily="18" charset="0"/>
                </a:rPr>
                <a:t>𝑟=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〗</a:t>
              </a:r>
              <a:endParaRPr lang="en-US" sz="10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P3_template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P3_template%20(6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+CVaR"/>
      <sheetName val="P1_data"/>
      <sheetName val="CAPM, FF3F"/>
      <sheetName val="P2_data"/>
      <sheetName val="portfolio scenario testing"/>
      <sheetName val="P3_data"/>
      <sheetName val="Extra"/>
    </sheetNames>
    <sheetDataSet>
      <sheetData sheetId="0"/>
      <sheetData sheetId="1"/>
      <sheetData sheetId="2"/>
      <sheetData sheetId="3">
        <row r="2">
          <cell r="B2">
            <v>226.39999399999999</v>
          </cell>
        </row>
        <row r="3">
          <cell r="B3">
            <v>225.770004</v>
          </cell>
        </row>
        <row r="4">
          <cell r="B4">
            <v>225.38000500000001</v>
          </cell>
        </row>
        <row r="5">
          <cell r="B5">
            <v>225.71000699999999</v>
          </cell>
        </row>
        <row r="6">
          <cell r="B6">
            <v>226.270004</v>
          </cell>
        </row>
        <row r="7">
          <cell r="B7">
            <v>224.39999399999999</v>
          </cell>
        </row>
        <row r="8">
          <cell r="B8">
            <v>224.35000600000001</v>
          </cell>
        </row>
        <row r="9">
          <cell r="B9">
            <v>223.529999</v>
          </cell>
        </row>
        <row r="10">
          <cell r="B10">
            <v>225.240005</v>
          </cell>
        </row>
        <row r="11">
          <cell r="B11">
            <v>226.58000200000001</v>
          </cell>
        </row>
        <row r="12">
          <cell r="B12">
            <v>226.39999399999999</v>
          </cell>
        </row>
        <row r="13">
          <cell r="B13">
            <v>227.21000699999999</v>
          </cell>
        </row>
        <row r="14">
          <cell r="B14">
            <v>226.46000699999999</v>
          </cell>
        </row>
        <row r="15">
          <cell r="B15">
            <v>226.46000699999999</v>
          </cell>
        </row>
        <row r="16">
          <cell r="B16">
            <v>227.10000600000001</v>
          </cell>
        </row>
        <row r="17">
          <cell r="B17">
            <v>226.529999</v>
          </cell>
        </row>
        <row r="18">
          <cell r="B18">
            <v>227.050003</v>
          </cell>
        </row>
        <row r="19">
          <cell r="B19">
            <v>226.25</v>
          </cell>
        </row>
        <row r="20">
          <cell r="B20">
            <v>226.75</v>
          </cell>
        </row>
        <row r="21">
          <cell r="B21">
            <v>225.91000399999999</v>
          </cell>
        </row>
        <row r="22">
          <cell r="B22">
            <v>226.740005</v>
          </cell>
        </row>
        <row r="23">
          <cell r="B23">
            <v>226.14999399999999</v>
          </cell>
        </row>
        <row r="24">
          <cell r="B24">
            <v>227.60000600000001</v>
          </cell>
        </row>
        <row r="25">
          <cell r="B25">
            <v>229.570007</v>
          </cell>
        </row>
        <row r="26">
          <cell r="B26">
            <v>229.33000200000001</v>
          </cell>
        </row>
        <row r="27">
          <cell r="B27">
            <v>228.970001</v>
          </cell>
        </row>
        <row r="28">
          <cell r="B28">
            <v>227.550003</v>
          </cell>
        </row>
        <row r="29">
          <cell r="B29">
            <v>227.529999</v>
          </cell>
        </row>
        <row r="30">
          <cell r="B30">
            <v>227.61999499999999</v>
          </cell>
        </row>
        <row r="31">
          <cell r="B31">
            <v>227.770004</v>
          </cell>
        </row>
        <row r="32">
          <cell r="B32">
            <v>229.33999600000001</v>
          </cell>
        </row>
        <row r="33">
          <cell r="B33">
            <v>228.929993</v>
          </cell>
        </row>
        <row r="34">
          <cell r="B34">
            <v>228.94000199999999</v>
          </cell>
        </row>
        <row r="35">
          <cell r="B35">
            <v>229.240005</v>
          </cell>
        </row>
        <row r="36">
          <cell r="B36">
            <v>230.60000600000001</v>
          </cell>
        </row>
        <row r="37">
          <cell r="B37">
            <v>231.509995</v>
          </cell>
        </row>
        <row r="38">
          <cell r="B38">
            <v>232.770004</v>
          </cell>
        </row>
        <row r="39">
          <cell r="B39">
            <v>233.699997</v>
          </cell>
        </row>
        <row r="40">
          <cell r="B40">
            <v>234.91999799999999</v>
          </cell>
        </row>
        <row r="41">
          <cell r="B41">
            <v>234.720001</v>
          </cell>
        </row>
        <row r="42">
          <cell r="B42">
            <v>235.08999600000001</v>
          </cell>
        </row>
        <row r="43">
          <cell r="B43">
            <v>236.490005</v>
          </cell>
        </row>
        <row r="44">
          <cell r="B44">
            <v>236.279999</v>
          </cell>
        </row>
        <row r="45">
          <cell r="B45">
            <v>236.44000199999999</v>
          </cell>
        </row>
        <row r="46">
          <cell r="B46">
            <v>236.740005</v>
          </cell>
        </row>
        <row r="47">
          <cell r="B47">
            <v>237.11000100000001</v>
          </cell>
        </row>
        <row r="48">
          <cell r="B48">
            <v>236.470001</v>
          </cell>
        </row>
        <row r="49">
          <cell r="B49">
            <v>239.779999</v>
          </cell>
        </row>
        <row r="50">
          <cell r="B50">
            <v>238.270004</v>
          </cell>
        </row>
        <row r="51">
          <cell r="B51">
            <v>238.41999799999999</v>
          </cell>
        </row>
        <row r="52">
          <cell r="B52">
            <v>237.71000699999999</v>
          </cell>
        </row>
        <row r="53">
          <cell r="B53">
            <v>237</v>
          </cell>
        </row>
        <row r="54">
          <cell r="B54">
            <v>236.55999800000001</v>
          </cell>
        </row>
        <row r="55">
          <cell r="B55">
            <v>236.86000100000001</v>
          </cell>
        </row>
        <row r="56">
          <cell r="B56">
            <v>237.69000199999999</v>
          </cell>
        </row>
        <row r="57">
          <cell r="B57">
            <v>237.80999800000001</v>
          </cell>
        </row>
        <row r="58">
          <cell r="B58">
            <v>236.89999399999999</v>
          </cell>
        </row>
        <row r="59">
          <cell r="B59">
            <v>238.949997</v>
          </cell>
        </row>
        <row r="60">
          <cell r="B60">
            <v>238.479996</v>
          </cell>
        </row>
        <row r="61">
          <cell r="B61">
            <v>237.029999</v>
          </cell>
        </row>
        <row r="62">
          <cell r="B62">
            <v>236.770004</v>
          </cell>
        </row>
        <row r="63">
          <cell r="B63">
            <v>233.729996</v>
          </cell>
        </row>
        <row r="64">
          <cell r="B64">
            <v>234.279999</v>
          </cell>
        </row>
        <row r="65">
          <cell r="B65">
            <v>234.029999</v>
          </cell>
        </row>
        <row r="66">
          <cell r="B66">
            <v>233.86000100000001</v>
          </cell>
        </row>
        <row r="67">
          <cell r="B67">
            <v>233.61999499999999</v>
          </cell>
        </row>
        <row r="68">
          <cell r="B68">
            <v>235.320007</v>
          </cell>
        </row>
        <row r="69">
          <cell r="B69">
            <v>235.53999300000001</v>
          </cell>
        </row>
        <row r="70">
          <cell r="B70">
            <v>236.28999300000001</v>
          </cell>
        </row>
        <row r="71">
          <cell r="B71">
            <v>235.740005</v>
          </cell>
        </row>
        <row r="72">
          <cell r="B72">
            <v>235.33000200000001</v>
          </cell>
        </row>
        <row r="73">
          <cell r="B73">
            <v>235.479996</v>
          </cell>
        </row>
        <row r="74">
          <cell r="B74">
            <v>234.779999</v>
          </cell>
        </row>
        <row r="75">
          <cell r="B75">
            <v>235.44000199999999</v>
          </cell>
        </row>
        <row r="76">
          <cell r="B76">
            <v>235.199997</v>
          </cell>
        </row>
        <row r="77">
          <cell r="B77">
            <v>235.33999600000001</v>
          </cell>
        </row>
        <row r="78">
          <cell r="B78">
            <v>235.05999800000001</v>
          </cell>
        </row>
        <row r="79">
          <cell r="B79">
            <v>234.029999</v>
          </cell>
        </row>
        <row r="80">
          <cell r="B80">
            <v>232.509995</v>
          </cell>
        </row>
        <row r="81">
          <cell r="B81">
            <v>234.570007</v>
          </cell>
        </row>
        <row r="82">
          <cell r="B82">
            <v>233.86999499999999</v>
          </cell>
        </row>
        <row r="83">
          <cell r="B83">
            <v>233.44000199999999</v>
          </cell>
        </row>
        <row r="84">
          <cell r="B84">
            <v>235.33999600000001</v>
          </cell>
        </row>
        <row r="85">
          <cell r="B85">
            <v>234.58999600000001</v>
          </cell>
        </row>
        <row r="86">
          <cell r="B86">
            <v>237.16999799999999</v>
          </cell>
        </row>
        <row r="87">
          <cell r="B87">
            <v>238.550003</v>
          </cell>
        </row>
        <row r="88">
          <cell r="B88">
            <v>238.39999399999999</v>
          </cell>
        </row>
        <row r="89">
          <cell r="B89">
            <v>238.60000600000001</v>
          </cell>
        </row>
        <row r="90">
          <cell r="B90">
            <v>238.08000200000001</v>
          </cell>
        </row>
        <row r="91">
          <cell r="B91">
            <v>238.679993</v>
          </cell>
        </row>
        <row r="92">
          <cell r="B92">
            <v>238.770004</v>
          </cell>
        </row>
        <row r="93">
          <cell r="B93">
            <v>238.479996</v>
          </cell>
        </row>
        <row r="94">
          <cell r="B94">
            <v>238.759995</v>
          </cell>
        </row>
        <row r="95">
          <cell r="B95">
            <v>239.699997</v>
          </cell>
        </row>
        <row r="96">
          <cell r="B96">
            <v>239.66000399999999</v>
          </cell>
        </row>
        <row r="97">
          <cell r="B97">
            <v>239.44000199999999</v>
          </cell>
        </row>
        <row r="98">
          <cell r="B98">
            <v>239.86999499999999</v>
          </cell>
        </row>
        <row r="99">
          <cell r="B99">
            <v>239.38000500000001</v>
          </cell>
        </row>
        <row r="100">
          <cell r="B100">
            <v>238.979996</v>
          </cell>
        </row>
        <row r="101">
          <cell r="B101">
            <v>240.300003</v>
          </cell>
        </row>
        <row r="102">
          <cell r="B102">
            <v>240.08000200000001</v>
          </cell>
        </row>
        <row r="103">
          <cell r="B103">
            <v>235.820007</v>
          </cell>
        </row>
        <row r="104">
          <cell r="B104">
            <v>236.770004</v>
          </cell>
        </row>
        <row r="105">
          <cell r="B105">
            <v>238.30999800000001</v>
          </cell>
        </row>
        <row r="106">
          <cell r="B106">
            <v>239.520004</v>
          </cell>
        </row>
        <row r="107">
          <cell r="B107">
            <v>240.050003</v>
          </cell>
        </row>
        <row r="108">
          <cell r="B108">
            <v>240.61000100000001</v>
          </cell>
        </row>
        <row r="109">
          <cell r="B109">
            <v>241.759995</v>
          </cell>
        </row>
        <row r="110">
          <cell r="B110">
            <v>241.71000699999999</v>
          </cell>
        </row>
        <row r="111">
          <cell r="B111">
            <v>241.5</v>
          </cell>
        </row>
        <row r="112">
          <cell r="B112">
            <v>241.44000199999999</v>
          </cell>
        </row>
        <row r="113">
          <cell r="B113">
            <v>243.36000100000001</v>
          </cell>
        </row>
        <row r="114">
          <cell r="B114">
            <v>244.16999799999999</v>
          </cell>
        </row>
        <row r="115">
          <cell r="B115">
            <v>243.990005</v>
          </cell>
        </row>
        <row r="116">
          <cell r="B116">
            <v>243.21000699999999</v>
          </cell>
        </row>
        <row r="117">
          <cell r="B117">
            <v>243.66000399999999</v>
          </cell>
        </row>
        <row r="118">
          <cell r="B118">
            <v>243.779999</v>
          </cell>
        </row>
        <row r="119">
          <cell r="B119">
            <v>243.41000399999999</v>
          </cell>
        </row>
        <row r="120">
          <cell r="B120">
            <v>243.36000100000001</v>
          </cell>
        </row>
        <row r="121">
          <cell r="B121">
            <v>244.550003</v>
          </cell>
        </row>
        <row r="122">
          <cell r="B122">
            <v>244.240005</v>
          </cell>
        </row>
        <row r="123">
          <cell r="B123">
            <v>243.770004</v>
          </cell>
        </row>
        <row r="124">
          <cell r="B124">
            <v>242.63999899999999</v>
          </cell>
        </row>
        <row r="125">
          <cell r="B125">
            <v>244.66000399999999</v>
          </cell>
        </row>
        <row r="126">
          <cell r="B126">
            <v>243.009995</v>
          </cell>
        </row>
        <row r="127">
          <cell r="B127">
            <v>242.949997</v>
          </cell>
        </row>
        <row r="128">
          <cell r="B128">
            <v>242.83999600000001</v>
          </cell>
        </row>
        <row r="129">
          <cell r="B129">
            <v>243.13000500000001</v>
          </cell>
        </row>
        <row r="130">
          <cell r="B130">
            <v>243.28999300000001</v>
          </cell>
        </row>
        <row r="131">
          <cell r="B131">
            <v>241.33000200000001</v>
          </cell>
        </row>
        <row r="132">
          <cell r="B132">
            <v>243.490005</v>
          </cell>
        </row>
        <row r="133">
          <cell r="B133">
            <v>241.35000600000001</v>
          </cell>
        </row>
        <row r="134">
          <cell r="B134">
            <v>241.800003</v>
          </cell>
        </row>
        <row r="135">
          <cell r="B135">
            <v>242.21000699999999</v>
          </cell>
        </row>
        <row r="136">
          <cell r="B136">
            <v>242.770004</v>
          </cell>
        </row>
        <row r="137">
          <cell r="B137">
            <v>240.550003</v>
          </cell>
        </row>
        <row r="138">
          <cell r="B138">
            <v>242.11000100000001</v>
          </cell>
        </row>
        <row r="139">
          <cell r="B139">
            <v>242.36999499999999</v>
          </cell>
        </row>
        <row r="140">
          <cell r="B140">
            <v>242.19000199999999</v>
          </cell>
        </row>
        <row r="141">
          <cell r="B141">
            <v>244.009995</v>
          </cell>
        </row>
        <row r="142">
          <cell r="B142">
            <v>244.41999799999999</v>
          </cell>
        </row>
        <row r="143">
          <cell r="B143">
            <v>245.55999800000001</v>
          </cell>
        </row>
        <row r="144">
          <cell r="B144">
            <v>245.529999</v>
          </cell>
        </row>
        <row r="145">
          <cell r="B145">
            <v>245.66000399999999</v>
          </cell>
        </row>
        <row r="146">
          <cell r="B146">
            <v>246.990005</v>
          </cell>
        </row>
        <row r="147">
          <cell r="B147">
            <v>247.10000600000001</v>
          </cell>
        </row>
        <row r="148">
          <cell r="B148">
            <v>246.88000500000001</v>
          </cell>
        </row>
        <row r="149">
          <cell r="B149">
            <v>246.820007</v>
          </cell>
        </row>
        <row r="150">
          <cell r="B150">
            <v>247.41999799999999</v>
          </cell>
        </row>
        <row r="151">
          <cell r="B151">
            <v>247.429993</v>
          </cell>
        </row>
        <row r="152">
          <cell r="B152">
            <v>247.199997</v>
          </cell>
        </row>
        <row r="153">
          <cell r="B153">
            <v>246.91000399999999</v>
          </cell>
        </row>
        <row r="154">
          <cell r="B154">
            <v>246.770004</v>
          </cell>
        </row>
        <row r="155">
          <cell r="B155">
            <v>247.320007</v>
          </cell>
        </row>
        <row r="156">
          <cell r="B156">
            <v>247.44000199999999</v>
          </cell>
        </row>
        <row r="157">
          <cell r="B157">
            <v>246.96000699999999</v>
          </cell>
        </row>
        <row r="158">
          <cell r="B158">
            <v>247.41000399999999</v>
          </cell>
        </row>
        <row r="159">
          <cell r="B159">
            <v>247.86999499999999</v>
          </cell>
        </row>
        <row r="160">
          <cell r="B160">
            <v>247.259995</v>
          </cell>
        </row>
        <row r="161">
          <cell r="B161">
            <v>247.25</v>
          </cell>
        </row>
        <row r="162">
          <cell r="B162">
            <v>243.759995</v>
          </cell>
        </row>
        <row r="163">
          <cell r="B163">
            <v>244.11999499999999</v>
          </cell>
        </row>
        <row r="164">
          <cell r="B164">
            <v>246.53999300000001</v>
          </cell>
        </row>
        <row r="165">
          <cell r="B165">
            <v>246.509995</v>
          </cell>
        </row>
        <row r="166">
          <cell r="B166">
            <v>246.94000199999999</v>
          </cell>
        </row>
        <row r="167">
          <cell r="B167">
            <v>243.08999600000001</v>
          </cell>
        </row>
        <row r="168">
          <cell r="B168">
            <v>242.71000699999999</v>
          </cell>
        </row>
        <row r="169">
          <cell r="B169">
            <v>242.89999399999999</v>
          </cell>
        </row>
        <row r="170">
          <cell r="B170">
            <v>245.44000199999999</v>
          </cell>
        </row>
        <row r="171">
          <cell r="B171">
            <v>244.55999800000001</v>
          </cell>
        </row>
        <row r="172">
          <cell r="B172">
            <v>243.990005</v>
          </cell>
        </row>
        <row r="173">
          <cell r="B173">
            <v>244.55999800000001</v>
          </cell>
        </row>
        <row r="174">
          <cell r="B174">
            <v>244.570007</v>
          </cell>
        </row>
        <row r="175">
          <cell r="B175">
            <v>244.85000600000001</v>
          </cell>
        </row>
        <row r="176">
          <cell r="B176">
            <v>246.009995</v>
          </cell>
        </row>
        <row r="177">
          <cell r="B177">
            <v>247.490005</v>
          </cell>
        </row>
        <row r="178">
          <cell r="B178">
            <v>247.83999600000001</v>
          </cell>
        </row>
        <row r="179">
          <cell r="B179">
            <v>246.05999800000001</v>
          </cell>
        </row>
        <row r="180">
          <cell r="B180">
            <v>246.89999399999999</v>
          </cell>
        </row>
        <row r="181">
          <cell r="B181">
            <v>246.86999499999999</v>
          </cell>
        </row>
        <row r="182">
          <cell r="B182">
            <v>246.58000200000001</v>
          </cell>
        </row>
        <row r="183">
          <cell r="B183">
            <v>249.21000699999999</v>
          </cell>
        </row>
        <row r="184">
          <cell r="B184">
            <v>250.050003</v>
          </cell>
        </row>
        <row r="185">
          <cell r="B185">
            <v>250.16999799999999</v>
          </cell>
        </row>
        <row r="186">
          <cell r="B186">
            <v>250.08999600000001</v>
          </cell>
        </row>
        <row r="187">
          <cell r="B187">
            <v>249.19000199999999</v>
          </cell>
        </row>
        <row r="188">
          <cell r="B188">
            <v>249.720001</v>
          </cell>
        </row>
        <row r="189">
          <cell r="B189">
            <v>249.970001</v>
          </cell>
        </row>
        <row r="190">
          <cell r="B190">
            <v>250.05999800000001</v>
          </cell>
        </row>
        <row r="191">
          <cell r="B191">
            <v>249.38999899999999</v>
          </cell>
        </row>
        <row r="192">
          <cell r="B192">
            <v>249.44000199999999</v>
          </cell>
        </row>
        <row r="193">
          <cell r="B193">
            <v>248.929993</v>
          </cell>
        </row>
        <row r="194">
          <cell r="B194">
            <v>249.08000200000001</v>
          </cell>
        </row>
        <row r="195">
          <cell r="B195">
            <v>250.050003</v>
          </cell>
        </row>
        <row r="196">
          <cell r="B196">
            <v>250.35000600000001</v>
          </cell>
        </row>
        <row r="197">
          <cell r="B197">
            <v>251.229996</v>
          </cell>
        </row>
        <row r="198">
          <cell r="B198">
            <v>252.320007</v>
          </cell>
        </row>
        <row r="199">
          <cell r="B199">
            <v>252.86000100000001</v>
          </cell>
        </row>
        <row r="200">
          <cell r="B200">
            <v>253.16000399999999</v>
          </cell>
        </row>
        <row r="201">
          <cell r="B201">
            <v>254.66000399999999</v>
          </cell>
        </row>
        <row r="202">
          <cell r="B202">
            <v>254.36999499999999</v>
          </cell>
        </row>
        <row r="203">
          <cell r="B203">
            <v>253.949997</v>
          </cell>
        </row>
        <row r="204">
          <cell r="B204">
            <v>254.61999499999999</v>
          </cell>
        </row>
        <row r="205">
          <cell r="B205">
            <v>255.020004</v>
          </cell>
        </row>
        <row r="206">
          <cell r="B206">
            <v>254.63999899999999</v>
          </cell>
        </row>
        <row r="207">
          <cell r="B207">
            <v>254.949997</v>
          </cell>
        </row>
        <row r="208">
          <cell r="B208">
            <v>255.28999300000001</v>
          </cell>
        </row>
        <row r="209">
          <cell r="B209">
            <v>255.470001</v>
          </cell>
        </row>
        <row r="210">
          <cell r="B210">
            <v>255.720001</v>
          </cell>
        </row>
        <row r="211">
          <cell r="B211">
            <v>255.78999300000001</v>
          </cell>
        </row>
        <row r="212">
          <cell r="B212">
            <v>257.10998499999999</v>
          </cell>
        </row>
        <row r="213">
          <cell r="B213">
            <v>256.10998499999999</v>
          </cell>
        </row>
        <row r="214">
          <cell r="B214">
            <v>256.55999800000001</v>
          </cell>
        </row>
        <row r="215">
          <cell r="B215">
            <v>255.28999300000001</v>
          </cell>
        </row>
        <row r="216">
          <cell r="B216">
            <v>255.61999499999999</v>
          </cell>
        </row>
        <row r="217">
          <cell r="B217">
            <v>257.709991</v>
          </cell>
        </row>
        <row r="218">
          <cell r="B218">
            <v>256.75</v>
          </cell>
        </row>
        <row r="219">
          <cell r="B219">
            <v>257.14999399999999</v>
          </cell>
        </row>
        <row r="220">
          <cell r="B220">
            <v>257.48998999999998</v>
          </cell>
        </row>
        <row r="221">
          <cell r="B221">
            <v>257.58999599999999</v>
          </cell>
        </row>
        <row r="222">
          <cell r="B222">
            <v>258.45001200000002</v>
          </cell>
        </row>
        <row r="223">
          <cell r="B223">
            <v>258.85000600000001</v>
          </cell>
        </row>
        <row r="224">
          <cell r="B224">
            <v>258.67001299999998</v>
          </cell>
        </row>
        <row r="225">
          <cell r="B225">
            <v>259.10998499999999</v>
          </cell>
        </row>
        <row r="226">
          <cell r="B226">
            <v>258.17001299999998</v>
          </cell>
        </row>
        <row r="227">
          <cell r="B227">
            <v>258.08999599999999</v>
          </cell>
        </row>
        <row r="228">
          <cell r="B228">
            <v>258.32998700000002</v>
          </cell>
        </row>
        <row r="229">
          <cell r="B229">
            <v>257.73001099999999</v>
          </cell>
        </row>
        <row r="230">
          <cell r="B230">
            <v>256.44000199999999</v>
          </cell>
        </row>
        <row r="231">
          <cell r="B231">
            <v>258.61999500000002</v>
          </cell>
        </row>
        <row r="232">
          <cell r="B232">
            <v>257.85998499999999</v>
          </cell>
        </row>
        <row r="233">
          <cell r="B233">
            <v>258.29998799999998</v>
          </cell>
        </row>
        <row r="234">
          <cell r="B234">
            <v>259.98998999999998</v>
          </cell>
        </row>
        <row r="235">
          <cell r="B235">
            <v>259.76001000000002</v>
          </cell>
        </row>
        <row r="236">
          <cell r="B236">
            <v>260.35998499999999</v>
          </cell>
        </row>
        <row r="237">
          <cell r="B237">
            <v>260.23001099999999</v>
          </cell>
        </row>
        <row r="238">
          <cell r="B238">
            <v>262.86999500000002</v>
          </cell>
        </row>
        <row r="239">
          <cell r="B239">
            <v>262.709991</v>
          </cell>
        </row>
        <row r="240">
          <cell r="B240">
            <v>265.01001000000002</v>
          </cell>
        </row>
        <row r="241">
          <cell r="B241">
            <v>264.459991</v>
          </cell>
        </row>
        <row r="242">
          <cell r="B242">
            <v>264.14001500000001</v>
          </cell>
        </row>
        <row r="243">
          <cell r="B243">
            <v>263.19000199999999</v>
          </cell>
        </row>
        <row r="244">
          <cell r="B244">
            <v>263.23998999999998</v>
          </cell>
        </row>
        <row r="245">
          <cell r="B245">
            <v>264.07000699999998</v>
          </cell>
        </row>
        <row r="246">
          <cell r="B246">
            <v>265.51001000000002</v>
          </cell>
        </row>
        <row r="247">
          <cell r="B247">
            <v>266.30999800000001</v>
          </cell>
        </row>
        <row r="248">
          <cell r="B248">
            <v>266.77999899999998</v>
          </cell>
        </row>
        <row r="249">
          <cell r="B249">
            <v>266.75</v>
          </cell>
        </row>
        <row r="250">
          <cell r="B250">
            <v>265.66000400000001</v>
          </cell>
        </row>
        <row r="251">
          <cell r="B251">
            <v>266.51001000000002</v>
          </cell>
        </row>
        <row r="252">
          <cell r="B252">
            <v>268.20001200000002</v>
          </cell>
        </row>
        <row r="253">
          <cell r="B253">
            <v>267.17001299999998</v>
          </cell>
        </row>
        <row r="254">
          <cell r="B254">
            <v>267.02999899999998</v>
          </cell>
        </row>
      </sheetData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+CVaR"/>
      <sheetName val="P1_data"/>
      <sheetName val="CAPM, FF3F (2)"/>
      <sheetName val="CAPM, FF3F (3)"/>
      <sheetName val="CAPM, FF3F (4)"/>
      <sheetName val="CAPM, FF3F (5)"/>
      <sheetName val="CAPM, FF3F (6)"/>
      <sheetName val="CAPM, FF3F (7)"/>
      <sheetName val="P2_data"/>
      <sheetName val="P3_data"/>
      <sheetName val="Ext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B2" t="str">
            <v>ADBE</v>
          </cell>
          <cell r="C2" t="str">
            <v>NKE</v>
          </cell>
          <cell r="D2" t="str">
            <v>PEG</v>
          </cell>
          <cell r="E2" t="str">
            <v>CVA</v>
          </cell>
          <cell r="F2" t="str">
            <v>NVO</v>
          </cell>
          <cell r="G2" t="str">
            <v>MSG</v>
          </cell>
          <cell r="H2" t="str">
            <v>BMW.DE</v>
          </cell>
          <cell r="I2" t="str">
            <v>AAXJ</v>
          </cell>
          <cell r="J2" t="str">
            <v>IGF</v>
          </cell>
          <cell r="K2" t="str">
            <v>PFUAX</v>
          </cell>
        </row>
        <row r="3">
          <cell r="B3">
            <v>32.299999999999997</v>
          </cell>
          <cell r="C3">
            <v>15.9375</v>
          </cell>
          <cell r="D3">
            <v>30.59</v>
          </cell>
          <cell r="E3">
            <v>17.5</v>
          </cell>
          <cell r="F3">
            <v>13.486000000000001</v>
          </cell>
          <cell r="G3">
            <v>19.600000000000001</v>
          </cell>
          <cell r="H3">
            <v>30.959999</v>
          </cell>
          <cell r="I3">
            <v>52.07</v>
          </cell>
          <cell r="J3">
            <v>32.889999000000003</v>
          </cell>
          <cell r="K3">
            <v>10.18</v>
          </cell>
          <cell r="L3">
            <v>1073.869995</v>
          </cell>
        </row>
        <row r="4">
          <cell r="B4">
            <v>33.049999999999997</v>
          </cell>
          <cell r="C4">
            <v>20.62</v>
          </cell>
          <cell r="D4">
            <v>32.43</v>
          </cell>
          <cell r="E4">
            <v>16.920000000000002</v>
          </cell>
          <cell r="F4">
            <v>22.625999</v>
          </cell>
          <cell r="G4">
            <v>25.219999000000001</v>
          </cell>
          <cell r="H4">
            <v>56.080002</v>
          </cell>
          <cell r="I4">
            <v>61.540000999999997</v>
          </cell>
          <cell r="J4">
            <v>36.349997999999999</v>
          </cell>
          <cell r="K4">
            <v>10.57</v>
          </cell>
          <cell r="L4">
            <v>1286.119995</v>
          </cell>
        </row>
        <row r="5">
          <cell r="B5">
            <v>30.95</v>
          </cell>
          <cell r="C5">
            <v>25.997499000000001</v>
          </cell>
          <cell r="D5">
            <v>30.34</v>
          </cell>
          <cell r="E5">
            <v>14.29</v>
          </cell>
          <cell r="F5">
            <v>23.835999999999999</v>
          </cell>
          <cell r="G5">
            <v>28.690000999999999</v>
          </cell>
          <cell r="H5">
            <v>65.389999000000003</v>
          </cell>
          <cell r="I5">
            <v>55.080002</v>
          </cell>
          <cell r="J5">
            <v>34.130001</v>
          </cell>
          <cell r="K5">
            <v>11.14</v>
          </cell>
          <cell r="L5">
            <v>1312.410034</v>
          </cell>
        </row>
        <row r="6">
          <cell r="B6">
            <v>37.83</v>
          </cell>
          <cell r="C6">
            <v>27.024999999999999</v>
          </cell>
          <cell r="D6">
            <v>31.18</v>
          </cell>
          <cell r="E6">
            <v>19.719999000000001</v>
          </cell>
          <cell r="F6">
            <v>36.869999</v>
          </cell>
          <cell r="G6">
            <v>52.02</v>
          </cell>
          <cell r="H6">
            <v>74.150002000000001</v>
          </cell>
          <cell r="I6">
            <v>60.470001000000003</v>
          </cell>
          <cell r="J6">
            <v>36.549999</v>
          </cell>
          <cell r="K6">
            <v>10.72</v>
          </cell>
          <cell r="L6">
            <v>1498.1099850000001</v>
          </cell>
        </row>
        <row r="7">
          <cell r="B7">
            <v>59.19</v>
          </cell>
          <cell r="C7">
            <v>36.424999</v>
          </cell>
          <cell r="D7">
            <v>33.340000000000003</v>
          </cell>
          <cell r="E7">
            <v>18</v>
          </cell>
          <cell r="F7">
            <v>39.669998</v>
          </cell>
          <cell r="G7">
            <v>58.029998999999997</v>
          </cell>
          <cell r="H7">
            <v>80.819999999999993</v>
          </cell>
          <cell r="I7">
            <v>55.93</v>
          </cell>
          <cell r="J7">
            <v>38.43</v>
          </cell>
          <cell r="K7">
            <v>10.039999999999999</v>
          </cell>
          <cell r="L7">
            <v>1782.589966</v>
          </cell>
        </row>
        <row r="8">
          <cell r="B8">
            <v>70.13</v>
          </cell>
          <cell r="C8">
            <v>46.125</v>
          </cell>
          <cell r="D8">
            <v>42.68</v>
          </cell>
          <cell r="E8">
            <v>20.440000999999999</v>
          </cell>
          <cell r="F8">
            <v>44.560001</v>
          </cell>
          <cell r="G8">
            <v>75.75</v>
          </cell>
          <cell r="H8">
            <v>103.400002</v>
          </cell>
          <cell r="I8">
            <v>61.91</v>
          </cell>
          <cell r="J8">
            <v>42.27</v>
          </cell>
          <cell r="K8">
            <v>9.8000000000000007</v>
          </cell>
          <cell r="L8">
            <v>1994.98999</v>
          </cell>
        </row>
        <row r="9">
          <cell r="B9">
            <v>89.13</v>
          </cell>
          <cell r="C9">
            <v>62.009998000000003</v>
          </cell>
          <cell r="D9">
            <v>41.299999</v>
          </cell>
          <cell r="E9">
            <v>14.14</v>
          </cell>
          <cell r="F9">
            <v>55.869999</v>
          </cell>
          <cell r="G9">
            <v>154.08000200000001</v>
          </cell>
          <cell r="H9">
            <v>76.660004000000001</v>
          </cell>
          <cell r="I9">
            <v>49.75</v>
          </cell>
          <cell r="J9">
            <v>35.889999000000003</v>
          </cell>
          <cell r="K9">
            <v>9.01</v>
          </cell>
          <cell r="L9">
            <v>1940.23999</v>
          </cell>
        </row>
        <row r="10">
          <cell r="B10">
            <v>113.38</v>
          </cell>
          <cell r="C10">
            <v>52.900002000000001</v>
          </cell>
          <cell r="D10">
            <v>44.25</v>
          </cell>
          <cell r="E10">
            <v>16.100000000000001</v>
          </cell>
          <cell r="F10">
            <v>36.169998</v>
          </cell>
          <cell r="G10">
            <v>175.66999799999999</v>
          </cell>
          <cell r="H10">
            <v>84.169998000000007</v>
          </cell>
          <cell r="I10">
            <v>58.990001999999997</v>
          </cell>
          <cell r="J10">
            <v>39.720001000000003</v>
          </cell>
          <cell r="K10">
            <v>9.42</v>
          </cell>
          <cell r="L10">
            <v>2278.8701169999999</v>
          </cell>
        </row>
        <row r="11">
          <cell r="B11">
            <v>199.76</v>
          </cell>
          <cell r="C11">
            <v>68.220000999999996</v>
          </cell>
          <cell r="D11">
            <v>51.869999</v>
          </cell>
          <cell r="E11">
            <v>16.350000000000001</v>
          </cell>
          <cell r="F11">
            <v>55.5</v>
          </cell>
          <cell r="G11">
            <v>215.83999600000001</v>
          </cell>
          <cell r="H11">
            <v>91.970000999999996</v>
          </cell>
          <cell r="I11">
            <v>81.779999000000004</v>
          </cell>
          <cell r="J11">
            <v>45.77</v>
          </cell>
          <cell r="K11">
            <v>10.46</v>
          </cell>
          <cell r="L11">
            <v>2823.8100589999999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INukrwWdMjc&amp;t=196s" TargetMode="External"/><Relationship Id="rId1" Type="http://schemas.openxmlformats.org/officeDocument/2006/relationships/hyperlink" Target="https://www.youtube.com/watch?v=Ga7Yd8-eb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2"/>
  <sheetViews>
    <sheetView topLeftCell="I1" zoomScale="56" workbookViewId="0">
      <selection activeCell="J21" sqref="J21"/>
    </sheetView>
  </sheetViews>
  <sheetFormatPr defaultRowHeight="14.5"/>
  <cols>
    <col min="1" max="1" width="12.81640625" customWidth="1"/>
    <col min="6" max="6" width="9.1796875" style="32"/>
    <col min="9" max="9" width="8.7265625" customWidth="1"/>
    <col min="15" max="15" width="10.81640625" customWidth="1"/>
  </cols>
  <sheetData>
    <row r="1" spans="1:24" s="67" customFormat="1">
      <c r="A1" s="67" t="s">
        <v>116</v>
      </c>
      <c r="B1" s="70">
        <v>0.55000000000000004</v>
      </c>
      <c r="C1" s="70">
        <v>0.3</v>
      </c>
      <c r="D1" s="70">
        <v>0.11</v>
      </c>
      <c r="E1" s="70">
        <v>0.04</v>
      </c>
      <c r="F1" s="32"/>
      <c r="L1" s="71" t="s">
        <v>127</v>
      </c>
      <c r="M1" s="72">
        <v>0.01</v>
      </c>
      <c r="O1" s="55" t="s">
        <v>128</v>
      </c>
    </row>
    <row r="2" spans="1:24">
      <c r="B2" s="11" t="s">
        <v>122</v>
      </c>
      <c r="I2" s="109" t="s">
        <v>126</v>
      </c>
      <c r="L2" s="73"/>
      <c r="M2" s="74">
        <v>0.05</v>
      </c>
      <c r="N2" s="67"/>
      <c r="O2" s="56">
        <f>M1*M4</f>
        <v>1.43</v>
      </c>
      <c r="P2" s="75" t="s">
        <v>129</v>
      </c>
      <c r="Q2" s="76">
        <f>ROUND(VLOOKUP(2,H:I,2),1)</f>
        <v>-0.1</v>
      </c>
      <c r="S2" s="93" t="s">
        <v>141</v>
      </c>
      <c r="T2" s="56"/>
      <c r="U2" s="56"/>
      <c r="V2" s="56"/>
      <c r="W2" s="56"/>
      <c r="X2" s="56"/>
    </row>
    <row r="3" spans="1:24">
      <c r="A3" t="str">
        <f>P1_data!A2</f>
        <v>Date</v>
      </c>
      <c r="B3" s="67" t="str">
        <f>P1_data!B2</f>
        <v>GLD</v>
      </c>
      <c r="C3" s="67" t="str">
        <f>P1_data!C2</f>
        <v>USO</v>
      </c>
      <c r="D3" s="67" t="str">
        <f>P1_data!D2</f>
        <v>SLV</v>
      </c>
      <c r="E3" s="67" t="str">
        <f>P1_data!E2</f>
        <v>FXE</v>
      </c>
      <c r="F3" s="87" t="s">
        <v>117</v>
      </c>
      <c r="H3" t="s">
        <v>125</v>
      </c>
      <c r="I3" s="109"/>
      <c r="L3" s="73"/>
      <c r="M3" s="74">
        <v>0.1</v>
      </c>
      <c r="N3" s="67"/>
      <c r="O3" s="56">
        <f>M2*M4</f>
        <v>7.15</v>
      </c>
      <c r="P3" s="86" t="s">
        <v>131</v>
      </c>
      <c r="Q3" s="76">
        <f>ROUND(VLOOKUP(7,H:I,2),1)</f>
        <v>-0.1</v>
      </c>
    </row>
    <row r="4" spans="1:24">
      <c r="A4" s="8" t="s">
        <v>123</v>
      </c>
      <c r="B4">
        <f>(P1_data!B4-P1_data!B3)/P1_data!B3</f>
        <v>-1.3212368303110711E-2</v>
      </c>
      <c r="C4" s="89">
        <f>(P1_data!C4-P1_data!C3)/P1_data!C3</f>
        <v>-2.7147370275177964E-2</v>
      </c>
      <c r="D4" s="89">
        <f>(P1_data!D4-P1_data!D3)/P1_data!D3</f>
        <v>-8.5722560092672984E-2</v>
      </c>
      <c r="E4" s="89">
        <f>(P1_data!E4-P1_data!E3)/P1_data!E3</f>
        <v>1.4453842394330254E-2</v>
      </c>
      <c r="F4" s="32">
        <f t="array" ref="F4">MMULT(B4:E4,TRANSPOSE($B$1:$E$1))</f>
        <v>-2.4262341563685098E-2</v>
      </c>
      <c r="H4">
        <v>1</v>
      </c>
      <c r="I4">
        <v>-0.21024447614786182</v>
      </c>
      <c r="L4" s="77" t="s">
        <v>130</v>
      </c>
      <c r="M4" s="78">
        <f>COUNT(I4:I146)</f>
        <v>143</v>
      </c>
      <c r="N4" s="67"/>
      <c r="O4" s="56">
        <f>M3*M4</f>
        <v>14.3</v>
      </c>
      <c r="P4" s="79" t="s">
        <v>134</v>
      </c>
      <c r="Q4" s="76">
        <f>ROUND(VLOOKUP(14,H:I,2),1)</f>
        <v>-0.1</v>
      </c>
    </row>
    <row r="5" spans="1:24">
      <c r="A5" t="s">
        <v>124</v>
      </c>
      <c r="B5" s="89">
        <f>(P1_data!B5-P1_data!B4)/P1_data!B4</f>
        <v>-4.670719071895419E-2</v>
      </c>
      <c r="C5" s="89">
        <f>(P1_data!C5-P1_data!C4)/P1_data!C4</f>
        <v>3.011950257849549E-2</v>
      </c>
      <c r="D5" s="89">
        <f>(P1_data!D5-P1_data!D4)/P1_data!D4</f>
        <v>-0.11791257522964846</v>
      </c>
      <c r="E5" s="89">
        <f>(P1_data!E5-P1_data!E4)/P1_data!E4</f>
        <v>-2.6471192362639883E-3</v>
      </c>
      <c r="F5" s="32">
        <f t="array" ref="F5">MMULT(B5:E5,TRANSPOSE($B$1:$E$1))</f>
        <v>-2.9729372166588053E-2</v>
      </c>
      <c r="G5" s="67"/>
      <c r="H5" s="67">
        <v>2</v>
      </c>
      <c r="I5">
        <v>-0.12986827571355383</v>
      </c>
      <c r="L5" s="67"/>
      <c r="M5" s="67"/>
      <c r="N5" s="80"/>
      <c r="O5" s="81"/>
      <c r="P5" s="67"/>
      <c r="Q5" s="67"/>
    </row>
    <row r="6" spans="1:24">
      <c r="B6" s="89">
        <f>(P1_data!B6-P1_data!B5)/P1_data!B5</f>
        <v>3.1520496488649352E-2</v>
      </c>
      <c r="C6" s="89">
        <f>(P1_data!C6-P1_data!C5)/P1_data!C5</f>
        <v>-3.5832021033339015E-3</v>
      </c>
      <c r="D6" s="89">
        <f>(P1_data!D6-P1_data!D5)/P1_data!D5</f>
        <v>2.4777807702666292E-2</v>
      </c>
      <c r="E6" s="89">
        <f>(P1_data!E6-P1_data!E5)/P1_data!E5</f>
        <v>-1.0148711468445305E-3</v>
      </c>
      <c r="F6" s="32">
        <f t="array" ref="F6">MMULT(B6:E6,TRANSPOSE($B$1:$E$1))</f>
        <v>1.8946276439176488E-2</v>
      </c>
      <c r="G6" s="67"/>
      <c r="H6" s="67">
        <v>3</v>
      </c>
      <c r="I6">
        <v>-0.10871687483776603</v>
      </c>
      <c r="L6" s="67"/>
      <c r="M6" s="67"/>
      <c r="N6" s="82"/>
      <c r="O6" s="83">
        <f>SUM(I4:I5)</f>
        <v>-0.34011275186141565</v>
      </c>
      <c r="P6" s="50" t="s">
        <v>132</v>
      </c>
      <c r="Q6" s="50">
        <f>O6/O2</f>
        <v>-0.2378410852177732</v>
      </c>
      <c r="R6" s="11" t="s">
        <v>136</v>
      </c>
      <c r="T6" s="53" t="s">
        <v>142</v>
      </c>
      <c r="U6" s="51"/>
      <c r="V6" s="51"/>
      <c r="W6" s="51"/>
    </row>
    <row r="7" spans="1:24">
      <c r="B7" s="89">
        <f>(P1_data!B7-P1_data!B6)/P1_data!B6</f>
        <v>-1.3774525015832807E-2</v>
      </c>
      <c r="C7" s="89">
        <f>(P1_data!C7-P1_data!C6)/P1_data!C6</f>
        <v>-6.7894047809006666E-2</v>
      </c>
      <c r="D7" s="89">
        <f>(P1_data!D7-P1_data!D6)/P1_data!D6</f>
        <v>0.13079281646955765</v>
      </c>
      <c r="E7" s="89">
        <f>(P1_data!E7-P1_data!E6)/P1_data!E6</f>
        <v>3.7508478256556383E-3</v>
      </c>
      <c r="F7" s="32">
        <f t="array" ref="F7">MMULT(B7:E7,TRANSPOSE($B$1:$E$1))</f>
        <v>-1.3406959376732475E-2</v>
      </c>
      <c r="G7" s="67"/>
      <c r="H7" s="67">
        <v>4</v>
      </c>
      <c r="I7">
        <v>-0.10245570961572047</v>
      </c>
      <c r="L7" s="67"/>
      <c r="M7" s="67"/>
      <c r="N7" s="82"/>
      <c r="O7" s="83">
        <f>SUM(I4:I10)</f>
        <v>-0.82184541715415393</v>
      </c>
      <c r="P7" s="50" t="s">
        <v>133</v>
      </c>
      <c r="Q7" s="50">
        <f>O7/O3</f>
        <v>-0.11494341498659495</v>
      </c>
      <c r="R7" s="11" t="s">
        <v>136</v>
      </c>
    </row>
    <row r="8" spans="1:24">
      <c r="B8" s="89">
        <f>(P1_data!B8-P1_data!B7)/P1_data!B7</f>
        <v>-4.5272113577265689E-2</v>
      </c>
      <c r="C8" s="89">
        <f>(P1_data!C8-P1_data!C7)/P1_data!C7</f>
        <v>-0.1203704110939625</v>
      </c>
      <c r="D8" s="89">
        <f>(P1_data!D8-P1_data!D7)/P1_data!D7</f>
        <v>-0.11287573597768819</v>
      </c>
      <c r="E8" s="89">
        <f>(P1_data!E8-P1_data!E7)/P1_data!E7</f>
        <v>-1.058778537768278E-2</v>
      </c>
      <c r="F8" s="32">
        <f t="array" ref="F8">MMULT(B8:E8,TRANSPOSE($B$1:$E$1))</f>
        <v>-7.3850628168337887E-2</v>
      </c>
      <c r="G8" s="67"/>
      <c r="H8" s="67">
        <v>5</v>
      </c>
      <c r="I8">
        <v>-0.10095474736579815</v>
      </c>
      <c r="N8" s="84"/>
      <c r="O8" s="85">
        <f>SUM(I4:I17)</f>
        <v>-1.2653342005929886</v>
      </c>
      <c r="P8" s="50" t="s">
        <v>135</v>
      </c>
      <c r="Q8" s="50">
        <f>O8/O4</f>
        <v>-8.8484909132376818E-2</v>
      </c>
      <c r="R8" s="11" t="s">
        <v>136</v>
      </c>
    </row>
    <row r="9" spans="1:24">
      <c r="B9" s="89">
        <f>(P1_data!B9-P1_data!B8)/P1_data!B8</f>
        <v>1.294772132255376E-2</v>
      </c>
      <c r="C9" s="89">
        <f>(P1_data!C9-P1_data!C8)/P1_data!C8</f>
        <v>-8.5964947368421057E-2</v>
      </c>
      <c r="D9" s="89">
        <f>(P1_data!D9-P1_data!D8)/P1_data!D8</f>
        <v>7.1347480569382601E-2</v>
      </c>
      <c r="E9" s="89">
        <f>(P1_data!E9-P1_data!E8)/P1_data!E8</f>
        <v>7.0029666221721899E-3</v>
      </c>
      <c r="F9" s="32">
        <f t="array" ref="F9">MMULT(B9:E9,TRANSPOSE($B$1:$E$1))</f>
        <v>-1.0539895955602775E-2</v>
      </c>
      <c r="G9" s="67"/>
      <c r="H9" s="67">
        <v>6</v>
      </c>
      <c r="I9">
        <v>-8.6911836238094536E-2</v>
      </c>
      <c r="Q9" t="s">
        <v>176</v>
      </c>
    </row>
    <row r="10" spans="1:24">
      <c r="B10" s="89">
        <f>(P1_data!B10-P1_data!B9)/P1_data!B9</f>
        <v>6.8891050169619952E-2</v>
      </c>
      <c r="C10" s="89">
        <f>(P1_data!C10-P1_data!C9)/P1_data!C9</f>
        <v>4.7600846357038269E-2</v>
      </c>
      <c r="D10" s="89">
        <f>(P1_data!D10-P1_data!D9)/P1_data!D9</f>
        <v>0.13857189435930869</v>
      </c>
      <c r="E10" s="89">
        <f>(P1_data!E10-P1_data!E9)/P1_data!E9</f>
        <v>3.7505828156606677E-2</v>
      </c>
      <c r="F10" s="32">
        <f t="array" ref="F10">MMULT(B10:E10,TRANSPOSE($B$1:$E$1))</f>
        <v>6.8913473006190676E-2</v>
      </c>
      <c r="G10" s="67"/>
      <c r="H10" s="67">
        <v>7</v>
      </c>
      <c r="I10">
        <v>-8.2693497235359098E-2</v>
      </c>
      <c r="M10" s="64" t="s">
        <v>143</v>
      </c>
      <c r="N10" s="4"/>
    </row>
    <row r="11" spans="1:24">
      <c r="B11" s="89">
        <f>(P1_data!B11-P1_data!B10)/P1_data!B10</f>
        <v>-1.8325827276375634E-2</v>
      </c>
      <c r="C11" s="89">
        <f>(P1_data!C11-P1_data!C10)/P1_data!C10</f>
        <v>-5.4598825408617629E-2</v>
      </c>
      <c r="D11" s="89">
        <f>(P1_data!D11-P1_data!D10)/P1_data!D10</f>
        <v>-7.9037800687285165E-2</v>
      </c>
      <c r="E11" s="89">
        <f>(P1_data!E11-P1_data!E10)/P1_data!E10</f>
        <v>-3.5396972702191115E-3</v>
      </c>
      <c r="F11" s="32">
        <f t="array" ref="F11">MMULT(B11:E11,TRANSPOSE($B$1:$E$1))</f>
        <v>-3.5294598591002022E-2</v>
      </c>
      <c r="G11" s="67"/>
      <c r="H11" s="67">
        <v>8</v>
      </c>
      <c r="I11">
        <v>-7.3850628168337887E-2</v>
      </c>
      <c r="M11" s="90" t="s">
        <v>137</v>
      </c>
      <c r="N11" s="90"/>
      <c r="O11" s="90"/>
      <c r="P11" s="91"/>
      <c r="Q11" s="90"/>
      <c r="R11" s="90"/>
      <c r="S11" s="92">
        <f>Q2</f>
        <v>-0.1</v>
      </c>
      <c r="T11" s="90" t="s">
        <v>138</v>
      </c>
      <c r="U11" s="90"/>
      <c r="V11" s="90"/>
      <c r="W11" s="92">
        <f>Q6</f>
        <v>-0.2378410852177732</v>
      </c>
    </row>
    <row r="12" spans="1:24">
      <c r="B12" s="89">
        <f>(P1_data!B12-P1_data!B11)/P1_data!B11</f>
        <v>2.5628904059941369E-2</v>
      </c>
      <c r="C12" s="89">
        <f>(P1_data!C12-P1_data!C11)/P1_data!C11</f>
        <v>-6.511620407427153E-2</v>
      </c>
      <c r="D12" s="89">
        <f>(P1_data!D12-P1_data!D11)/P1_data!D11</f>
        <v>5.0684079601989986E-2</v>
      </c>
      <c r="E12" s="89">
        <f>(P1_data!E12-P1_data!E11)/P1_data!E11</f>
        <v>-1.1790477088511537E-2</v>
      </c>
      <c r="F12" s="32">
        <f t="array" ref="F12">MMULT(B12:E12,TRANSPOSE($B$1:$E$1))</f>
        <v>-3.3533431663526636E-4</v>
      </c>
      <c r="G12" s="67"/>
      <c r="H12" s="67">
        <v>9</v>
      </c>
      <c r="I12">
        <v>-7.01228632223167E-2</v>
      </c>
      <c r="M12" s="90" t="s">
        <v>139</v>
      </c>
      <c r="N12" s="90"/>
      <c r="O12" s="90"/>
      <c r="P12" s="91"/>
      <c r="Q12" s="90"/>
      <c r="R12" s="90"/>
      <c r="S12" s="92">
        <f t="shared" ref="S12:S13" si="0">Q3</f>
        <v>-0.1</v>
      </c>
      <c r="T12" s="90" t="s">
        <v>138</v>
      </c>
      <c r="U12" s="90"/>
      <c r="V12" s="90"/>
      <c r="W12" s="92">
        <f t="shared" ref="W12:W13" si="1">Q7</f>
        <v>-0.11494341498659495</v>
      </c>
    </row>
    <row r="13" spans="1:24">
      <c r="B13" s="89">
        <f>(P1_data!B13-P1_data!B12)/P1_data!B12</f>
        <v>2.5451194649045411E-2</v>
      </c>
      <c r="C13" s="89">
        <f>(P1_data!C13-P1_data!C12)/P1_data!C12</f>
        <v>6.0945229645720224E-2</v>
      </c>
      <c r="D13" s="89">
        <f>(P1_data!D13-P1_data!D12)/P1_data!D12</f>
        <v>4.5057709381473805E-2</v>
      </c>
      <c r="E13" s="89">
        <f>(P1_data!E13-P1_data!E12)/P1_data!E12</f>
        <v>1.4531502868068775E-2</v>
      </c>
      <c r="F13" s="32">
        <f t="array" ref="F13">MMULT(B13:E13,TRANSPOSE($B$1:$E$1))</f>
        <v>3.7819334097375916E-2</v>
      </c>
      <c r="G13" s="67"/>
      <c r="H13" s="67">
        <v>10</v>
      </c>
      <c r="I13">
        <v>-6.3653886943278698E-2</v>
      </c>
      <c r="M13" s="90" t="s">
        <v>140</v>
      </c>
      <c r="N13" s="90"/>
      <c r="O13" s="90"/>
      <c r="P13" s="91"/>
      <c r="Q13" s="90"/>
      <c r="R13" s="90"/>
      <c r="S13" s="92">
        <f t="shared" si="0"/>
        <v>-0.1</v>
      </c>
      <c r="T13" s="90" t="s">
        <v>138</v>
      </c>
      <c r="U13" s="90"/>
      <c r="V13" s="90"/>
      <c r="W13" s="92">
        <f t="shared" si="1"/>
        <v>-8.8484909132376818E-2</v>
      </c>
    </row>
    <row r="14" spans="1:24">
      <c r="B14" s="89">
        <f>(P1_data!B14-P1_data!B13)/P1_data!B13</f>
        <v>-1.1131241976628618E-2</v>
      </c>
      <c r="C14" s="89">
        <f>(P1_data!C14-P1_data!C13)/P1_data!C13</f>
        <v>4.2399335677999209E-2</v>
      </c>
      <c r="D14" s="89">
        <f>(P1_data!D14-P1_data!D13)/P1_data!D13</f>
        <v>-5.4725663716814137E-2</v>
      </c>
      <c r="E14" s="89">
        <f>(P1_data!E14-P1_data!E13)/P1_data!E13</f>
        <v>9.649446346752218E-3</v>
      </c>
      <c r="F14" s="32">
        <f t="array" ref="F14">MMULT(B14:E14,TRANSPOSE($B$1:$E$1))</f>
        <v>9.6377246127455447E-4</v>
      </c>
      <c r="G14" s="67"/>
      <c r="H14" s="67">
        <v>11</v>
      </c>
      <c r="I14">
        <v>-6.0732677237561976E-2</v>
      </c>
    </row>
    <row r="15" spans="1:24">
      <c r="B15" s="89">
        <f>(P1_data!B15-P1_data!B14)/P1_data!B14</f>
        <v>2.0535412854743307E-2</v>
      </c>
      <c r="C15" s="89">
        <f>(P1_data!C15-P1_data!C14)/P1_data!C14</f>
        <v>-3.955006708716282E-2</v>
      </c>
      <c r="D15" s="89">
        <f>(P1_data!D15-P1_data!D14)/P1_data!D14</f>
        <v>-1.2732174955062507E-3</v>
      </c>
      <c r="E15" s="89">
        <f>(P1_data!E15-P1_data!E14)/P1_data!E14</f>
        <v>2.2250512624158732E-2</v>
      </c>
      <c r="F15" s="32">
        <f t="array" ref="F15">MMULT(B15:E15,TRANSPOSE($B$1:$E$1))</f>
        <v>1.7942352442063686E-4</v>
      </c>
      <c r="G15" s="67"/>
      <c r="H15" s="67">
        <v>12</v>
      </c>
      <c r="I15">
        <v>-5.900619708710228E-2</v>
      </c>
    </row>
    <row r="16" spans="1:24">
      <c r="B16" s="89">
        <f>(P1_data!B16-P1_data!B15)/P1_data!B15</f>
        <v>-2.3103220933266944E-2</v>
      </c>
      <c r="C16" s="89">
        <f>(P1_data!C16-P1_data!C15)/P1_data!C15</f>
        <v>-4.44965439306578E-2</v>
      </c>
      <c r="D16" s="89">
        <f>(P1_data!D16-P1_data!D15)/P1_data!D15</f>
        <v>3.5995500562428394E-3</v>
      </c>
      <c r="E16" s="89">
        <f>(P1_data!E16-P1_data!E15)/P1_data!E15</f>
        <v>-1.4973361625202901E-2</v>
      </c>
      <c r="F16" s="32">
        <f t="array" ref="F16">MMULT(B16:E16,TRANSPOSE($B$1:$E$1))</f>
        <v>-2.6258718651315564E-2</v>
      </c>
      <c r="G16" s="67"/>
      <c r="H16" s="67">
        <v>13</v>
      </c>
      <c r="I16">
        <v>-5.8887673203346189E-2</v>
      </c>
    </row>
    <row r="17" spans="2:15">
      <c r="B17" s="89">
        <f>(P1_data!B17-P1_data!B16)/P1_data!B16</f>
        <v>-1.9377540137663411E-2</v>
      </c>
      <c r="C17" s="89">
        <f>(P1_data!C17-P1_data!C16)/P1_data!C16</f>
        <v>8.2516361979500782E-2</v>
      </c>
      <c r="D17" s="89">
        <f>(P1_data!D17-P1_data!D16)/P1_data!D16</f>
        <v>-7.7187476649480655E-2</v>
      </c>
      <c r="E17" s="89">
        <f>(P1_data!E17-P1_data!E16)/P1_data!E16</f>
        <v>6.3028770109528551E-3</v>
      </c>
      <c r="F17" s="32">
        <f t="array" ref="F17">MMULT(B17:E17,TRANSPOSE($B$1:$E$1))</f>
        <v>5.8587541671306009E-3</v>
      </c>
      <c r="G17" s="67"/>
      <c r="H17" s="67">
        <v>14</v>
      </c>
      <c r="I17">
        <v>-5.723485757689073E-2</v>
      </c>
      <c r="O17" t="s">
        <v>37</v>
      </c>
    </row>
    <row r="18" spans="2:15">
      <c r="B18" s="89">
        <f>(P1_data!B18-P1_data!B17)/P1_data!B17</f>
        <v>2.3650288952090662E-2</v>
      </c>
      <c r="C18" s="89">
        <f>(P1_data!C18-P1_data!C17)/P1_data!C17</f>
        <v>0.10433960377358484</v>
      </c>
      <c r="D18" s="89">
        <f>(P1_data!D18-P1_data!D17)/P1_data!D17</f>
        <v>3.6599190283400806E-2</v>
      </c>
      <c r="E18" s="89">
        <f>(P1_data!E18-P1_data!E17)/P1_data!E17</f>
        <v>1.1274024914021309E-2</v>
      </c>
      <c r="F18" s="32">
        <f t="array" ref="F18">MMULT(B18:E18,TRANSPOSE($B$1:$E$1))</f>
        <v>4.8786411983460259E-2</v>
      </c>
      <c r="G18" s="67"/>
      <c r="H18" s="67">
        <v>15</v>
      </c>
      <c r="I18">
        <v>-5.5793780886011245E-2</v>
      </c>
    </row>
    <row r="19" spans="2:15">
      <c r="B19" s="89">
        <f>(P1_data!B19-P1_data!B18)/P1_data!B18</f>
        <v>1.1095850264540958E-2</v>
      </c>
      <c r="C19" s="89">
        <f>(P1_data!C19-P1_data!C18)/P1_data!C18</f>
        <v>-4.6984453220305027E-2</v>
      </c>
      <c r="D19" s="89">
        <f>(P1_data!D19-P1_data!D18)/P1_data!D18</f>
        <v>-6.2802687080143749E-2</v>
      </c>
      <c r="E19" s="89">
        <f>(P1_data!E19-P1_data!E18)/P1_data!E18</f>
        <v>-4.5177060435112031E-3</v>
      </c>
      <c r="F19" s="32">
        <f t="array" ref="F19">MMULT(B19:E19,TRANSPOSE($B$1:$E$1))</f>
        <v>-1.508162214115024E-2</v>
      </c>
      <c r="G19" s="67"/>
      <c r="H19" s="67">
        <v>16</v>
      </c>
      <c r="I19">
        <v>-5.3386453605101199E-2</v>
      </c>
    </row>
    <row r="20" spans="2:15">
      <c r="B20" s="89">
        <f>(P1_data!B20-P1_data!B19)/P1_data!B19</f>
        <v>0.10508125849735074</v>
      </c>
      <c r="C20" s="89">
        <f>(P1_data!C20-P1_data!C19)/P1_data!C19</f>
        <v>0.12136966872301312</v>
      </c>
      <c r="D20" s="89">
        <f>(P1_data!D20-P1_data!D19)/P1_data!D19</f>
        <v>0.13810635105850977</v>
      </c>
      <c r="E20" s="89">
        <f>(P1_data!E20-P1_data!E19)/P1_data!E19</f>
        <v>4.6918490957344974E-2</v>
      </c>
      <c r="F20" s="32">
        <f t="array" ref="F20">MMULT(B20:E20,TRANSPOSE($B$1:$E$1))</f>
        <v>0.11127403104517672</v>
      </c>
      <c r="G20" s="67"/>
      <c r="H20" s="67">
        <v>17</v>
      </c>
      <c r="I20">
        <v>-5.0633411935941529E-2</v>
      </c>
    </row>
    <row r="21" spans="2:15">
      <c r="B21" s="89">
        <f>(P1_data!B21-P1_data!B20)/P1_data!B20</f>
        <v>6.9514363501173584E-2</v>
      </c>
      <c r="C21" s="89">
        <f>(P1_data!C21-P1_data!C20)/P1_data!C20</f>
        <v>0.17138286445056544</v>
      </c>
      <c r="D21" s="89">
        <f>(P1_data!D21-P1_data!D20)/P1_data!D20</f>
        <v>5.1629439765653616E-2</v>
      </c>
      <c r="E21" s="89">
        <f>(P1_data!E21-P1_data!E20)/P1_data!E20</f>
        <v>1.4612291229897758E-2</v>
      </c>
      <c r="F21" s="32">
        <f t="array" ref="F21">MMULT(B21:E21,TRANSPOSE($B$1:$E$1))</f>
        <v>9.5911489284232918E-2</v>
      </c>
      <c r="G21" s="67"/>
      <c r="H21" s="67">
        <v>18</v>
      </c>
      <c r="I21">
        <v>-5.0250402587741966E-2</v>
      </c>
    </row>
    <row r="22" spans="2:15">
      <c r="B22" s="89">
        <f>(P1_data!B22-P1_data!B21)/P1_data!B21</f>
        <v>-1.6535270292472565E-2</v>
      </c>
      <c r="C22" s="89">
        <f>(P1_data!C22-P1_data!C21)/P1_data!C21</f>
        <v>-4.5857692610523824E-2</v>
      </c>
      <c r="D22" s="89">
        <f>(P1_data!D22-P1_data!D21)/P1_data!D21</f>
        <v>-3.2033426183843951E-2</v>
      </c>
      <c r="E22" s="89">
        <f>(P1_data!E22-P1_data!E21)/P1_data!E21</f>
        <v>1.1300992671616444E-2</v>
      </c>
      <c r="F22" s="32">
        <f t="array" ref="F22">MMULT(B22:E22,TRANSPOSE($B$1:$E$1))</f>
        <v>-2.5923343617375236E-2</v>
      </c>
      <c r="G22" s="67"/>
      <c r="H22" s="67">
        <v>19</v>
      </c>
      <c r="I22">
        <v>-4.9076891536788306E-2</v>
      </c>
    </row>
    <row r="23" spans="2:15">
      <c r="B23" s="89">
        <f>(P1_data!B23-P1_data!B22)/P1_data!B22</f>
        <v>6.6476965856182152E-2</v>
      </c>
      <c r="C23" s="89">
        <f>(P1_data!C23-P1_data!C22)/P1_data!C22</f>
        <v>8.3678982481534395E-2</v>
      </c>
      <c r="D23" s="89">
        <f>(P1_data!D23-P1_data!D22)/P1_data!D22</f>
        <v>5.7338129496402788E-2</v>
      </c>
      <c r="E23" s="89">
        <f>(P1_data!E23-P1_data!E22)/P1_data!E22</f>
        <v>-2.4529913618490592E-3</v>
      </c>
      <c r="F23" s="32">
        <f t="array" ref="F23">MMULT(B23:E23,TRANSPOSE($B$1:$E$1))</f>
        <v>6.7875100555490842E-2</v>
      </c>
      <c r="G23" s="67"/>
      <c r="H23" s="67">
        <v>20</v>
      </c>
      <c r="I23">
        <v>-4.8220025900421591E-2</v>
      </c>
    </row>
    <row r="24" spans="2:15">
      <c r="B24" s="89">
        <f>(P1_data!B24-P1_data!B23)/P1_data!B23</f>
        <v>0.10841623949085913</v>
      </c>
      <c r="C24" s="89">
        <f>(P1_data!C24-P1_data!C23)/P1_data!C23</f>
        <v>-4.5010611272159162E-2</v>
      </c>
      <c r="D24" s="89">
        <f>(P1_data!D24-P1_data!D23)/P1_data!D23</f>
        <v>0.14431523440157853</v>
      </c>
      <c r="E24" s="89">
        <f>(P1_data!E24-P1_data!E23)/P1_data!E23</f>
        <v>1.9535526756920572E-2</v>
      </c>
      <c r="F24" s="32">
        <f t="array" ref="F24">MMULT(B24:E24,TRANSPOSE($B$1:$E$1))</f>
        <v>6.2781845192775229E-2</v>
      </c>
      <c r="G24" s="67"/>
      <c r="H24" s="67">
        <v>21</v>
      </c>
      <c r="I24">
        <v>-4.818329914069034E-2</v>
      </c>
    </row>
    <row r="25" spans="2:15">
      <c r="B25" s="89">
        <f>(P1_data!B25-P1_data!B24)/P1_data!B24</f>
        <v>5.2297569971606853E-2</v>
      </c>
      <c r="C25" s="89">
        <f>(P1_data!C25-P1_data!C24)/P1_data!C24</f>
        <v>0.11154112264108158</v>
      </c>
      <c r="D25" s="89">
        <f>(P1_data!D25-P1_data!D24)/P1_data!D24</f>
        <v>0.16946116247703871</v>
      </c>
      <c r="E25" s="89">
        <f>(P1_data!E25-P1_data!E24)/P1_data!E24</f>
        <v>2.0300134674398229E-2</v>
      </c>
      <c r="F25" s="32">
        <f t="array" ref="F25">MMULT(B25:E25,TRANSPOSE($B$1:$E$1))</f>
        <v>8.1678733536158427E-2</v>
      </c>
      <c r="G25" s="67"/>
      <c r="H25" s="67">
        <v>22</v>
      </c>
      <c r="I25">
        <v>-4.726886608904745E-2</v>
      </c>
    </row>
    <row r="26" spans="2:15">
      <c r="B26" s="89">
        <f>(P1_data!B26-P1_data!B25)/P1_data!B25</f>
        <v>-5.9991640673736801E-2</v>
      </c>
      <c r="C26" s="89">
        <f>(P1_data!C26-P1_data!C25)/P1_data!C25</f>
        <v>1.1688672262836789E-2</v>
      </c>
      <c r="D26" s="89">
        <f>(P1_data!D26-P1_data!D25)/P1_data!D25</f>
        <v>-0.13356717172906091</v>
      </c>
      <c r="E26" s="89">
        <f>(P1_data!E26-P1_data!E25)/P1_data!E25</f>
        <v>3.9398517800181394E-2</v>
      </c>
      <c r="F26" s="32">
        <f t="array" ref="F26">MMULT(B26:E26,TRANSPOSE($B$1:$E$1))</f>
        <v>-4.2605248869893655E-2</v>
      </c>
      <c r="G26" s="67"/>
      <c r="H26" s="67">
        <v>23</v>
      </c>
      <c r="I26">
        <v>-4.6373148164403237E-2</v>
      </c>
    </row>
    <row r="27" spans="2:15">
      <c r="B27" s="89">
        <f>(P1_data!B27-P1_data!B26)/P1_data!B26</f>
        <v>-4.1588340157578139E-2</v>
      </c>
      <c r="C27" s="89">
        <f>(P1_data!C27-P1_data!C26)/P1_data!C26</f>
        <v>0.13692230657666785</v>
      </c>
      <c r="D27" s="89">
        <f>(P1_data!D27-P1_data!D26)/P1_data!D26</f>
        <v>-1.8836981397805232E-2</v>
      </c>
      <c r="E27" s="89">
        <f>(P1_data!E27-P1_data!E26)/P1_data!E26</f>
        <v>-1.1118795109176649E-2</v>
      </c>
      <c r="F27" s="32">
        <f t="array" ref="F27">MMULT(B27:E27,TRANSPOSE($B$1:$E$1))</f>
        <v>1.5686285128206731E-2</v>
      </c>
      <c r="G27" s="67"/>
      <c r="H27" s="67">
        <v>24</v>
      </c>
      <c r="I27">
        <v>-4.4469220068779174E-2</v>
      </c>
    </row>
    <row r="28" spans="2:15">
      <c r="B28" s="89">
        <f>(P1_data!B28-P1_data!B27)/P1_data!B27</f>
        <v>9.2324868036355676E-3</v>
      </c>
      <c r="C28" s="89">
        <f>(P1_data!C28-P1_data!C27)/P1_data!C27</f>
        <v>0.11416214054054047</v>
      </c>
      <c r="D28" s="89">
        <f>(P1_data!D28-P1_data!D27)/P1_data!D27</f>
        <v>-2.8109451441954703E-3</v>
      </c>
      <c r="E28" s="89">
        <f>(P1_data!E28-P1_data!E27)/P1_data!E27</f>
        <v>-2.9386826994102244E-3</v>
      </c>
      <c r="F28" s="32">
        <f t="array" ref="F28">MMULT(B28:E28,TRANSPOSE($B$1:$E$1))</f>
        <v>3.8899758630323786E-2</v>
      </c>
      <c r="G28" s="67"/>
      <c r="H28" s="67">
        <v>25</v>
      </c>
      <c r="I28">
        <v>-4.4263782122485495E-2</v>
      </c>
    </row>
    <row r="29" spans="2:15">
      <c r="B29" s="89">
        <f>(P1_data!B29-P1_data!B28)/P1_data!B28</f>
        <v>4.5168726535233669E-2</v>
      </c>
      <c r="C29" s="89">
        <f>(P1_data!C29-P1_data!C28)/P1_data!C28</f>
        <v>0.10285276737536914</v>
      </c>
      <c r="D29" s="89">
        <f>(P1_data!D29-P1_data!D28)/P1_data!D28</f>
        <v>3.5386553109818475E-2</v>
      </c>
      <c r="E29" s="89">
        <f>(P1_data!E29-P1_data!E28)/P1_data!E28</f>
        <v>1.1212916777789341E-2</v>
      </c>
      <c r="F29" s="32">
        <f t="array" ref="F29">MMULT(B29:E29,TRANSPOSE($B$1:$E$1))</f>
        <v>6.0039667320180866E-2</v>
      </c>
      <c r="G29" s="67"/>
      <c r="H29" s="67">
        <v>26</v>
      </c>
      <c r="I29">
        <v>-4.3709665343325904E-2</v>
      </c>
    </row>
    <row r="30" spans="2:15">
      <c r="B30" s="89">
        <f>(P1_data!B30-P1_data!B29)/P1_data!B29</f>
        <v>-1.444201281308514E-2</v>
      </c>
      <c r="C30" s="89">
        <f>(P1_data!C30-P1_data!C29)/P1_data!C29</f>
        <v>-0.12027103219176379</v>
      </c>
      <c r="D30" s="89">
        <f>(P1_data!D30-P1_data!D29)/P1_data!D29</f>
        <v>1.5466662804842548E-2</v>
      </c>
      <c r="E30" s="89">
        <f>(P1_data!E30-P1_data!E29)/P1_data!E29</f>
        <v>-8.1739192927548169E-3</v>
      </c>
      <c r="F30" s="32">
        <f t="array" ref="F30">MMULT(B30:E30,TRANSPOSE($B$1:$E$1))</f>
        <v>-4.2650040567903474E-2</v>
      </c>
      <c r="G30" s="67"/>
      <c r="H30" s="67">
        <v>27</v>
      </c>
      <c r="I30">
        <v>-4.2650040567903474E-2</v>
      </c>
    </row>
    <row r="31" spans="2:15">
      <c r="B31" s="89">
        <f>(P1_data!B31-P1_data!B30)/P1_data!B30</f>
        <v>-9.291743799028776E-2</v>
      </c>
      <c r="C31" s="89">
        <f>(P1_data!C31-P1_data!C30)/P1_data!C30</f>
        <v>-7.1207072131354604E-2</v>
      </c>
      <c r="D31" s="89">
        <f>(P1_data!D31-P1_data!D30)/P1_data!D30</f>
        <v>-0.23730751641143658</v>
      </c>
      <c r="E31" s="89">
        <f>(P1_data!E31-P1_data!E30)/P1_data!E30</f>
        <v>-5.960520066188723E-2</v>
      </c>
      <c r="F31" s="32">
        <f t="array" ref="F31">MMULT(B31:E31,TRANSPOSE($B$1:$E$1))</f>
        <v>-0.10095474736579815</v>
      </c>
      <c r="G31" s="67"/>
      <c r="H31" s="67">
        <v>28</v>
      </c>
      <c r="I31">
        <v>-4.2605248869893655E-2</v>
      </c>
    </row>
    <row r="32" spans="2:15">
      <c r="B32" s="89">
        <f>(P1_data!B32-P1_data!B31)/P1_data!B31</f>
        <v>4.112105055832882E-2</v>
      </c>
      <c r="C32" s="89">
        <f>(P1_data!C32-P1_data!C31)/P1_data!C31</f>
        <v>-0.11693766177653722</v>
      </c>
      <c r="D32" s="89">
        <f>(P1_data!D32-P1_data!D31)/P1_data!D31</f>
        <v>-0.11368735976065816</v>
      </c>
      <c r="E32" s="89">
        <f>(P1_data!E32-P1_data!E31)/P1_data!E31</f>
        <v>-4.2595136737672623E-2</v>
      </c>
      <c r="F32" s="32">
        <f t="array" ref="F32">MMULT(B32:E32,TRANSPOSE($B$1:$E$1))</f>
        <v>-2.6674135769059616E-2</v>
      </c>
      <c r="G32" s="67"/>
      <c r="H32" s="67">
        <v>29</v>
      </c>
      <c r="I32">
        <v>-4.0652109022867977E-2</v>
      </c>
    </row>
    <row r="33" spans="2:9">
      <c r="B33" s="89">
        <f>(P1_data!B33-P1_data!B32)/P1_data!B32</f>
        <v>-0.16139654402256959</v>
      </c>
      <c r="C33" s="89">
        <f>(P1_data!C33-P1_data!C32)/P1_data!C32</f>
        <v>-0.32215585118507856</v>
      </c>
      <c r="D33" s="89">
        <f>(P1_data!D33-P1_data!D32)/P1_data!D32</f>
        <v>-0.19156118143459913</v>
      </c>
      <c r="E33" s="89">
        <f>(P1_data!E33-P1_data!E32)/P1_data!E32</f>
        <v>-9.394729055297682E-2</v>
      </c>
      <c r="F33" s="32">
        <f t="array" ref="F33">MMULT(B33:E33,TRANSPOSE($B$1:$E$1))</f>
        <v>-0.21024447614786182</v>
      </c>
      <c r="G33" s="67"/>
      <c r="H33" s="67">
        <v>30</v>
      </c>
      <c r="I33">
        <v>-4.0241096987074391E-2</v>
      </c>
    </row>
    <row r="34" spans="2:9">
      <c r="B34" s="89">
        <f>(P1_data!B34-P1_data!B33)/P1_data!B33</f>
        <v>0.12573594761625714</v>
      </c>
      <c r="C34" s="89">
        <f>(P1_data!C34-P1_data!C33)/P1_data!C33</f>
        <v>-0.24284943335132217</v>
      </c>
      <c r="D34" s="89">
        <f>(P1_data!D34-P1_data!D33)/P1_data!D33</f>
        <v>6.7849686847599205E-2</v>
      </c>
      <c r="E34" s="89">
        <f>(P1_data!E34-P1_data!E33)/P1_data!E33</f>
        <v>-2.5843918461212804E-3</v>
      </c>
      <c r="F34" s="32">
        <f t="array" ref="F34">MMULT(B34:E34,TRANSPOSE($B$1:$E$1))</f>
        <v>3.6600310629358464E-3</v>
      </c>
      <c r="G34" s="67"/>
      <c r="H34" s="67">
        <v>31</v>
      </c>
      <c r="I34">
        <v>-3.5561166422372059E-2</v>
      </c>
    </row>
    <row r="35" spans="2:9">
      <c r="B35" s="89">
        <f>(P1_data!B35-P1_data!B34)/P1_data!B34</f>
        <v>7.732535368759455E-2</v>
      </c>
      <c r="C35" s="89">
        <f>(P1_data!C35-P1_data!C34)/P1_data!C34</f>
        <v>-0.21358997386552633</v>
      </c>
      <c r="D35" s="89">
        <f>(P1_data!D35-P1_data!D34)/P1_data!D34</f>
        <v>9.4819159335288256E-2</v>
      </c>
      <c r="E35" s="89">
        <f>(P1_data!E35-P1_data!E34)/P1_data!E34</f>
        <v>9.838252121244874E-2</v>
      </c>
      <c r="F35" s="32">
        <f t="array" ref="F35">MMULT(B35:E35,TRANSPOSE($B$1:$E$1))</f>
        <v>-7.1826392561012316E-3</v>
      </c>
      <c r="G35" s="67"/>
      <c r="H35" s="67">
        <v>32</v>
      </c>
      <c r="I35">
        <v>-3.5294598591002022E-2</v>
      </c>
    </row>
    <row r="36" spans="2:9">
      <c r="B36" s="89">
        <f>(P1_data!B36-P1_data!B35)/P1_data!B35</f>
        <v>5.5362935345455333E-2</v>
      </c>
      <c r="C36" s="89">
        <f>(P1_data!C36-P1_data!C35)/P1_data!C35</f>
        <v>-0.11722052067797702</v>
      </c>
      <c r="D36" s="89">
        <f>(P1_data!D36-P1_data!D35)/P1_data!D35</f>
        <v>0.1178571428571429</v>
      </c>
      <c r="E36" s="89">
        <f>(P1_data!E36-P1_data!E35)/P1_data!E35</f>
        <v>-8.335122655909083E-2</v>
      </c>
      <c r="F36" s="32">
        <f t="array" ref="F36">MMULT(B36:E36,TRANSPOSE($B$1:$E$1))</f>
        <v>4.9136948885294147E-3</v>
      </c>
      <c r="G36" s="67"/>
      <c r="H36" s="67">
        <v>33</v>
      </c>
      <c r="I36">
        <v>-3.3907109945895103E-2</v>
      </c>
    </row>
    <row r="37" spans="2:9">
      <c r="B37" s="89">
        <f>(P1_data!B37-P1_data!B36)/P1_data!B36</f>
        <v>1.4456237311493644E-2</v>
      </c>
      <c r="C37" s="89">
        <f>(P1_data!C37-P1_data!C36)/P1_data!C36</f>
        <v>-7.426420514251221E-2</v>
      </c>
      <c r="D37" s="89">
        <f>(P1_data!D37-P1_data!D36)/P1_data!D36</f>
        <v>2.8753993610223738E-2</v>
      </c>
      <c r="E37" s="89">
        <f>(P1_data!E37-P1_data!E36)/P1_data!E36</f>
        <v>-1.1151782302168957E-2</v>
      </c>
      <c r="F37" s="32">
        <f t="array" ref="F37">MMULT(B37:E37,TRANSPOSE($B$1:$E$1))</f>
        <v>-1.1611463016394305E-2</v>
      </c>
      <c r="G37" s="67"/>
      <c r="H37" s="67">
        <v>34</v>
      </c>
      <c r="I37">
        <v>-3.2616383748230122E-2</v>
      </c>
    </row>
    <row r="38" spans="2:9">
      <c r="B38" s="89">
        <f>(P1_data!B38-P1_data!B37)/P1_data!B37</f>
        <v>-2.5369729851119387E-2</v>
      </c>
      <c r="C38" s="89">
        <f>(P1_data!C38-P1_data!C37)/P1_data!C37</f>
        <v>7.3937156152944772E-2</v>
      </c>
      <c r="D38" s="89">
        <f>(P1_data!D38-P1_data!D37)/P1_data!D37</f>
        <v>-6.9875776397516796E-3</v>
      </c>
      <c r="E38" s="89">
        <f>(P1_data!E38-P1_data!E37)/P1_data!E37</f>
        <v>4.7870598236499924E-2</v>
      </c>
      <c r="F38" s="32">
        <f t="array" ref="F38">MMULT(B38:E38,TRANSPOSE($B$1:$E$1))</f>
        <v>9.3739858168550797E-3</v>
      </c>
      <c r="G38" s="67"/>
      <c r="H38" s="67">
        <v>35</v>
      </c>
      <c r="I38">
        <v>-3.223020216328773E-2</v>
      </c>
    </row>
    <row r="39" spans="2:9">
      <c r="B39" s="89">
        <f>(P1_data!B39-P1_data!B38)/P1_data!B38</f>
        <v>-3.3340740289551841E-2</v>
      </c>
      <c r="C39" s="89">
        <f>(P1_data!C39-P1_data!C38)/P1_data!C38</f>
        <v>-1.4457831822988983E-2</v>
      </c>
      <c r="D39" s="89">
        <f>(P1_data!D39-P1_data!D38)/P1_data!D38</f>
        <v>-4.5347928068803625E-2</v>
      </c>
      <c r="E39" s="89">
        <f>(P1_data!E39-P1_data!E38)/P1_data!E38</f>
        <v>-4.0640702966834715E-3</v>
      </c>
      <c r="F39" s="32">
        <f t="array" ref="F39">MMULT(B39:E39,TRANSPOSE($B$1:$E$1))</f>
        <v>-2.7825591605585946E-2</v>
      </c>
      <c r="G39" s="67"/>
      <c r="H39" s="67">
        <v>36</v>
      </c>
      <c r="I39">
        <v>-3.1386258672667922E-2</v>
      </c>
    </row>
    <row r="40" spans="2:9">
      <c r="B40" s="89">
        <f>(P1_data!B40-P1_data!B39)/P1_data!B39</f>
        <v>0.10232611787531048</v>
      </c>
      <c r="C40" s="89">
        <f>(P1_data!C40-P1_data!C39)/P1_data!C39</f>
        <v>0.27139375729632398</v>
      </c>
      <c r="D40" s="89">
        <f>(P1_data!D40-P1_data!D39)/P1_data!D39</f>
        <v>0.26699426699426698</v>
      </c>
      <c r="E40" s="89">
        <f>(P1_data!E40-P1_data!E39)/P1_data!E39</f>
        <v>6.8389653617627874E-2</v>
      </c>
      <c r="F40" s="32">
        <f t="array" ref="F40">MMULT(B40:E40,TRANSPOSE($B$1:$E$1))</f>
        <v>0.16980244753439247</v>
      </c>
      <c r="G40" s="67"/>
      <c r="H40" s="67">
        <v>37</v>
      </c>
      <c r="I40">
        <v>-3.1248828401843474E-2</v>
      </c>
    </row>
    <row r="41" spans="2:9">
      <c r="B41" s="89">
        <f>(P1_data!B41-P1_data!B40)/P1_data!B40</f>
        <v>-5.2182922625246958E-2</v>
      </c>
      <c r="C41" s="89">
        <f>(P1_data!C41-P1_data!C40)/P1_data!C40</f>
        <v>4.2032909778411523E-2</v>
      </c>
      <c r="D41" s="89">
        <f>(P1_data!D41-P1_data!D40)/P1_data!D40</f>
        <v>-0.13510019392372333</v>
      </c>
      <c r="E41" s="89">
        <f>(P1_data!E41-P1_data!E40)/P1_data!E40</f>
        <v>-7.4268139967883272E-3</v>
      </c>
      <c r="F41" s="32">
        <f t="array" ref="F41">MMULT(B41:E41,TRANSPOSE($B$1:$E$1))</f>
        <v>-3.1248828401843474E-2</v>
      </c>
      <c r="G41" s="67"/>
      <c r="H41" s="67">
        <v>38</v>
      </c>
      <c r="I41">
        <v>-2.9729372166588053E-2</v>
      </c>
    </row>
    <row r="42" spans="2:9">
      <c r="B42" s="89">
        <f>(P1_data!B42-P1_data!B41)/P1_data!B41</f>
        <v>2.3799056810704017E-2</v>
      </c>
      <c r="C42" s="89">
        <f>(P1_data!C42-P1_data!C41)/P1_data!C41</f>
        <v>-2.9528051674136566E-2</v>
      </c>
      <c r="D42" s="89">
        <f>(P1_data!D42-P1_data!D41)/P1_data!D41</f>
        <v>2.3916292974588825E-2</v>
      </c>
      <c r="E42" s="89">
        <f>(P1_data!E42-P1_data!E41)/P1_data!E41</f>
        <v>1.5249761059648448E-2</v>
      </c>
      <c r="F42" s="32">
        <f t="array" ref="F42">MMULT(B42:E42,TRANSPOSE($B$1:$E$1))</f>
        <v>7.4718484132369496E-3</v>
      </c>
      <c r="G42" s="67"/>
      <c r="H42" s="67">
        <v>39</v>
      </c>
      <c r="I42">
        <v>-2.9645762312209192E-2</v>
      </c>
    </row>
    <row r="43" spans="2:9">
      <c r="B43" s="89">
        <f>(P1_data!B43-P1_data!B42)/P1_data!B42</f>
        <v>5.3566150049624286E-4</v>
      </c>
      <c r="C43" s="89">
        <f>(P1_data!C43-P1_data!C42)/P1_data!C42</f>
        <v>-2.0646617206014205E-2</v>
      </c>
      <c r="D43" s="89">
        <f>(P1_data!D43-P1_data!D42)/P1_data!D42</f>
        <v>6.7153284671532851E-2</v>
      </c>
      <c r="E43" s="89">
        <f>(P1_data!E43-P1_data!E42)/P1_data!E42</f>
        <v>5.7555414771142833E-3</v>
      </c>
      <c r="F43" s="32">
        <f t="array" ref="F43">MMULT(B43:E43,TRANSPOSE($B$1:$E$1))</f>
        <v>1.7177116364218577E-3</v>
      </c>
      <c r="G43" s="67"/>
      <c r="H43" s="67">
        <v>40</v>
      </c>
      <c r="I43">
        <v>-2.8400589009280146E-2</v>
      </c>
    </row>
    <row r="44" spans="2:9">
      <c r="B44" s="89">
        <f>(P1_data!B44-P1_data!B43)/P1_data!B43</f>
        <v>5.8351133654151302E-2</v>
      </c>
      <c r="C44" s="89">
        <f>(P1_data!C44-P1_data!C43)/P1_data!C43</f>
        <v>3.8834952533563336E-3</v>
      </c>
      <c r="D44" s="89">
        <f>(P1_data!D44-P1_data!D43)/P1_data!D43</f>
        <v>0.12038296853625187</v>
      </c>
      <c r="E44" s="89">
        <f>(P1_data!E44-P1_data!E43)/P1_data!E43</f>
        <v>2.0517852911054228E-2</v>
      </c>
      <c r="F44" s="32">
        <f t="array" ref="F44">MMULT(B44:E44,TRANSPOSE($B$1:$E$1))</f>
        <v>4.7321012741219991E-2</v>
      </c>
      <c r="G44" s="67"/>
      <c r="H44" s="67">
        <v>41</v>
      </c>
      <c r="I44">
        <v>-2.7825591605585946E-2</v>
      </c>
    </row>
    <row r="45" spans="2:9">
      <c r="B45" s="89">
        <f>(P1_data!B45-P1_data!B44)/P1_data!B44</f>
        <v>3.7228134288884905E-2</v>
      </c>
      <c r="C45" s="89">
        <f>(P1_data!C45-P1_data!C44)/P1_data!C44</f>
        <v>8.6488010126775636E-2</v>
      </c>
      <c r="D45" s="89">
        <f>(P1_data!D45-P1_data!D44)/P1_data!D44</f>
        <v>-1.892545903085838E-2</v>
      </c>
      <c r="E45" s="89">
        <f>(P1_data!E45-P1_data!E44)/P1_data!E44</f>
        <v>5.4025030541613381E-3</v>
      </c>
      <c r="F45" s="32">
        <f t="array" ref="F45">MMULT(B45:E45,TRANSPOSE($B$1:$E$1))</f>
        <v>4.4556176525691417E-2</v>
      </c>
      <c r="G45" s="67"/>
      <c r="H45" s="67">
        <v>42</v>
      </c>
      <c r="I45">
        <v>-2.6739193116261866E-2</v>
      </c>
    </row>
    <row r="46" spans="2:9">
      <c r="B46" s="89">
        <f>(P1_data!B46-P1_data!B45)/P1_data!B45</f>
        <v>0.12786501636462513</v>
      </c>
      <c r="C46" s="89">
        <f>(P1_data!C46-P1_data!C45)/P1_data!C45</f>
        <v>-4.3234486266530937E-3</v>
      </c>
      <c r="D46" s="89">
        <f>(P1_data!D46-P1_data!D45)/P1_data!D45</f>
        <v>0.12943372744243922</v>
      </c>
      <c r="E46" s="89">
        <f>(P1_data!E46-P1_data!E45)/P1_data!E45</f>
        <v>1.9725166107327764E-2</v>
      </c>
      <c r="F46" s="32">
        <f t="array" ref="F46">MMULT(B46:E46,TRANSPOSE($B$1:$E$1))</f>
        <v>8.405544107550933E-2</v>
      </c>
      <c r="G46" s="67"/>
      <c r="H46" s="67">
        <v>43</v>
      </c>
      <c r="I46">
        <v>-2.6674135769059616E-2</v>
      </c>
    </row>
    <row r="47" spans="2:9">
      <c r="B47" s="89">
        <f>(P1_data!B47-P1_data!B46)/P1_data!B46</f>
        <v>-7.2033907575526787E-2</v>
      </c>
      <c r="C47" s="89">
        <f>(P1_data!C47-P1_data!C46)/P1_data!C46</f>
        <v>3.3204851432701312E-3</v>
      </c>
      <c r="D47" s="89">
        <f>(P1_data!D47-P1_data!D46)/P1_data!D46</f>
        <v>-8.8705179063360798E-2</v>
      </c>
      <c r="E47" s="89">
        <f>(P1_data!E47-P1_data!E46)/P1_data!E46</f>
        <v>-4.675823168033931E-2</v>
      </c>
      <c r="F47" s="32">
        <f t="array" ref="F47">MMULT(B47:E47,TRANSPOSE($B$1:$E$1))</f>
        <v>-5.0250402587741966E-2</v>
      </c>
      <c r="G47" s="67"/>
      <c r="H47" s="67">
        <v>44</v>
      </c>
      <c r="I47">
        <v>-2.6547051483016566E-2</v>
      </c>
    </row>
    <row r="48" spans="2:9">
      <c r="B48" s="89">
        <f>(P1_data!B48-P1_data!B47)/P1_data!B47</f>
        <v>-1.2580365531271344E-2</v>
      </c>
      <c r="C48" s="89">
        <f>(P1_data!C48-P1_data!C47)/P1_data!C47</f>
        <v>-9.2668026799084022E-2</v>
      </c>
      <c r="D48" s="89">
        <f>(P1_data!D48-P1_data!D47)/P1_data!D47</f>
        <v>-3.8694133089834749E-2</v>
      </c>
      <c r="E48" s="89">
        <f>(P1_data!E48-P1_data!E47)/P1_data!E47</f>
        <v>-3.162833163170297E-2</v>
      </c>
      <c r="F48" s="32">
        <f t="array" ref="F48">MMULT(B48:E48,TRANSPOSE($B$1:$E$1))</f>
        <v>-4.0241096987074391E-2</v>
      </c>
      <c r="G48" s="67"/>
      <c r="H48" s="67">
        <v>45</v>
      </c>
      <c r="I48">
        <v>-2.6258718651315564E-2</v>
      </c>
    </row>
    <row r="49" spans="2:9">
      <c r="B49" s="89">
        <f>(P1_data!B49-P1_data!B48)/P1_data!B48</f>
        <v>3.2748216617102935E-2</v>
      </c>
      <c r="C49" s="89">
        <f>(P1_data!C49-P1_data!C48)/P1_data!C48</f>
        <v>8.9225619787475216E-2</v>
      </c>
      <c r="D49" s="89">
        <f>(P1_data!D49-P1_data!D48)/P1_data!D48</f>
        <v>1.0691823899371065E-2</v>
      </c>
      <c r="E49" s="89">
        <f>(P1_data!E49-P1_data!E48)/P1_data!E48</f>
        <v>-1.8353876857821073E-2</v>
      </c>
      <c r="F49" s="32">
        <f t="array" ref="F49">MMULT(B49:E49,TRANSPOSE($B$1:$E$1))</f>
        <v>4.522115063026716E-2</v>
      </c>
      <c r="G49" s="67"/>
      <c r="H49" s="67">
        <v>46</v>
      </c>
      <c r="I49">
        <v>-2.5923343617375236E-2</v>
      </c>
    </row>
    <row r="50" spans="2:9">
      <c r="B50" s="89">
        <f>(P1_data!B50-P1_data!B49)/P1_data!B49</f>
        <v>-4.3863931280271459E-3</v>
      </c>
      <c r="C50" s="89">
        <f>(P1_data!C50-P1_data!C49)/P1_data!C49</f>
        <v>3.7867104585265231E-2</v>
      </c>
      <c r="D50" s="89">
        <f>(P1_data!D50-P1_data!D49)/P1_data!D49</f>
        <v>6.6583634100808919E-2</v>
      </c>
      <c r="E50" s="89">
        <f>(P1_data!E50-P1_data!E49)/P1_data!E49</f>
        <v>-8.2444604382277877E-3</v>
      </c>
      <c r="F50" s="32">
        <f t="array" ref="F50">MMULT(B50:E50,TRANSPOSE($B$1:$E$1))</f>
        <v>1.5942036488724505E-2</v>
      </c>
      <c r="G50" s="67"/>
      <c r="H50" s="67">
        <v>47</v>
      </c>
      <c r="I50">
        <v>-2.5681575354466878E-2</v>
      </c>
    </row>
    <row r="51" spans="2:9">
      <c r="B51" s="89">
        <f>(P1_data!B51-P1_data!B50)/P1_data!B50</f>
        <v>5.8834366007371262E-2</v>
      </c>
      <c r="C51" s="89">
        <f>(P1_data!C51-P1_data!C50)/P1_data!C50</f>
        <v>2.5812880967662519E-2</v>
      </c>
      <c r="D51" s="89">
        <f>(P1_data!D51-P1_data!D50)/P1_data!D50</f>
        <v>6.5344286192782278E-2</v>
      </c>
      <c r="E51" s="89">
        <f>(P1_data!E51-P1_data!E50)/P1_data!E50</f>
        <v>-1.4547554799897713E-2</v>
      </c>
      <c r="F51" s="32">
        <f t="array" ref="F51">MMULT(B51:E51,TRANSPOSE($B$1:$E$1))</f>
        <v>4.6708734883563092E-2</v>
      </c>
      <c r="G51" s="67"/>
      <c r="H51" s="67">
        <v>48</v>
      </c>
      <c r="I51">
        <v>-2.4262341563685098E-2</v>
      </c>
    </row>
    <row r="52" spans="2:9">
      <c r="B52" s="89">
        <f>(P1_data!B52-P1_data!B51)/P1_data!B51</f>
        <v>3.0513141205676709E-2</v>
      </c>
      <c r="C52" s="89">
        <f>(P1_data!C52-P1_data!C51)/P1_data!C51</f>
        <v>-0.17638520801426535</v>
      </c>
      <c r="D52" s="89">
        <f>(P1_data!D52-P1_data!D51)/P1_data!D51</f>
        <v>-1.2595783132530281E-2</v>
      </c>
      <c r="E52" s="89">
        <f>(P1_data!E52-P1_data!E51)/P1_data!E51</f>
        <v>-7.833095342830601E-2</v>
      </c>
      <c r="F52" s="32">
        <f t="array" ref="F52">MMULT(B52:E52,TRANSPOSE($B$1:$E$1))</f>
        <v>-4.0652109022867977E-2</v>
      </c>
      <c r="G52" s="67"/>
      <c r="H52" s="67">
        <v>49</v>
      </c>
      <c r="I52">
        <v>-2.4090063781624243E-2</v>
      </c>
    </row>
    <row r="53" spans="2:9">
      <c r="B53" s="89">
        <f>(P1_data!B53-P1_data!B52)/P1_data!B52</f>
        <v>2.3553188683206341E-2</v>
      </c>
      <c r="C53" s="89">
        <f>(P1_data!C53-P1_data!C52)/P1_data!C52</f>
        <v>-2.350234948582794E-3</v>
      </c>
      <c r="D53" s="89">
        <f>(P1_data!D53-P1_data!D52)/P1_data!D52</f>
        <v>9.9832495849557206E-3</v>
      </c>
      <c r="E53" s="89">
        <f>(P1_data!E53-P1_data!E52)/P1_data!E52</f>
        <v>-4.0859686830276533E-3</v>
      </c>
      <c r="F53" s="32">
        <f t="array" ref="F53">MMULT(B53:E53,TRANSPOSE($B$1:$E$1))</f>
        <v>1.3183901998212674E-2</v>
      </c>
      <c r="G53" s="67"/>
      <c r="H53" s="67">
        <v>50</v>
      </c>
      <c r="I53">
        <v>-2.0720280064918217E-2</v>
      </c>
    </row>
    <row r="54" spans="2:9">
      <c r="B54" s="89">
        <f>(P1_data!B54-P1_data!B53)/P1_data!B53</f>
        <v>-5.0871153846153899E-2</v>
      </c>
      <c r="C54" s="89">
        <f>(P1_data!C54-P1_data!C53)/P1_data!C53</f>
        <v>4.0636073045820759E-2</v>
      </c>
      <c r="D54" s="89">
        <f>(P1_data!D54-P1_data!D53)/P1_data!D53</f>
        <v>-3.4596322602763546E-2</v>
      </c>
      <c r="E54" s="89">
        <f>(P1_data!E54-P1_data!E53)/P1_data!E53</f>
        <v>6.5725788158059004E-2</v>
      </c>
      <c r="F54" s="32">
        <f t="array" ref="F54">MMULT(B54:E54,TRANSPOSE($B$1:$E$1))</f>
        <v>-1.6964876661620051E-2</v>
      </c>
      <c r="G54" s="67"/>
      <c r="H54" s="67">
        <v>51</v>
      </c>
      <c r="I54">
        <v>-1.8288626598237399E-2</v>
      </c>
    </row>
    <row r="55" spans="2:9">
      <c r="B55" s="89">
        <f>(P1_data!B55-P1_data!B54)/P1_data!B54</f>
        <v>5.7061253044614249E-2</v>
      </c>
      <c r="C55" s="89">
        <f>(P1_data!C55-P1_data!C54)/P1_data!C54</f>
        <v>-9.6774193548387136E-2</v>
      </c>
      <c r="D55" s="89">
        <f>(P1_data!D55-P1_data!D54)/P1_data!D54</f>
        <v>7.6791808873720224E-2</v>
      </c>
      <c r="E55" s="89">
        <f>(P1_data!E55-P1_data!E54)/P1_data!E54</f>
        <v>-2.7948913306555623E-2</v>
      </c>
      <c r="F55" s="32">
        <f t="array" ref="F55">MMULT(B55:E55,TRANSPOSE($B$1:$E$1))</f>
        <v>9.6805735538687005E-3</v>
      </c>
      <c r="G55" s="67"/>
      <c r="H55" s="67">
        <v>52</v>
      </c>
      <c r="I55">
        <v>-1.6964876661620051E-2</v>
      </c>
    </row>
    <row r="56" spans="2:9">
      <c r="B56" s="89">
        <f>(P1_data!B56-P1_data!B55)/P1_data!B55</f>
        <v>4.7755585718289945E-2</v>
      </c>
      <c r="C56" s="89">
        <f>(P1_data!C56-P1_data!C55)/P1_data!C55</f>
        <v>9.1478696741854687E-2</v>
      </c>
      <c r="D56" s="89">
        <f>(P1_data!D56-P1_data!D55)/P1_data!D55</f>
        <v>0.12572630744849453</v>
      </c>
      <c r="E56" s="89">
        <f>(P1_data!E56-P1_data!E55)/P1_data!E55</f>
        <v>7.5722756435643621E-2</v>
      </c>
      <c r="F56" s="32">
        <f t="array" ref="F56">MMULT(B56:E56,TRANSPOSE($B$1:$E$1))</f>
        <v>7.0567985244376019E-2</v>
      </c>
      <c r="G56" s="67"/>
      <c r="H56" s="67">
        <v>53</v>
      </c>
      <c r="I56">
        <v>-1.5469597186277542E-2</v>
      </c>
    </row>
    <row r="57" spans="2:9">
      <c r="B57" s="89">
        <f>(P1_data!B57-P1_data!B56)/P1_data!B56</f>
        <v>3.6822694493856695E-2</v>
      </c>
      <c r="C57" s="89">
        <f>(P1_data!C57-P1_data!C56)/P1_data!C56</f>
        <v>9.4718140068885247E-3</v>
      </c>
      <c r="D57" s="89">
        <f>(P1_data!D57-P1_data!D56)/P1_data!D56</f>
        <v>0.13420934463675949</v>
      </c>
      <c r="E57" s="89">
        <f>(P1_data!E57-P1_data!E56)/P1_data!E56</f>
        <v>2.1206126518019574E-2</v>
      </c>
      <c r="F57" s="32">
        <f t="array" ref="F57">MMULT(B57:E57,TRANSPOSE($B$1:$E$1))</f>
        <v>3.870529914445206E-2</v>
      </c>
      <c r="G57" s="67"/>
      <c r="H57" s="67">
        <v>54</v>
      </c>
      <c r="I57">
        <v>-1.508162214115024E-2</v>
      </c>
    </row>
    <row r="58" spans="2:9">
      <c r="B58" s="89">
        <f>(P1_data!B58-P1_data!B57)/P1_data!B57</f>
        <v>2.1112977722552349E-2</v>
      </c>
      <c r="C58" s="89">
        <f>(P1_data!C58-P1_data!C57)/P1_data!C57</f>
        <v>2.4737078461022289E-2</v>
      </c>
      <c r="D58" s="89">
        <f>(P1_data!D58-P1_data!D57)/P1_data!D57</f>
        <v>0.13529172527927169</v>
      </c>
      <c r="E58" s="89">
        <f>(P1_data!E58-P1_data!E57)/P1_data!E57</f>
        <v>-6.7704945306727951E-2</v>
      </c>
      <c r="F58" s="32">
        <f t="array" ref="F58">MMULT(B58:E58,TRANSPOSE($B$1:$E$1))</f>
        <v>3.1207153254161245E-2</v>
      </c>
      <c r="G58" s="67"/>
      <c r="H58" s="67">
        <v>55</v>
      </c>
      <c r="I58">
        <v>-1.3406959376732475E-2</v>
      </c>
    </row>
    <row r="59" spans="2:9">
      <c r="B59" s="89">
        <f>(P1_data!B59-P1_data!B58)/P1_data!B58</f>
        <v>2.4368653439206255E-2</v>
      </c>
      <c r="C59" s="89">
        <f>(P1_data!C59-P1_data!C58)/P1_data!C58</f>
        <v>8.2130935567954158E-2</v>
      </c>
      <c r="D59" s="89">
        <f>(P1_data!D59-P1_data!D58)/P1_data!D58</f>
        <v>9.985418732309817E-2</v>
      </c>
      <c r="E59" s="89">
        <f>(P1_data!E59-P1_data!E58)/P1_data!E58</f>
        <v>2.9311623449846398E-2</v>
      </c>
      <c r="F59" s="32">
        <f t="array" ref="F59">MMULT(B59:E59,TRANSPOSE($B$1:$E$1))</f>
        <v>5.0198465605484341E-2</v>
      </c>
      <c r="G59" s="67"/>
      <c r="H59" s="67">
        <v>56</v>
      </c>
      <c r="I59">
        <v>-1.1611463016394305E-2</v>
      </c>
    </row>
    <row r="60" spans="2:9">
      <c r="B60" s="89">
        <f>(P1_data!B60-P1_data!B59)/P1_data!B59</f>
        <v>-6.3797620647364384E-2</v>
      </c>
      <c r="C60" s="89">
        <f>(P1_data!C60-P1_data!C59)/P1_data!C59</f>
        <v>-9.9999743589744387E-3</v>
      </c>
      <c r="D60" s="89">
        <f>(P1_data!D60-P1_data!D59)/P1_data!D59</f>
        <v>-9.2445361166335324E-2</v>
      </c>
      <c r="E60" s="89">
        <f>(P1_data!E60-P1_data!E59)/P1_data!E59</f>
        <v>2.4720182574804475E-2</v>
      </c>
      <c r="F60" s="32">
        <f t="array" ref="F60">MMULT(B60:E60,TRANSPOSE($B$1:$E$1))</f>
        <v>-4.726886608904745E-2</v>
      </c>
      <c r="G60" s="67"/>
      <c r="H60" s="67">
        <v>57</v>
      </c>
      <c r="I60">
        <v>-1.0539895955602775E-2</v>
      </c>
    </row>
    <row r="61" spans="2:9">
      <c r="B61" s="89">
        <f>(P1_data!B61-P1_data!B60)/P1_data!B60</f>
        <v>5.9983131592482149E-2</v>
      </c>
      <c r="C61" s="89">
        <f>(P1_data!C61-P1_data!C60)/P1_data!C60</f>
        <v>1.5021962832894083E-2</v>
      </c>
      <c r="D61" s="89">
        <f>(P1_data!D61-P1_data!D60)/P1_data!D60</f>
        <v>0.20883542200932528</v>
      </c>
      <c r="E61" s="89">
        <f>(P1_data!E61-P1_data!E60)/P1_data!E60</f>
        <v>7.6989878391629674E-3</v>
      </c>
      <c r="F61" s="32">
        <f t="array" ref="F61">MMULT(B61:E61,TRANSPOSE($B$1:$E$1))</f>
        <v>6.0777167160325711E-2</v>
      </c>
      <c r="G61" s="67"/>
      <c r="H61" s="67">
        <v>58</v>
      </c>
      <c r="I61">
        <v>-8.8470759478952495E-3</v>
      </c>
    </row>
    <row r="62" spans="2:9">
      <c r="B62" s="89">
        <f>(P1_data!B62-P1_data!B61)/P1_data!B61</f>
        <v>1.5981381200599304E-2</v>
      </c>
      <c r="C62" s="89">
        <f>(P1_data!C62-P1_data!C61)/P1_data!C61</f>
        <v>8.7011969558866253E-2</v>
      </c>
      <c r="D62" s="89">
        <f>(P1_data!D62-P1_data!D61)/P1_data!D61</f>
        <v>0.11054058862758738</v>
      </c>
      <c r="E62" s="89">
        <f>(P1_data!E62-P1_data!E61)/P1_data!E61</f>
        <v>2.7141171432643458E-2</v>
      </c>
      <c r="F62" s="32">
        <f t="array" ref="F62">MMULT(B62:E62,TRANSPOSE($B$1:$E$1))</f>
        <v>4.8138462134329839E-2</v>
      </c>
      <c r="G62" s="67"/>
      <c r="H62" s="67">
        <v>59</v>
      </c>
      <c r="I62">
        <v>-8.518463614300616E-3</v>
      </c>
    </row>
    <row r="63" spans="2:9">
      <c r="B63" s="89">
        <f>(P1_data!B63-P1_data!B62)/P1_data!B62</f>
        <v>8.9446545907002933E-2</v>
      </c>
      <c r="C63" s="89">
        <f>(P1_data!C63-P1_data!C62)/P1_data!C62</f>
        <v>5.9859251636584614E-2</v>
      </c>
      <c r="D63" s="89">
        <f>(P1_data!D63-P1_data!D62)/P1_data!D62</f>
        <v>0.27495243404949676</v>
      </c>
      <c r="E63" s="89">
        <f>(P1_data!E63-P1_data!E62)/P1_data!E62</f>
        <v>4.5196860436473377E-2</v>
      </c>
      <c r="F63" s="32">
        <f t="array" ref="F63">MMULT(B63:E63,TRANSPOSE($B$1:$E$1))</f>
        <v>9.9206017902730578E-2</v>
      </c>
      <c r="G63" s="67"/>
      <c r="H63" s="67">
        <v>60</v>
      </c>
      <c r="I63">
        <v>-8.19042263427547E-3</v>
      </c>
    </row>
    <row r="64" spans="2:9">
      <c r="B64" s="89">
        <f>(P1_data!B64-P1_data!B63)/P1_data!B63</f>
        <v>-1.7916887114159188E-2</v>
      </c>
      <c r="C64" s="89">
        <f>(P1_data!C64-P1_data!C63)/P1_data!C63</f>
        <v>-0.10299007295725038</v>
      </c>
      <c r="D64" s="89">
        <f>(P1_data!D64-P1_data!D63)/P1_data!D63</f>
        <v>-0.19795227820067668</v>
      </c>
      <c r="E64" s="89">
        <f>(P1_data!E64-P1_data!E63)/P1_data!E63</f>
        <v>-2.819566353104001E-2</v>
      </c>
      <c r="F64" s="32">
        <f t="array" ref="F64">MMULT(B64:E64,TRANSPOSE($B$1:$E$1))</f>
        <v>-6.3653886943278698E-2</v>
      </c>
      <c r="G64" s="67"/>
      <c r="H64" s="67">
        <v>61</v>
      </c>
      <c r="I64">
        <v>-7.1826392561012316E-3</v>
      </c>
    </row>
    <row r="65" spans="2:9">
      <c r="B65" s="89">
        <f>(P1_data!B65-P1_data!B64)/P1_data!B64</f>
        <v>-2.4325040258787956E-2</v>
      </c>
      <c r="C65" s="89">
        <f>(P1_data!C65-P1_data!C64)/P1_data!C64</f>
        <v>-8.0493777777777858E-2</v>
      </c>
      <c r="D65" s="89">
        <f>(P1_data!D65-P1_data!D64)/P1_data!D64</f>
        <v>-9.9999952127656916E-2</v>
      </c>
      <c r="E65" s="89">
        <f>(P1_data!E65-P1_data!E64)/P1_data!E64</f>
        <v>7.6718577321851014E-3</v>
      </c>
      <c r="F65" s="32">
        <f t="array" ref="F65">MMULT(B65:E65,TRANSPOSE($B$1:$E$1))</f>
        <v>-4.8220025900421591E-2</v>
      </c>
      <c r="G65" s="67"/>
      <c r="H65" s="67">
        <v>62</v>
      </c>
      <c r="I65">
        <v>-7.0468583900712327E-3</v>
      </c>
    </row>
    <row r="66" spans="2:9">
      <c r="B66" s="89">
        <f>(P1_data!B66-P1_data!B65)/P1_data!B65</f>
        <v>8.4178034246575412E-2</v>
      </c>
      <c r="C66" s="89">
        <f>(P1_data!C66-P1_data!C65)/P1_data!C65</f>
        <v>4.8334046813424637E-3</v>
      </c>
      <c r="D66" s="89">
        <f>(P1_data!D66-P1_data!D65)/P1_data!D65</f>
        <v>0.14804958628841594</v>
      </c>
      <c r="E66" s="89">
        <f>(P1_data!E66-P1_data!E65)/P1_data!E65</f>
        <v>-9.2746195812464655E-3</v>
      </c>
      <c r="F66" s="32">
        <f t="array" ref="F66">MMULT(B66:E66,TRANSPOSE($B$1:$E$1))</f>
        <v>6.3662409948495105E-2</v>
      </c>
      <c r="G66" s="67"/>
      <c r="H66" s="67">
        <v>63</v>
      </c>
      <c r="I66">
        <v>-7.0228894625927654E-3</v>
      </c>
    </row>
    <row r="67" spans="2:9">
      <c r="B67" s="89">
        <f>(P1_data!B67-P1_data!B66)/P1_data!B66</f>
        <v>0.12274944001039904</v>
      </c>
      <c r="C67" s="89">
        <f>(P1_data!C67-P1_data!C66)/P1_data!C66</f>
        <v>-7.7765904744302672E-2</v>
      </c>
      <c r="D67" s="89">
        <f>(P1_data!D67-P1_data!D66)/P1_data!D66</f>
        <v>4.1184120524279076E-2</v>
      </c>
      <c r="E67" s="89">
        <f>(P1_data!E67-P1_data!E66)/P1_data!E66</f>
        <v>-1.3975129341729374E-4</v>
      </c>
      <c r="F67" s="32">
        <f t="array" ref="F67">MMULT(B67:E67,TRANSPOSE($B$1:$E$1))</f>
        <v>4.8707083788362686E-2</v>
      </c>
      <c r="G67" s="67"/>
      <c r="H67" s="67">
        <v>64</v>
      </c>
      <c r="I67">
        <v>-6.7291056301496659E-3</v>
      </c>
    </row>
    <row r="68" spans="2:9">
      <c r="B68" s="89">
        <f>(P1_data!B68-P1_data!B67)/P1_data!B67</f>
        <v>-0.11062346888012897</v>
      </c>
      <c r="C68" s="89">
        <f>(P1_data!C68-P1_data!C67)/P1_data!C67</f>
        <v>-0.11648792329689513</v>
      </c>
      <c r="D68" s="89">
        <f>(P1_data!D68-P1_data!D67)/P1_data!D67</f>
        <v>-0.2852904997455995</v>
      </c>
      <c r="E68" s="89">
        <f>(P1_data!E68-P1_data!E67)/P1_data!E67</f>
        <v>-6.7425896709960007E-2</v>
      </c>
      <c r="F68" s="32">
        <f t="array" ref="F68">MMULT(B68:E68,TRANSPOSE($B$1:$E$1))</f>
        <v>-0.12986827571355383</v>
      </c>
      <c r="G68" s="67"/>
      <c r="H68" s="67">
        <v>65</v>
      </c>
      <c r="I68">
        <v>-3.8834896269442738E-3</v>
      </c>
    </row>
    <row r="69" spans="2:9">
      <c r="B69" s="89">
        <f>(P1_data!B69-P1_data!B68)/P1_data!B68</f>
        <v>5.8711869653446443E-2</v>
      </c>
      <c r="C69" s="89">
        <f>(P1_data!C69-P1_data!C68)/P1_data!C68</f>
        <v>0.17218766808789762</v>
      </c>
      <c r="D69" s="89">
        <f>(P1_data!D69-P1_data!D68)/P1_data!D68</f>
        <v>0.15669315115876858</v>
      </c>
      <c r="E69" s="89">
        <f>(P1_data!E69-P1_data!E68)/P1_data!E68</f>
        <v>3.2966164434208647E-2</v>
      </c>
      <c r="F69" s="32">
        <f t="array" ref="F69">MMULT(B69:E69,TRANSPOSE($B$1:$E$1))</f>
        <v>0.10250272194059772</v>
      </c>
      <c r="G69" s="67"/>
      <c r="H69" s="67">
        <v>66</v>
      </c>
      <c r="I69">
        <v>-2.5828007155548477E-3</v>
      </c>
    </row>
    <row r="70" spans="2:9">
      <c r="B70" s="89">
        <f>(P1_data!B70-P1_data!B69)/P1_data!B69</f>
        <v>1.6672696705454668E-2</v>
      </c>
      <c r="C70" s="89">
        <f>(P1_data!C70-P1_data!C69)/P1_data!C69</f>
        <v>8.5058668995038111E-2</v>
      </c>
      <c r="D70" s="89">
        <f>(P1_data!D70-P1_data!D69)/P1_data!D69</f>
        <v>-4.3062172340375973E-2</v>
      </c>
      <c r="E70" s="89">
        <f>(P1_data!E70-P1_data!E69)/P1_data!E69</f>
        <v>-2.9157823643933413E-2</v>
      </c>
      <c r="F70" s="32">
        <f t="array" ref="F70">MMULT(B70:E70,TRANSPOSE($B$1:$E$1))</f>
        <v>2.8784431983312812E-2</v>
      </c>
      <c r="G70" s="67"/>
      <c r="H70" s="67">
        <v>67</v>
      </c>
      <c r="I70">
        <v>-2.1292055886937009E-3</v>
      </c>
    </row>
    <row r="71" spans="2:9">
      <c r="B71" s="89">
        <f>(P1_data!B71-P1_data!B70)/P1_data!B70</f>
        <v>-0.10662434295467171</v>
      </c>
      <c r="C71" s="89">
        <f>(P1_data!C71-P1_data!C70)/P1_data!C70</f>
        <v>-1.727689575236966E-2</v>
      </c>
      <c r="D71" s="89">
        <f>(P1_data!D71-P1_data!D70)/P1_data!D70</f>
        <v>-0.15812496875000004</v>
      </c>
      <c r="E71" s="89">
        <f>(P1_data!E71-P1_data!E70)/P1_data!E70</f>
        <v>-3.6832333051968744E-2</v>
      </c>
      <c r="F71" s="32">
        <f t="array" ref="F71">MMULT(B71:E71,TRANSPOSE($B$1:$E$1))</f>
        <v>-8.2693497235359098E-2</v>
      </c>
      <c r="G71" s="67"/>
      <c r="H71" s="67">
        <v>68</v>
      </c>
      <c r="I71">
        <v>-3.3533431663526636E-4</v>
      </c>
    </row>
    <row r="72" spans="2:9">
      <c r="B72" s="89">
        <f>(P1_data!B72-P1_data!B71)/P1_data!B71</f>
        <v>0.11395481564725267</v>
      </c>
      <c r="C72" s="89">
        <f>(P1_data!C72-P1_data!C71)/P1_data!C71</f>
        <v>-7.6095773390296327E-3</v>
      </c>
      <c r="D72" s="89">
        <f>(P1_data!D72-P1_data!D71)/P1_data!D71</f>
        <v>0.19821818120942156</v>
      </c>
      <c r="E72" s="89">
        <f>(P1_data!E72-P1_data!E71)/P1_data!E71</f>
        <v>1.047165700390414E-2</v>
      </c>
      <c r="F72" s="32">
        <f t="array" ref="F72">MMULT(B72:E72,TRANSPOSE($B$1:$E$1))</f>
        <v>8.2615141617472618E-2</v>
      </c>
      <c r="G72" s="67"/>
      <c r="H72" s="67">
        <v>69</v>
      </c>
      <c r="I72">
        <v>5.2306620338783173E-5</v>
      </c>
    </row>
    <row r="73" spans="2:9">
      <c r="B73" s="89">
        <f>(P1_data!B73-P1_data!B72)/P1_data!B72</f>
        <v>-2.9649784769355425E-2</v>
      </c>
      <c r="C73" s="89">
        <f>(P1_data!C73-P1_data!C72)/P1_data!C72</f>
        <v>8.1967160232681108E-2</v>
      </c>
      <c r="D73" s="89">
        <f>(P1_data!D73-P1_data!D72)/P1_data!D72</f>
        <v>3.9343247811129217E-2</v>
      </c>
      <c r="E73" s="89">
        <f>(P1_data!E73-P1_data!E72)/P1_data!E72</f>
        <v>1.8039386872207269E-2</v>
      </c>
      <c r="F73" s="32">
        <f t="array" ref="F73">MMULT(B73:E73,TRANSPOSE($B$1:$E$1))</f>
        <v>1.3332099180771349E-2</v>
      </c>
      <c r="G73" s="67"/>
      <c r="H73" s="67">
        <v>70</v>
      </c>
      <c r="I73">
        <v>1.7942352442063686E-4</v>
      </c>
    </row>
    <row r="74" spans="2:9">
      <c r="B74" s="89">
        <f>(P1_data!B74-P1_data!B73)/P1_data!B73</f>
        <v>-1.3208339475673486E-2</v>
      </c>
      <c r="C74" s="89">
        <f>(P1_data!C74-P1_data!C73)/P1_data!C73</f>
        <v>-4.1300050894430708E-2</v>
      </c>
      <c r="D74" s="89">
        <f>(P1_data!D74-P1_data!D73)/P1_data!D73</f>
        <v>-6.4679584640226009E-2</v>
      </c>
      <c r="E74" s="89">
        <f>(P1_data!E74-P1_data!E73)/P1_data!E73</f>
        <v>7.5407935281559613E-4</v>
      </c>
      <c r="F74" s="32">
        <f t="array" ref="F74">MMULT(B74:E74,TRANSPOSE($B$1:$E$1))</f>
        <v>-2.6739193116261866E-2</v>
      </c>
      <c r="G74" s="67"/>
      <c r="H74" s="67">
        <v>71</v>
      </c>
      <c r="I74">
        <v>9.6377246127455447E-4</v>
      </c>
    </row>
    <row r="75" spans="2:9">
      <c r="B75" s="89">
        <f>(P1_data!B75-P1_data!B74)/P1_data!B74</f>
        <v>-1.4803232630248818E-3</v>
      </c>
      <c r="C75" s="89">
        <f>(P1_data!C75-P1_data!C74)/P1_data!C74</f>
        <v>1.1470813153199156E-2</v>
      </c>
      <c r="D75" s="89">
        <f>(P1_data!D75-P1_data!D74)/P1_data!D74</f>
        <v>-4.0471575540840556E-2</v>
      </c>
      <c r="E75" s="89">
        <f>(P1_data!E75-P1_data!E74)/P1_data!E74</f>
        <v>-7.6099607624325293E-3</v>
      </c>
      <c r="F75" s="32">
        <f t="array" ref="F75">MMULT(B75:E75,TRANSPOSE($B$1:$E$1))</f>
        <v>-2.1292055886937009E-3</v>
      </c>
      <c r="G75" s="67"/>
      <c r="H75" s="67">
        <v>72</v>
      </c>
      <c r="I75">
        <v>1.7177116364218577E-3</v>
      </c>
    </row>
    <row r="76" spans="2:9">
      <c r="B76" s="89">
        <f>(P1_data!B76-P1_data!B75)/P1_data!B75</f>
        <v>-6.3380341506661192E-2</v>
      </c>
      <c r="C76" s="89">
        <f>(P1_data!C76-P1_data!C75)/P1_data!C75</f>
        <v>-0.17817537802419361</v>
      </c>
      <c r="D76" s="89">
        <f>(P1_data!D76-P1_data!D75)/P1_data!D75</f>
        <v>-0.10461646945810466</v>
      </c>
      <c r="E76" s="89">
        <f>(P1_data!E76-P1_data!E75)/P1_data!E75</f>
        <v>-6.5902418485179998E-2</v>
      </c>
      <c r="F76" s="32">
        <f t="array" ref="F76">MMULT(B76:E76,TRANSPOSE($B$1:$E$1))</f>
        <v>-0.10245570961572047</v>
      </c>
      <c r="G76" s="67"/>
      <c r="H76" s="67">
        <v>73</v>
      </c>
      <c r="I76">
        <v>3.2289158487429472E-3</v>
      </c>
    </row>
    <row r="77" spans="2:9">
      <c r="B77" s="89">
        <f>(P1_data!B77-P1_data!B76)/P1_data!B76</f>
        <v>2.3545753315715411E-2</v>
      </c>
      <c r="C77" s="89">
        <f>(P1_data!C77-P1_data!C76)/P1_data!C76</f>
        <v>-2.3919073170221572E-2</v>
      </c>
      <c r="D77" s="89">
        <f>(P1_data!D77-P1_data!D76)/P1_data!D76</f>
        <v>-1.1498479654988163E-2</v>
      </c>
      <c r="E77" s="89">
        <f>(P1_data!E77-P1_data!E76)/P1_data!E76</f>
        <v>2.3165065619483581E-2</v>
      </c>
      <c r="F77" s="32">
        <f t="array" ref="F77">MMULT(B77:E77,TRANSPOSE($B$1:$E$1))</f>
        <v>5.4362122353076503E-3</v>
      </c>
      <c r="G77" s="67"/>
      <c r="H77" s="67">
        <v>74</v>
      </c>
      <c r="I77">
        <v>3.6600310629358464E-3</v>
      </c>
    </row>
    <row r="78" spans="2:9">
      <c r="B78" s="89">
        <f>(P1_data!B78-P1_data!B77)/P1_data!B77</f>
        <v>8.3768476270784757E-3</v>
      </c>
      <c r="C78" s="89">
        <f>(P1_data!C78-P1_data!C77)/P1_data!C77</f>
        <v>2.6704366949418832E-2</v>
      </c>
      <c r="D78" s="89">
        <f>(P1_data!D78-P1_data!D77)/P1_data!D77</f>
        <v>1.7636060037523448E-2</v>
      </c>
      <c r="E78" s="89">
        <f>(P1_data!E78-P1_data!E77)/P1_data!E77</f>
        <v>-2.8439736934534558E-2</v>
      </c>
      <c r="F78" s="32">
        <f t="array" ref="F78">MMULT(B78:E78,TRANSPOSE($B$1:$E$1))</f>
        <v>1.3420953406465007E-2</v>
      </c>
      <c r="G78" s="67"/>
      <c r="H78" s="67">
        <v>75</v>
      </c>
      <c r="I78">
        <v>4.9136948885294147E-3</v>
      </c>
    </row>
    <row r="79" spans="2:9">
      <c r="B79" s="89">
        <f>(P1_data!B79-P1_data!B78)/P1_data!B78</f>
        <v>4.9396100409096415E-2</v>
      </c>
      <c r="C79" s="89">
        <f>(P1_data!C79-P1_data!C78)/P1_data!C78</f>
        <v>9.8225183598531315E-2</v>
      </c>
      <c r="D79" s="89">
        <f>(P1_data!D79-P1_data!D78)/P1_data!D78</f>
        <v>0.13532447878597062</v>
      </c>
      <c r="E79" s="89">
        <f>(P1_data!E79-P1_data!E78)/P1_data!E78</f>
        <v>2.1913327344726168E-2</v>
      </c>
      <c r="F79" s="32">
        <f t="array" ref="F79">MMULT(B79:E79,TRANSPOSE($B$1:$E$1))</f>
        <v>7.2397636064808243E-2</v>
      </c>
      <c r="G79" s="67"/>
      <c r="H79" s="67">
        <v>76</v>
      </c>
      <c r="I79">
        <v>5.4362122353076503E-3</v>
      </c>
    </row>
    <row r="80" spans="2:9">
      <c r="B80" s="89">
        <f>(P1_data!B80-P1_data!B79)/P1_data!B79</f>
        <v>4.6705626314056552E-2</v>
      </c>
      <c r="C80" s="89">
        <f>(P1_data!C80-P1_data!C79)/P1_data!C79</f>
        <v>-4.9317359969834579E-2</v>
      </c>
      <c r="D80" s="89">
        <f>(P1_data!D80-P1_data!D79)/P1_data!D79</f>
        <v>8.736599261558961E-2</v>
      </c>
      <c r="E80" s="89">
        <f>(P1_data!E80-P1_data!E79)/P1_data!E79</f>
        <v>2.1683460833330358E-2</v>
      </c>
      <c r="F80" s="32">
        <f t="array" ref="F80">MMULT(B80:E80,TRANSPOSE($B$1:$E$1))</f>
        <v>2.1370484102828807E-2</v>
      </c>
      <c r="G80" s="67"/>
      <c r="H80" s="67">
        <v>77</v>
      </c>
      <c r="I80">
        <v>5.8587541671306009E-3</v>
      </c>
    </row>
    <row r="81" spans="2:9">
      <c r="B81" s="89">
        <f>(P1_data!B81-P1_data!B80)/P1_data!B80</f>
        <v>-2.9437413633355027E-2</v>
      </c>
      <c r="C81" s="89">
        <f>(P1_data!C81-P1_data!C80)/P1_data!C80</f>
        <v>-6.8581420532866991E-2</v>
      </c>
      <c r="D81" s="89">
        <f>(P1_data!D81-P1_data!D80)/P1_data!D80</f>
        <v>-6.6009557945041736E-2</v>
      </c>
      <c r="E81" s="89">
        <f>(P1_data!E81-P1_data!E80)/P1_data!E80</f>
        <v>7.909742220851319E-3</v>
      </c>
      <c r="F81" s="32">
        <f t="array" ref="F81">MMULT(B81:E81,TRANSPOSE($B$1:$E$1))</f>
        <v>-4.3709665343325904E-2</v>
      </c>
      <c r="G81" s="67"/>
      <c r="H81" s="67">
        <v>78</v>
      </c>
      <c r="I81">
        <v>7.4718484132369496E-3</v>
      </c>
    </row>
    <row r="82" spans="2:9">
      <c r="B82" s="89">
        <f>(P1_data!B82-P1_data!B81)/P1_data!B81</f>
        <v>-4.6754120400957838E-3</v>
      </c>
      <c r="C82" s="89">
        <f>(P1_data!C82-P1_data!C81)/P1_data!C81</f>
        <v>2.4543737427824536E-2</v>
      </c>
      <c r="D82" s="89">
        <f>(P1_data!D82-P1_data!D81)/P1_data!D81</f>
        <v>3.485772305724328E-2</v>
      </c>
      <c r="E82" s="89">
        <f>(P1_data!E82-P1_data!E81)/P1_data!E81</f>
        <v>3.0302953309316498E-3</v>
      </c>
      <c r="F82" s="32">
        <f t="array" ref="F82">MMULT(B82:E82,TRANSPOSE($B$1:$E$1))</f>
        <v>8.7472059558287053E-3</v>
      </c>
      <c r="G82" s="67"/>
      <c r="H82" s="67">
        <v>79</v>
      </c>
      <c r="I82">
        <v>8.7472059558287053E-3</v>
      </c>
    </row>
    <row r="83" spans="2:9">
      <c r="B83" s="89">
        <f>(P1_data!B83-P1_data!B82)/P1_data!B82</f>
        <v>-2.4269791792777044E-2</v>
      </c>
      <c r="C83" s="89">
        <f>(P1_data!C83-P1_data!C82)/P1_data!C82</f>
        <v>2.487708768805014E-2</v>
      </c>
      <c r="D83" s="89">
        <f>(P1_data!D83-P1_data!D82)/P1_data!D82</f>
        <v>-9.2398019394375128E-2</v>
      </c>
      <c r="E83" s="89">
        <f>(P1_data!E83-P1_data!E82)/P1_data!E82</f>
        <v>1.448610316790138E-2</v>
      </c>
      <c r="F83" s="32">
        <f t="array" ref="F83">MMULT(B83:E83,TRANSPOSE($B$1:$E$1))</f>
        <v>-1.5469597186277542E-2</v>
      </c>
      <c r="G83" s="67"/>
      <c r="H83" s="67">
        <v>80</v>
      </c>
      <c r="I83">
        <v>9.3739858168550797E-3</v>
      </c>
    </row>
    <row r="84" spans="2:9">
      <c r="B84" s="89">
        <f>(P1_data!B84-P1_data!B83)/P1_data!B83</f>
        <v>-5.0611466470523231E-3</v>
      </c>
      <c r="C84" s="89">
        <f>(P1_data!C84-P1_data!C83)/P1_data!C83</f>
        <v>5.723704097204188E-2</v>
      </c>
      <c r="D84" s="89">
        <f>(P1_data!D84-P1_data!D83)/P1_data!D83</f>
        <v>3.6431731820506248E-2</v>
      </c>
      <c r="E84" s="89">
        <f>(P1_data!E84-P1_data!E83)/P1_data!E83</f>
        <v>2.8711009461079261E-2</v>
      </c>
      <c r="F84" s="32">
        <f t="array" ref="F84">MMULT(B84:E84,TRANSPOSE($B$1:$E$1))</f>
        <v>1.9543412514432642E-2</v>
      </c>
      <c r="G84" s="67"/>
      <c r="H84" s="67">
        <v>81</v>
      </c>
      <c r="I84">
        <v>9.5156846625026395E-3</v>
      </c>
    </row>
    <row r="85" spans="2:9">
      <c r="B85" s="89">
        <f>(P1_data!B85-P1_data!B84)/P1_data!B84</f>
        <v>-5.086846868861912E-2</v>
      </c>
      <c r="C85" s="89">
        <f>(P1_data!C85-P1_data!C84)/P1_data!C84</f>
        <v>-6.2925115162276418E-2</v>
      </c>
      <c r="D85" s="89">
        <f>(P1_data!D85-P1_data!D84)/P1_data!D84</f>
        <v>-9.5269379261846893E-2</v>
      </c>
      <c r="E85" s="89">
        <f>(P1_data!E85-P1_data!E84)/P1_data!E84</f>
        <v>-3.8821228927989691E-2</v>
      </c>
      <c r="F85" s="32">
        <f t="array" ref="F85">MMULT(B85:E85,TRANSPOSE($B$1:$E$1))</f>
        <v>-5.8887673203346189E-2</v>
      </c>
      <c r="G85" s="67"/>
      <c r="H85" s="67">
        <v>82</v>
      </c>
      <c r="I85">
        <v>9.6805735538687005E-3</v>
      </c>
    </row>
    <row r="86" spans="2:9">
      <c r="B86" s="89">
        <f>(P1_data!B86-P1_data!B85)/P1_data!B85</f>
        <v>9.4771045751633736E-3</v>
      </c>
      <c r="C86" s="89">
        <f>(P1_data!C86-P1_data!C85)/P1_data!C85</f>
        <v>5.1119145459191009E-2</v>
      </c>
      <c r="D86" s="89">
        <f>(P1_data!D86-P1_data!D85)/P1_data!D85</f>
        <v>-4.3573346275477065E-3</v>
      </c>
      <c r="E86" s="89">
        <f>(P1_data!E86-P1_data!E85)/P1_data!E85</f>
        <v>-1.8534318536785888E-2</v>
      </c>
      <c r="F86" s="32">
        <f t="array" ref="F86">MMULT(B86:E86,TRANSPOSE($B$1:$E$1))</f>
        <v>1.9327471603595475E-2</v>
      </c>
      <c r="G86" s="67"/>
      <c r="H86" s="67">
        <v>83</v>
      </c>
      <c r="I86">
        <v>1.001139051560144E-2</v>
      </c>
    </row>
    <row r="87" spans="2:9">
      <c r="B87" s="89">
        <f>(P1_data!B87-P1_data!B86)/P1_data!B86</f>
        <v>-7.5623135169112343E-2</v>
      </c>
      <c r="C87" s="89">
        <f>(P1_data!C87-P1_data!C86)/P1_data!C86</f>
        <v>-4.5755395683453333E-2</v>
      </c>
      <c r="D87" s="89">
        <f>(P1_data!D87-P1_data!D86)/P1_data!D86</f>
        <v>-0.14442016776075864</v>
      </c>
      <c r="E87" s="89">
        <f>(P1_data!E87-P1_data!E86)/P1_data!E86</f>
        <v>2.7067456985363381E-2</v>
      </c>
      <c r="F87" s="32">
        <f t="array" ref="F87">MMULT(B87:E87,TRANSPOSE($B$1:$E$1))</f>
        <v>-7.01228632223167E-2</v>
      </c>
      <c r="G87" s="67"/>
      <c r="H87" s="67">
        <v>84</v>
      </c>
      <c r="I87">
        <v>1.2064258253205515E-2</v>
      </c>
    </row>
    <row r="88" spans="2:9">
      <c r="B88" s="89">
        <f>(P1_data!B88-P1_data!B87)/P1_data!B87</f>
        <v>-6.1987852854581471E-2</v>
      </c>
      <c r="C88" s="89">
        <f>(P1_data!C88-P1_data!C87)/P1_data!C87</f>
        <v>-1.658621833534378E-2</v>
      </c>
      <c r="D88" s="89">
        <f>(P1_data!D88-P1_data!D87)/P1_data!D87</f>
        <v>-8.6103925238871545E-2</v>
      </c>
      <c r="E88" s="89">
        <f>(P1_data!E88-P1_data!E87)/P1_data!E87</f>
        <v>-1.3406879747237262E-2</v>
      </c>
      <c r="F88" s="32">
        <f t="array" ref="F88">MMULT(B88:E88,TRANSPOSE($B$1:$E$1))</f>
        <v>-4.9076891536788306E-2</v>
      </c>
      <c r="G88" s="67"/>
      <c r="H88" s="67">
        <v>85</v>
      </c>
      <c r="I88">
        <v>1.3048862531250208E-2</v>
      </c>
    </row>
    <row r="89" spans="2:9">
      <c r="B89" s="89">
        <f>(P1_data!B89-P1_data!B88)/P1_data!B88</f>
        <v>-0.11058839024176208</v>
      </c>
      <c r="C89" s="89">
        <f>(P1_data!C89-P1_data!C88)/P1_data!C88</f>
        <v>4.8144708735212947E-2</v>
      </c>
      <c r="D89" s="89">
        <f>(P1_data!D89-P1_data!D88)/P1_data!D88</f>
        <v>-0.1152053117907969</v>
      </c>
      <c r="E89" s="89">
        <f>(P1_data!E89-P1_data!E88)/P1_data!E88</f>
        <v>1.1647305572660581E-3</v>
      </c>
      <c r="F89" s="32">
        <f t="array" ref="F89">MMULT(B89:E89,TRANSPOSE($B$1:$E$1))</f>
        <v>-5.900619708710228E-2</v>
      </c>
      <c r="G89" s="67"/>
      <c r="H89" s="67">
        <v>86</v>
      </c>
      <c r="I89">
        <v>1.3183901998212674E-2</v>
      </c>
    </row>
    <row r="90" spans="2:9">
      <c r="B90" s="89">
        <f>(P1_data!B90-P1_data!B89)/P1_data!B89</f>
        <v>7.4301048826286215E-2</v>
      </c>
      <c r="C90" s="89">
        <f>(P1_data!C90-P1_data!C89)/P1_data!C89</f>
        <v>9.3036892919836078E-2</v>
      </c>
      <c r="D90" s="89">
        <f>(P1_data!D90-P1_data!D89)/P1_data!D89</f>
        <v>8.9615186590151184E-3</v>
      </c>
      <c r="E90" s="89">
        <f>(P1_data!E90-P1_data!E89)/P1_data!E89</f>
        <v>2.1794866614163241E-2</v>
      </c>
      <c r="F90" s="32">
        <f t="array" ref="F90">MMULT(B90:E90,TRANSPOSE($B$1:$E$1))</f>
        <v>7.0634206447466444E-2</v>
      </c>
      <c r="G90" s="67"/>
      <c r="H90" s="67">
        <v>87</v>
      </c>
      <c r="I90">
        <v>1.3332099180771349E-2</v>
      </c>
    </row>
    <row r="91" spans="2:9">
      <c r="B91" s="89">
        <f>(P1_data!B91-P1_data!B90)/P1_data!B90</f>
        <v>5.2047483995369466E-2</v>
      </c>
      <c r="C91" s="89">
        <f>(P1_data!C91-P1_data!C90)/P1_data!C90</f>
        <v>2.9978559154749489E-2</v>
      </c>
      <c r="D91" s="89">
        <f>(P1_data!D91-P1_data!D90)/P1_data!D90</f>
        <v>0.18077331143016268</v>
      </c>
      <c r="E91" s="89">
        <f>(P1_data!E91-P1_data!E90)/P1_data!E90</f>
        <v>-6.8317061320893602E-3</v>
      </c>
      <c r="F91" s="32">
        <f t="array" ref="F91">MMULT(B91:E91,TRANSPOSE($B$1:$E$1))</f>
        <v>5.7231479955912386E-2</v>
      </c>
      <c r="G91" s="67"/>
      <c r="H91" s="67">
        <v>88</v>
      </c>
      <c r="I91">
        <v>1.3420953406465007E-2</v>
      </c>
    </row>
    <row r="92" spans="2:9">
      <c r="B92" s="89">
        <f>(P1_data!B92-P1_data!B91)/P1_data!B91</f>
        <v>-4.783837646108955E-2</v>
      </c>
      <c r="C92" s="89">
        <f>(P1_data!C92-P1_data!C91)/P1_data!C91</f>
        <v>-4.235971933471927E-2</v>
      </c>
      <c r="D92" s="89">
        <f>(P1_data!D92-P1_data!D91)/P1_data!D91</f>
        <v>-7.5221238938053214E-2</v>
      </c>
      <c r="E92" s="89">
        <f>(P1_data!E92-P1_data!E91)/P1_data!E91</f>
        <v>2.300527431994108E-2</v>
      </c>
      <c r="F92" s="32">
        <f t="array" ref="F92">MMULT(B92:E92,TRANSPOSE($B$1:$E$1))</f>
        <v>-4.6373148164403237E-2</v>
      </c>
      <c r="G92" s="67"/>
      <c r="H92" s="67">
        <v>89</v>
      </c>
      <c r="I92">
        <v>1.5667330869840134E-2</v>
      </c>
    </row>
    <row r="93" spans="2:9">
      <c r="B93" s="89">
        <f>(P1_data!B93-P1_data!B92)/P1_data!B92</f>
        <v>-3.4326339836825872E-3</v>
      </c>
      <c r="C93" s="89">
        <f>(P1_data!C93-P1_data!C92)/P1_data!C92</f>
        <v>-5.8615986899103745E-2</v>
      </c>
      <c r="D93" s="89">
        <f>(P1_data!D93-P1_data!D92)/P1_data!D92</f>
        <v>9.5693779904307587E-3</v>
      </c>
      <c r="E93" s="89">
        <f>(P1_data!E93-P1_data!E92)/P1_data!E92</f>
        <v>3.2871645892940948E-3</v>
      </c>
      <c r="F93" s="32">
        <f t="array" ref="F93">MMULT(B93:E93,TRANSPOSE($B$1:$E$1))</f>
        <v>-1.8288626598237399E-2</v>
      </c>
      <c r="G93" s="67"/>
      <c r="H93" s="67">
        <v>90</v>
      </c>
      <c r="I93">
        <v>1.5686285128206731E-2</v>
      </c>
    </row>
    <row r="94" spans="2:9">
      <c r="B94" s="89">
        <f>(P1_data!B94-P1_data!B93)/P1_data!B93</f>
        <v>-5.5111954831876572E-2</v>
      </c>
      <c r="C94" s="89">
        <f>(P1_data!C94-P1_data!C93)/P1_data!C93</f>
        <v>-3.5456905029025709E-2</v>
      </c>
      <c r="D94" s="89">
        <f>(P1_data!D94-P1_data!D93)/P1_data!D93</f>
        <v>-8.8151658767772645E-2</v>
      </c>
      <c r="E94" s="89">
        <f>(P1_data!E94-P1_data!E93)/P1_data!E93</f>
        <v>2.9792986883242847E-4</v>
      </c>
      <c r="F94" s="32">
        <f t="array" ref="F94">MMULT(B94:E94,TRANSPOSE($B$1:$E$1))</f>
        <v>-5.0633411935941529E-2</v>
      </c>
      <c r="G94" s="67"/>
      <c r="H94" s="67">
        <v>91</v>
      </c>
      <c r="I94">
        <v>1.5942036488724505E-2</v>
      </c>
    </row>
    <row r="95" spans="2:9">
      <c r="B95" s="89">
        <f>(P1_data!B95-P1_data!B94)/P1_data!B94</f>
        <v>-3.794527020576479E-2</v>
      </c>
      <c r="C95" s="89">
        <f>(P1_data!C95-P1_data!C94)/P1_data!C94</f>
        <v>5.5588794249515572E-2</v>
      </c>
      <c r="D95" s="89">
        <f>(P1_data!D95-P1_data!D94)/P1_data!D94</f>
        <v>-2.7546829521829453E-2</v>
      </c>
      <c r="E95" s="89">
        <f>(P1_data!E95-P1_data!E94)/P1_data!E94</f>
        <v>1.2357648889188499E-2</v>
      </c>
      <c r="F95" s="32">
        <f t="array" ref="F95">MMULT(B95:E95,TRANSPOSE($B$1:$E$1))</f>
        <v>-6.7291056301496659E-3</v>
      </c>
      <c r="G95" s="67"/>
      <c r="H95" s="67">
        <v>92</v>
      </c>
      <c r="I95">
        <v>1.8519186337856899E-2</v>
      </c>
    </row>
    <row r="96" spans="2:9">
      <c r="B96" s="89">
        <f>(P1_data!B96-P1_data!B95)/P1_data!B95</f>
        <v>3.4188709071941742E-2</v>
      </c>
      <c r="C96" s="89">
        <f>(P1_data!C96-P1_data!C95)/P1_data!C95</f>
        <v>-1.4722565118912814E-2</v>
      </c>
      <c r="D96" s="89">
        <f>(P1_data!D96-P1_data!D95)/P1_data!D95</f>
        <v>-1.3896205980556147E-2</v>
      </c>
      <c r="E96" s="89">
        <f>(P1_data!E96-P1_data!E95)/P1_data!E95</f>
        <v>-1.9854488570685669E-2</v>
      </c>
      <c r="F96" s="32">
        <f t="array" ref="F96">MMULT(B96:E96,TRANSPOSE($B$1:$E$1))</f>
        <v>1.2064258253205515E-2</v>
      </c>
      <c r="G96" s="67"/>
      <c r="H96" s="67">
        <v>93</v>
      </c>
      <c r="I96">
        <v>1.8946276439176488E-2</v>
      </c>
    </row>
    <row r="97" spans="2:9">
      <c r="B97" s="89">
        <f>(P1_data!B97-P1_data!B96)/P1_data!B96</f>
        <v>6.2703033148572992E-2</v>
      </c>
      <c r="C97" s="89">
        <f>(P1_data!C97-P1_data!C96)/P1_data!C96</f>
        <v>5.5747214245609529E-2</v>
      </c>
      <c r="D97" s="89">
        <f>(P1_data!D97-P1_data!D96)/P1_data!D96</f>
        <v>0.10298097002813177</v>
      </c>
      <c r="E97" s="89">
        <f>(P1_data!E97-P1_data!E96)/P1_data!E96</f>
        <v>2.2957559912243356E-2</v>
      </c>
      <c r="F97" s="32">
        <f t="array" ref="F97">MMULT(B97:E97,TRANSPOSE($B$1:$E$1))</f>
        <v>6.3457041604982251E-2</v>
      </c>
      <c r="G97" s="67"/>
      <c r="H97" s="67">
        <v>94</v>
      </c>
      <c r="I97">
        <v>1.9327471603595475E-2</v>
      </c>
    </row>
    <row r="98" spans="2:9">
      <c r="B98" s="89">
        <f>(P1_data!B98-P1_data!B97)/P1_data!B97</f>
        <v>-3.1421422235823018E-2</v>
      </c>
      <c r="C98" s="89">
        <f>(P1_data!C98-P1_data!C97)/P1_data!C97</f>
        <v>-4.0827978180293387E-3</v>
      </c>
      <c r="D98" s="89">
        <f>(P1_data!D98-P1_data!D97)/P1_data!D97</f>
        <v>-6.437341523341529E-2</v>
      </c>
      <c r="E98" s="89">
        <f>(P1_data!E98-P1_data!E97)/P1_data!E97</f>
        <v>-2.346952591993314E-3</v>
      </c>
      <c r="F98" s="32">
        <f t="array" ref="F98">MMULT(B98:E98,TRANSPOSE($B$1:$E$1))</f>
        <v>-2.5681575354466878E-2</v>
      </c>
      <c r="G98" s="67"/>
      <c r="H98" s="67">
        <v>95</v>
      </c>
      <c r="I98">
        <v>1.9543412514432642E-2</v>
      </c>
    </row>
    <row r="99" spans="2:9">
      <c r="B99" s="89">
        <f>(P1_data!B99-P1_data!B98)/P1_data!B98</f>
        <v>4.9348757791855321E-3</v>
      </c>
      <c r="C99" s="89">
        <f>(P1_data!C99-P1_data!C98)/P1_data!C98</f>
        <v>-7.3790653183930886E-3</v>
      </c>
      <c r="D99" s="89">
        <f>(P1_data!D99-P1_data!D98)/P1_data!D98</f>
        <v>-3.0462288316056303E-2</v>
      </c>
      <c r="E99" s="89">
        <f>(P1_data!E99-P1_data!E98)/P1_data!E98</f>
        <v>6.6897229044307277E-3</v>
      </c>
      <c r="F99" s="32">
        <f t="array" ref="F99">MMULT(B99:E99,TRANSPOSE($B$1:$E$1))</f>
        <v>-2.5828007155548477E-3</v>
      </c>
      <c r="G99" s="67"/>
      <c r="H99" s="67">
        <v>96</v>
      </c>
      <c r="I99">
        <v>2.0584941572686598E-2</v>
      </c>
    </row>
    <row r="100" spans="2:9">
      <c r="B100" s="89">
        <f>(P1_data!B100-P1_data!B99)/P1_data!B99</f>
        <v>-3.0510392605776825E-2</v>
      </c>
      <c r="C100" s="89">
        <f>(P1_data!C100-P1_data!C99)/P1_data!C99</f>
        <v>3.7444933920704832E-2</v>
      </c>
      <c r="D100" s="89">
        <f>(P1_data!D100-P1_data!D99)/P1_data!D99</f>
        <v>-2.0584995697995517E-2</v>
      </c>
      <c r="E100" s="89">
        <f>(P1_data!E100-P1_data!E99)/P1_data!E99</f>
        <v>-1.7671958263882549E-2</v>
      </c>
      <c r="F100" s="32">
        <f t="array" ref="F100">MMULT(B100:E100,TRANSPOSE($B$1:$E$1))</f>
        <v>-8.518463614300616E-3</v>
      </c>
      <c r="G100" s="67"/>
      <c r="H100" s="67">
        <v>97</v>
      </c>
      <c r="I100">
        <v>2.1370484102828807E-2</v>
      </c>
    </row>
    <row r="101" spans="2:9">
      <c r="B101" s="89">
        <f>(P1_data!B101-P1_data!B100)/P1_data!B100</f>
        <v>6.3190176866229367E-2</v>
      </c>
      <c r="C101" s="89">
        <f>(P1_data!C101-P1_data!C100)/P1_data!C100</f>
        <v>3.1847160297239926E-2</v>
      </c>
      <c r="D101" s="89">
        <f>(P1_data!D101-P1_data!D100)/P1_data!D100</f>
        <v>0.12002212389380541</v>
      </c>
      <c r="E101" s="89">
        <f>(P1_data!E101-P1_data!E100)/P1_data!E100</f>
        <v>4.4602362634481385E-3</v>
      </c>
      <c r="F101" s="32">
        <f t="array" ref="F101">MMULT(B101:E101,TRANSPOSE($B$1:$E$1))</f>
        <v>5.7689588444454654E-2</v>
      </c>
      <c r="G101" s="67"/>
      <c r="H101" s="67">
        <v>98</v>
      </c>
      <c r="I101">
        <v>2.192644972742841E-2</v>
      </c>
    </row>
    <row r="102" spans="2:9">
      <c r="B102" s="89">
        <f>(P1_data!B102-P1_data!B101)/P1_data!B101</f>
        <v>-3.6316731132592345E-2</v>
      </c>
      <c r="C102" s="89">
        <f>(P1_data!C102-P1_data!C101)/P1_data!C101</f>
        <v>-6.5843645425832154E-2</v>
      </c>
      <c r="D102" s="89">
        <f>(P1_data!D102-P1_data!D101)/P1_data!D101</f>
        <v>-3.3086419753086502E-2</v>
      </c>
      <c r="E102" s="89">
        <f>(P1_data!E102-P1_data!E101)/P1_data!E101</f>
        <v>-2.2424504974263619E-2</v>
      </c>
      <c r="F102" s="32">
        <f t="array" ref="F102">MMULT(B102:E102,TRANSPOSE($B$1:$E$1))</f>
        <v>-4.4263782122485495E-2</v>
      </c>
      <c r="G102" s="67"/>
      <c r="H102" s="67">
        <v>99</v>
      </c>
      <c r="I102">
        <v>2.3533866434668361E-2</v>
      </c>
    </row>
    <row r="103" spans="2:9">
      <c r="B103" s="89">
        <f>(P1_data!B103-P1_data!B102)/P1_data!B102</f>
        <v>3.8090769414788131E-3</v>
      </c>
      <c r="C103" s="89">
        <f>(P1_data!C103-P1_data!C102)/P1_data!C102</f>
        <v>-1.5418557268722391E-2</v>
      </c>
      <c r="D103" s="89">
        <f>(P1_data!D103-P1_data!D102)/P1_data!D102</f>
        <v>-4.4433146067415656E-2</v>
      </c>
      <c r="E103" s="89">
        <f>(P1_data!E103-P1_data!E102)/P1_data!E102</f>
        <v>-1.9305042601409448E-2</v>
      </c>
      <c r="F103" s="32">
        <f t="array" ref="F103">MMULT(B103:E103,TRANSPOSE($B$1:$E$1))</f>
        <v>-8.19042263427547E-3</v>
      </c>
      <c r="G103" s="67"/>
      <c r="H103" s="67">
        <v>100</v>
      </c>
      <c r="I103">
        <v>2.4224549415564258E-2</v>
      </c>
    </row>
    <row r="104" spans="2:9">
      <c r="B104" s="89">
        <f>(P1_data!B104-P1_data!B103)/P1_data!B103</f>
        <v>-6.1763296772458454E-2</v>
      </c>
      <c r="C104" s="89">
        <f>(P1_data!C104-P1_data!C103)/P1_data!C103</f>
        <v>-3.7751624035325906E-2</v>
      </c>
      <c r="D104" s="89">
        <f>(P1_data!D104-P1_data!D103)/P1_data!D103</f>
        <v>-0.12613570957432965</v>
      </c>
      <c r="E104" s="89">
        <f>(P1_data!E104-P1_data!E103)/P1_data!E103</f>
        <v>-3.9061218723394658E-2</v>
      </c>
      <c r="F104" s="32">
        <f t="array" ref="F104">MMULT(B104:E104,TRANSPOSE($B$1:$E$1))</f>
        <v>-6.0732677237561976E-2</v>
      </c>
      <c r="G104" s="67"/>
      <c r="H104" s="67">
        <v>101</v>
      </c>
      <c r="I104">
        <v>2.5081503114668814E-2</v>
      </c>
    </row>
    <row r="105" spans="2:9">
      <c r="B105" s="89">
        <f>(P1_data!B105-P1_data!B104)/P1_data!B104</f>
        <v>-3.0548102835798112E-2</v>
      </c>
      <c r="C105" s="89">
        <f>(P1_data!C105-P1_data!C104)/P1_data!C104</f>
        <v>-0.10985181633246136</v>
      </c>
      <c r="D105" s="89">
        <f>(P1_data!D105-P1_data!D104)/P1_data!D104</f>
        <v>-5.1987767584097941E-2</v>
      </c>
      <c r="E105" s="89">
        <f>(P1_data!E105-P1_data!E104)/P1_data!E104</f>
        <v>-7.953124808327619E-3</v>
      </c>
      <c r="F105" s="32">
        <f t="array" ref="F105">MMULT(B105:E105,TRANSPOSE($B$1:$E$1))</f>
        <v>-5.5793780886011245E-2</v>
      </c>
      <c r="G105" s="67"/>
      <c r="H105" s="67">
        <v>102</v>
      </c>
      <c r="I105">
        <v>2.5110249362472536E-2</v>
      </c>
    </row>
    <row r="106" spans="2:9">
      <c r="B106" s="89">
        <f>(P1_data!B106-P1_data!B105)/P1_data!B105</f>
        <v>-4.8819721327189357E-3</v>
      </c>
      <c r="C106" s="89">
        <f>(P1_data!C106-P1_data!C105)/P1_data!C105</f>
        <v>-0.16487101419755198</v>
      </c>
      <c r="D106" s="89">
        <f>(P1_data!D106-P1_data!D105)/P1_data!D105</f>
        <v>-4.3225806451612898E-2</v>
      </c>
      <c r="E106" s="89">
        <f>(P1_data!E106-P1_data!E105)/P1_data!E105</f>
        <v>-8.3407483738075997E-3</v>
      </c>
      <c r="F106" s="32">
        <f t="array" ref="F106">MMULT(B106:E106,TRANSPOSE($B$1:$E$1))</f>
        <v>-5.723485757689073E-2</v>
      </c>
      <c r="G106" s="67"/>
      <c r="H106" s="67">
        <v>103</v>
      </c>
      <c r="I106">
        <v>2.8784431983312812E-2</v>
      </c>
    </row>
    <row r="107" spans="2:9">
      <c r="B107" s="89">
        <f>(P1_data!B107-P1_data!B106)/P1_data!B106</f>
        <v>1.3112130825866252E-2</v>
      </c>
      <c r="C107" s="89">
        <f>(P1_data!C107-P1_data!C106)/P1_data!C106</f>
        <v>-0.20406563721657539</v>
      </c>
      <c r="D107" s="89">
        <f>(P1_data!D107-P1_data!D106)/P1_data!D106</f>
        <v>1.5509103169251547E-2</v>
      </c>
      <c r="E107" s="89">
        <f>(P1_data!E107-P1_data!E106)/P1_data!E106</f>
        <v>-2.7110893574317219E-2</v>
      </c>
      <c r="F107" s="32">
        <f t="array" ref="F107">MMULT(B107:E107,TRANSPOSE($B$1:$E$1))</f>
        <v>-5.3386453605101199E-2</v>
      </c>
      <c r="G107" s="67"/>
      <c r="H107" s="67">
        <v>104</v>
      </c>
      <c r="I107">
        <v>2.9416219216566314E-2</v>
      </c>
    </row>
    <row r="108" spans="2:9">
      <c r="B108" s="89">
        <f>(P1_data!B108-P1_data!B107)/P1_data!B107</f>
        <v>8.6899056402552299E-2</v>
      </c>
      <c r="C108" s="89">
        <f>(P1_data!C108-P1_data!C107)/P1_data!C107</f>
        <v>-0.12475446342070416</v>
      </c>
      <c r="D108" s="89">
        <f>(P1_data!D108-P1_data!D107)/P1_data!D107</f>
        <v>9.8273638778220429E-2</v>
      </c>
      <c r="E108" s="89">
        <f>(P1_data!E108-P1_data!E107)/P1_data!E107</f>
        <v>-6.647639807349677E-2</v>
      </c>
      <c r="F108" s="32">
        <f t="array" ref="F108">MMULT(B108:E108,TRANSPOSE($B$1:$E$1))</f>
        <v>1.8519186337856899E-2</v>
      </c>
      <c r="G108" s="67"/>
      <c r="H108" s="67">
        <v>105</v>
      </c>
      <c r="I108">
        <v>3.1207153254161245E-2</v>
      </c>
    </row>
    <row r="109" spans="2:9">
      <c r="B109" s="89">
        <f>(P1_data!B109-P1_data!B108)/P1_data!B108</f>
        <v>-5.9052192605561549E-2</v>
      </c>
      <c r="C109" s="89">
        <f>(P1_data!C109-P1_data!C108)/P1_data!C108</f>
        <v>1.571268237934911E-2</v>
      </c>
      <c r="D109" s="89">
        <f>(P1_data!D109-P1_data!D108)/P1_data!D108</f>
        <v>-4.0507917744382296E-2</v>
      </c>
      <c r="E109" s="89">
        <f>(P1_data!E109-P1_data!E108)/P1_data!E108</f>
        <v>-9.8902894273485888E-3</v>
      </c>
      <c r="F109" s="32">
        <f t="array" ref="F109">MMULT(B109:E109,TRANSPOSE($B$1:$E$1))</f>
        <v>-3.2616383748230122E-2</v>
      </c>
      <c r="G109" s="67"/>
      <c r="H109" s="67">
        <v>106</v>
      </c>
      <c r="I109">
        <v>3.491837344722689E-2</v>
      </c>
    </row>
    <row r="110" spans="2:9">
      <c r="B110" s="89">
        <f>(P1_data!B110-P1_data!B109)/P1_data!B109</f>
        <v>-2.1522037826376107E-2</v>
      </c>
      <c r="C110" s="89">
        <f>(P1_data!C110-P1_data!C109)/P1_data!C109</f>
        <v>-6.961325966850837E-2</v>
      </c>
      <c r="D110" s="89">
        <f>(P1_data!D110-P1_data!D109)/P1_data!D109</f>
        <v>3.7807183364839633E-3</v>
      </c>
      <c r="E110" s="89">
        <f>(P1_data!E110-P1_data!E109)/P1_data!E109</f>
        <v>-4.0047256446224408E-2</v>
      </c>
      <c r="F110" s="32">
        <f t="array" ref="F110">MMULT(B110:E110,TRANSPOSE($B$1:$E$1))</f>
        <v>-3.3907109945895103E-2</v>
      </c>
      <c r="G110" s="67"/>
      <c r="H110" s="67">
        <v>107</v>
      </c>
      <c r="I110">
        <v>3.7819334097375916E-2</v>
      </c>
    </row>
    <row r="111" spans="2:9">
      <c r="B111" s="89">
        <f>(P1_data!B111-P1_data!B110)/P1_data!B110</f>
        <v>-1.6716786320014943E-3</v>
      </c>
      <c r="C111" s="89">
        <f>(P1_data!C111-P1_data!C110)/P1_data!C110</f>
        <v>0.21793349168646092</v>
      </c>
      <c r="D111" s="89">
        <f>(P1_data!D111-P1_data!D110)/P1_data!D110</f>
        <v>-3.1387319522912745E-2</v>
      </c>
      <c r="E111" s="89">
        <f>(P1_data!E111-P1_data!E110)/P1_data!E110</f>
        <v>4.4082906480776722E-2</v>
      </c>
      <c r="F111" s="32">
        <f t="array" ref="F111">MMULT(B111:E111,TRANSPOSE($B$1:$E$1))</f>
        <v>6.2771335370048129E-2</v>
      </c>
      <c r="G111" s="67"/>
      <c r="H111" s="67">
        <v>108</v>
      </c>
      <c r="I111">
        <v>3.870529914445206E-2</v>
      </c>
    </row>
    <row r="112" spans="2:9">
      <c r="B112" s="89">
        <f>(P1_data!B112-P1_data!B111)/P1_data!B111</f>
        <v>5.5521018282180421E-3</v>
      </c>
      <c r="C112" s="89">
        <f>(P1_data!C112-P1_data!C111)/P1_data!C111</f>
        <v>-9.7513895660653483E-3</v>
      </c>
      <c r="D112" s="89">
        <f>(P1_data!D112-P1_data!D111)/P1_data!D111</f>
        <v>3.6292935839274176E-2</v>
      </c>
      <c r="E112" s="89">
        <f>(P1_data!E112-P1_data!E111)/P1_data!E111</f>
        <v>-2.2288655731938292E-2</v>
      </c>
      <c r="F112" s="32">
        <f t="array" ref="F112">MMULT(B112:E112,TRANSPOSE($B$1:$E$1))</f>
        <v>3.2289158487429472E-3</v>
      </c>
      <c r="G112" s="67"/>
      <c r="H112" s="67">
        <v>109</v>
      </c>
      <c r="I112">
        <v>3.8899758630323786E-2</v>
      </c>
    </row>
    <row r="113" spans="2:9">
      <c r="B113" s="89">
        <f>(P1_data!B113-P1_data!B112)/P1_data!B112</f>
        <v>-1.5162094919581001E-2</v>
      </c>
      <c r="C113" s="89">
        <f>(P1_data!C113-P1_data!C112)/P1_data!C112</f>
        <v>-2.1171837576161361E-2</v>
      </c>
      <c r="D113" s="89">
        <f>(P1_data!D113-P1_data!D112)/P1_data!D112</f>
        <v>-6.0037523452157654E-2</v>
      </c>
      <c r="E113" s="89">
        <f>(P1_data!E113-P1_data!E112)/P1_data!E112</f>
        <v>1.4363774835927127E-2</v>
      </c>
      <c r="F113" s="32">
        <f t="array" ref="F113">MMULT(B113:E113,TRANSPOSE($B$1:$E$1))</f>
        <v>-2.0720280064918217E-2</v>
      </c>
      <c r="G113" s="67"/>
      <c r="H113" s="67">
        <v>110</v>
      </c>
      <c r="I113">
        <v>4.0121738023947827E-2</v>
      </c>
    </row>
    <row r="114" spans="2:9">
      <c r="B114" s="89">
        <f>(P1_data!B114-P1_data!B113)/P1_data!B113</f>
        <v>-6.6209867414526904E-2</v>
      </c>
      <c r="C114" s="89">
        <f>(P1_data!C114-P1_data!C113)/P1_data!C113</f>
        <v>-0.21579472916472486</v>
      </c>
      <c r="D114" s="89">
        <f>(P1_data!D114-P1_data!D113)/P1_data!D113</f>
        <v>-6.3206919494344593E-2</v>
      </c>
      <c r="E114" s="89">
        <f>(P1_data!E114-P1_data!E113)/P1_data!E113</f>
        <v>-1.5256696649522101E-2</v>
      </c>
      <c r="F114" s="32">
        <f t="array" ref="F114">MMULT(B114:E114,TRANSPOSE($B$1:$E$1))</f>
        <v>-0.10871687483776603</v>
      </c>
      <c r="G114" s="67"/>
      <c r="H114" s="67">
        <v>111</v>
      </c>
      <c r="I114">
        <v>4.4556176525691417E-2</v>
      </c>
    </row>
    <row r="115" spans="2:9">
      <c r="B115" s="89">
        <f>(P1_data!B115-P1_data!B114)/P1_data!B114</f>
        <v>2.66844848946916E-2</v>
      </c>
      <c r="C115" s="89">
        <f>(P1_data!C115-P1_data!C114)/P1_data!C114</f>
        <v>1.9243104554201456E-2</v>
      </c>
      <c r="D115" s="89">
        <f>(P1_data!D115-P1_data!D114)/P1_data!D114</f>
        <v>-6.3920454545454445E-3</v>
      </c>
      <c r="E115" s="89">
        <f>(P1_data!E115-P1_data!E114)/P1_data!E114</f>
        <v>2.0966712858644466E-2</v>
      </c>
      <c r="F115" s="32">
        <f t="array" ref="F115">MMULT(B115:E115,TRANSPOSE($B$1:$E$1))</f>
        <v>2.0584941572686598E-2</v>
      </c>
      <c r="G115" s="67"/>
      <c r="H115" s="67">
        <v>112</v>
      </c>
      <c r="I115">
        <v>4.4998076022783204E-2</v>
      </c>
    </row>
    <row r="116" spans="2:9">
      <c r="B116" s="89">
        <f>(P1_data!B116-P1_data!B115)/P1_data!B115</f>
        <v>-8.0757632578920425E-3</v>
      </c>
      <c r="C116" s="89">
        <f>(P1_data!C116-P1_data!C115)/P1_data!C115</f>
        <v>-7.6148521082441842E-2</v>
      </c>
      <c r="D116" s="89">
        <f>(P1_data!D116-P1_data!D115)/P1_data!D115</f>
        <v>-8.5775553967120076E-3</v>
      </c>
      <c r="E116" s="89">
        <f>(P1_data!E116-P1_data!E115)/P1_data!E115</f>
        <v>-4.2707949767162709E-3</v>
      </c>
      <c r="F116" s="32">
        <f t="array" ref="F116">MMULT(B116:E116,TRANSPOSE($B$1:$E$1))</f>
        <v>-2.8400589009280146E-2</v>
      </c>
      <c r="G116" s="67"/>
      <c r="H116" s="67">
        <v>113</v>
      </c>
      <c r="I116">
        <v>4.522115063026716E-2</v>
      </c>
    </row>
    <row r="117" spans="2:9">
      <c r="B117" s="89">
        <f>(P1_data!B117-P1_data!B116)/P1_data!B116</f>
        <v>2.2833632576889147E-2</v>
      </c>
      <c r="C117" s="89">
        <f>(P1_data!C117-P1_data!C116)/P1_data!C116</f>
        <v>8.855585831062723E-3</v>
      </c>
      <c r="D117" s="89">
        <f>(P1_data!D117-P1_data!D116)/P1_data!D116</f>
        <v>6.7051189617880425E-2</v>
      </c>
      <c r="E117" s="89">
        <f>(P1_data!E117-P1_data!E116)/P1_data!E116</f>
        <v>-1.6608869928657177E-2</v>
      </c>
      <c r="F117" s="32">
        <f t="array" ref="F117">MMULT(B117:E117,TRANSPOSE($B$1:$E$1))</f>
        <v>2.192644972742841E-2</v>
      </c>
      <c r="G117" s="67"/>
      <c r="H117" s="67">
        <v>114</v>
      </c>
      <c r="I117">
        <v>4.5872095258677317E-2</v>
      </c>
    </row>
    <row r="118" spans="2:9">
      <c r="B118" s="89">
        <f>(P1_data!B118-P1_data!B117)/P1_data!B117</f>
        <v>-6.7520629436762195E-2</v>
      </c>
      <c r="C118" s="89">
        <f>(P1_data!C118-P1_data!C117)/P1_data!C117</f>
        <v>-0.12694125590817021</v>
      </c>
      <c r="D118" s="89">
        <f>(P1_data!D118-P1_data!D117)/P1_data!D117</f>
        <v>-9.1891891891891966E-2</v>
      </c>
      <c r="E118" s="89">
        <f>(P1_data!E118-P1_data!E117)/P1_data!E117</f>
        <v>-3.9625129182904062E-2</v>
      </c>
      <c r="F118" s="32">
        <f t="array" ref="F118">MMULT(B118:E118,TRANSPOSE($B$1:$E$1))</f>
        <v>-8.6911836238094536E-2</v>
      </c>
      <c r="G118" s="67"/>
      <c r="H118" s="67">
        <v>115</v>
      </c>
      <c r="I118">
        <v>4.6708734883563092E-2</v>
      </c>
    </row>
    <row r="119" spans="2:9">
      <c r="B119" s="89">
        <f>(P1_data!B119-P1_data!B118)/P1_data!B118</f>
        <v>-4.5133340760074433E-3</v>
      </c>
      <c r="C119" s="89">
        <f>(P1_data!C119-P1_data!C118)/P1_data!C118</f>
        <v>-0.14926527455529773</v>
      </c>
      <c r="D119" s="89">
        <f>(P1_data!D119-P1_data!D118)/P1_data!D118</f>
        <v>-1.8601190476190476E-2</v>
      </c>
      <c r="E119" s="89">
        <f>(P1_data!E119-P1_data!E118)/P1_data!E118</f>
        <v>2.8118698002100654E-2</v>
      </c>
      <c r="F119" s="32">
        <f t="array" ref="F119">MMULT(B119:E119,TRANSPOSE($B$1:$E$1))</f>
        <v>-4.818329914069034E-2</v>
      </c>
      <c r="G119" s="67"/>
      <c r="H119" s="67">
        <v>116</v>
      </c>
      <c r="I119">
        <v>4.7321012741219991E-2</v>
      </c>
    </row>
    <row r="120" spans="2:9">
      <c r="B120" s="89">
        <f>(P1_data!B120-P1_data!B119)/P1_data!B119</f>
        <v>5.4109974907450967E-2</v>
      </c>
      <c r="C120" s="89">
        <f>(P1_data!C120-P1_data!C119)/P1_data!C119</f>
        <v>-0.1227272727272727</v>
      </c>
      <c r="D120" s="89">
        <f>(P1_data!D120-P1_data!D119)/P1_data!D119</f>
        <v>3.032600454890071E-2</v>
      </c>
      <c r="E120" s="89">
        <f>(P1_data!E120-P1_data!E119)/P1_data!E119</f>
        <v>-4.0413627059894628E-3</v>
      </c>
      <c r="F120" s="32">
        <f t="array" ref="F120">MMULT(B120:E120,TRANSPOSE($B$1:$E$1))</f>
        <v>-3.8834896269442738E-3</v>
      </c>
      <c r="G120" s="67"/>
      <c r="H120" s="67">
        <v>117</v>
      </c>
      <c r="I120">
        <v>4.8138462134329839E-2</v>
      </c>
    </row>
    <row r="121" spans="2:9">
      <c r="B121" s="89">
        <f>(P1_data!B121-P1_data!B120)/P1_data!B120</f>
        <v>0.10930343457606649</v>
      </c>
      <c r="C121" s="89">
        <f>(P1_data!C121-P1_data!C120)/P1_data!C120</f>
        <v>-6.7357512953367907E-2</v>
      </c>
      <c r="D121" s="89">
        <f>(P1_data!D121-P1_data!D120)/P1_data!D120</f>
        <v>4.4885945548197165E-2</v>
      </c>
      <c r="E121" s="89">
        <f>(P1_data!E121-P1_data!E120)/P1_data!E120</f>
        <v>3.7746720413827368E-3</v>
      </c>
      <c r="F121" s="32">
        <f t="array" ref="F121">MMULT(B121:E121,TRANSPOSE($B$1:$E$1))</f>
        <v>4.4998076022783204E-2</v>
      </c>
      <c r="G121" s="67"/>
      <c r="H121" s="67">
        <v>118</v>
      </c>
      <c r="I121">
        <v>4.8707083788362686E-2</v>
      </c>
    </row>
    <row r="122" spans="2:9">
      <c r="B122" s="89">
        <f>(P1_data!B122-P1_data!B121)/P1_data!B121</f>
        <v>-8.428860489117165E-3</v>
      </c>
      <c r="C122" s="89">
        <f>(P1_data!C122-P1_data!C121)/P1_data!C121</f>
        <v>7.7777777777777696E-2</v>
      </c>
      <c r="D122" s="89">
        <f>(P1_data!D122-P1_data!D121)/P1_data!D121</f>
        <v>3.3802816901408482E-2</v>
      </c>
      <c r="E122" s="89">
        <f>(P1_data!E122-P1_data!E121)/P1_data!E121</f>
        <v>4.5219487302261427E-2</v>
      </c>
      <c r="F122" s="32">
        <f t="array" ref="F122">MMULT(B122:E122,TRANSPOSE($B$1:$E$1))</f>
        <v>2.4224549415564258E-2</v>
      </c>
      <c r="G122" s="67"/>
      <c r="H122" s="67">
        <v>119</v>
      </c>
      <c r="I122">
        <v>4.8786411983460259E-2</v>
      </c>
    </row>
    <row r="123" spans="2:9">
      <c r="B123" s="89">
        <f>(P1_data!B123-P1_data!B122)/P1_data!B122</f>
        <v>5.1088091219721937E-2</v>
      </c>
      <c r="C123" s="89">
        <f>(P1_data!C123-P1_data!C122)/P1_data!C122</f>
        <v>0.16494845360824759</v>
      </c>
      <c r="D123" s="89">
        <f>(P1_data!D123-P1_data!D122)/P1_data!D122</f>
        <v>0.15667574931880116</v>
      </c>
      <c r="E123" s="89">
        <f>(P1_data!E123-P1_data!E122)/P1_data!E122</f>
        <v>5.9362835042273106E-3</v>
      </c>
      <c r="F123" s="32">
        <f t="array" ref="F123">MMULT(B123:E123,TRANSPOSE($B$1:$E$1))</f>
        <v>9.5054770018558554E-2</v>
      </c>
      <c r="G123" s="67"/>
      <c r="H123" s="67">
        <v>120</v>
      </c>
      <c r="I123">
        <v>5.0198465605484341E-2</v>
      </c>
    </row>
    <row r="124" spans="2:9">
      <c r="B124" s="89">
        <f>(P1_data!B124-P1_data!B123)/P1_data!B123</f>
        <v>-6.1382967062143738E-2</v>
      </c>
      <c r="C124" s="89">
        <f>(P1_data!C124-P1_data!C123)/P1_data!C123</f>
        <v>5.0442477876106062E-2</v>
      </c>
      <c r="D124" s="89">
        <f>(P1_data!D124-P1_data!D123)/P1_data!D123</f>
        <v>-0.10541813898704364</v>
      </c>
      <c r="E124" s="89">
        <f>(P1_data!E124-P1_data!E123)/P1_data!E123</f>
        <v>-2.9059371568647054E-2</v>
      </c>
      <c r="F124" s="32">
        <f t="array" ref="F124">MMULT(B124:E124,TRANSPOSE($B$1:$E$1))</f>
        <v>-3.1386258672667922E-2</v>
      </c>
      <c r="G124" s="67"/>
      <c r="H124" s="67">
        <v>121</v>
      </c>
      <c r="I124">
        <v>5.7231479955912386E-2</v>
      </c>
    </row>
    <row r="125" spans="2:9">
      <c r="B125" s="89">
        <f>(P1_data!B125-P1_data!B124)/P1_data!B124</f>
        <v>8.9695012746769165E-2</v>
      </c>
      <c r="C125" s="89">
        <f>(P1_data!C125-P1_data!C124)/P1_data!C124</f>
        <v>-2.5273799494523921E-2</v>
      </c>
      <c r="D125" s="89">
        <f>(P1_data!D125-P1_data!D124)/P1_data!D124</f>
        <v>0.17577360105332462</v>
      </c>
      <c r="E125" s="89">
        <f>(P1_data!E125-P1_data!E124)/P1_data!E124</f>
        <v>-3.8677411867663442E-3</v>
      </c>
      <c r="F125" s="32">
        <f t="array" ref="F125">MMULT(B125:E125,TRANSPOSE($B$1:$E$1))</f>
        <v>6.093050363076092E-2</v>
      </c>
      <c r="G125" s="67"/>
      <c r="H125" s="67">
        <v>122</v>
      </c>
      <c r="I125">
        <v>5.7689588444454654E-2</v>
      </c>
    </row>
    <row r="126" spans="2:9">
      <c r="B126" s="89">
        <f>(P1_data!B126-P1_data!B125)/P1_data!B125</f>
        <v>1.9846564245698105E-2</v>
      </c>
      <c r="C126" s="89">
        <f>(P1_data!C126-P1_data!C125)/P1_data!C125</f>
        <v>-0.15643906655142614</v>
      </c>
      <c r="D126" s="89">
        <f>(P1_data!D126-P1_data!D125)/P1_data!D125</f>
        <v>8.3426591073539183E-2</v>
      </c>
      <c r="E126" s="89">
        <f>(P1_data!E126-P1_data!E125)/P1_data!E125</f>
        <v>7.3033282296999713E-3</v>
      </c>
      <c r="F126" s="32">
        <f t="array" ref="F126">MMULT(B126:E126,TRANSPOSE($B$1:$E$1))</f>
        <v>-2.6547051483016566E-2</v>
      </c>
      <c r="G126" s="67"/>
      <c r="H126" s="67">
        <v>123</v>
      </c>
      <c r="I126">
        <v>6.0039667320180866E-2</v>
      </c>
    </row>
    <row r="127" spans="2:9">
      <c r="B127" s="89">
        <f>(P1_data!B127-P1_data!B126)/P1_data!B126</f>
        <v>-3.256316584162397E-2</v>
      </c>
      <c r="C127" s="89">
        <f>(P1_data!C127-P1_data!C126)/P1_data!C126</f>
        <v>6.1475409836065538E-2</v>
      </c>
      <c r="D127" s="89">
        <f>(P1_data!D127-P1_data!D126)/P1_data!D126</f>
        <v>-8.4237777777777773E-2</v>
      </c>
      <c r="E127" s="89">
        <f>(P1_data!E127-P1_data!E126)/P1_data!E126</f>
        <v>-2.8450532566542666E-3</v>
      </c>
      <c r="F127" s="32">
        <f t="array" ref="F127">MMULT(B127:E127,TRANSPOSE($B$1:$E$1))</f>
        <v>-8.8470759478952495E-3</v>
      </c>
      <c r="G127" s="67"/>
      <c r="H127" s="67">
        <v>124</v>
      </c>
      <c r="I127">
        <v>6.0777167160325711E-2</v>
      </c>
    </row>
    <row r="128" spans="2:9">
      <c r="B128" s="89">
        <f>(P1_data!B128-P1_data!B127)/P1_data!B127</f>
        <v>6.8921302042965985E-3</v>
      </c>
      <c r="C128" s="89">
        <f>(P1_data!C128-P1_data!C127)/P1_data!C127</f>
        <v>5.5019305019305048E-2</v>
      </c>
      <c r="D128" s="89">
        <f>(P1_data!D128-P1_data!D127)/P1_data!D127</f>
        <v>2.7088150512875248E-2</v>
      </c>
      <c r="E128" s="89">
        <f>(P1_data!E128-P1_data!E127)/P1_data!E127</f>
        <v>6.442669002435902E-3</v>
      </c>
      <c r="F128" s="32">
        <f t="array" ref="F128">MMULT(B128:E128,TRANSPOSE($B$1:$E$1))</f>
        <v>2.3533866434668361E-2</v>
      </c>
      <c r="G128" s="67"/>
      <c r="H128" s="67">
        <v>125</v>
      </c>
      <c r="I128">
        <v>6.093050363076092E-2</v>
      </c>
    </row>
    <row r="129" spans="2:9">
      <c r="B129" s="89">
        <f>(P1_data!B129-P1_data!B128)/P1_data!B128</f>
        <v>-2.9449196350280104E-2</v>
      </c>
      <c r="C129" s="89">
        <f>(P1_data!C129-P1_data!C128)/P1_data!C128</f>
        <v>-3.6596523330283653E-2</v>
      </c>
      <c r="D129" s="89">
        <f>(P1_data!D129-P1_data!D128)/P1_data!D128</f>
        <v>-6.7582523759201929E-2</v>
      </c>
      <c r="E129" s="89">
        <f>(P1_data!E129-P1_data!E128)/P1_data!E128</f>
        <v>-2.3776845428017286E-2</v>
      </c>
      <c r="F129" s="32">
        <f t="array" ref="F129">MMULT(B129:E129,TRANSPOSE($B$1:$E$1))</f>
        <v>-3.5561166422372059E-2</v>
      </c>
      <c r="G129" s="67"/>
      <c r="H129" s="67">
        <v>126</v>
      </c>
      <c r="I129">
        <v>6.2771335370048129E-2</v>
      </c>
    </row>
    <row r="130" spans="2:9">
      <c r="B130" s="89">
        <f>(P1_data!B130-P1_data!B129)/P1_data!B129</f>
        <v>-8.3565703074205341E-2</v>
      </c>
      <c r="C130" s="89">
        <f>(P1_data!C130-P1_data!C129)/P1_data!C129</f>
        <v>3.7986704653371353E-2</v>
      </c>
      <c r="D130" s="89">
        <f>(P1_data!D130-P1_data!D129)/P1_data!D129</f>
        <v>-7.7194995709781777E-2</v>
      </c>
      <c r="E130" s="89">
        <f>(P1_data!E130-P1_data!E129)/P1_data!E129</f>
        <v>-3.5316131147541015E-2</v>
      </c>
      <c r="F130" s="32">
        <f t="array" ref="F130">MMULT(B130:E130,TRANSPOSE($B$1:$E$1))</f>
        <v>-4.4469220068779174E-2</v>
      </c>
      <c r="G130" s="67"/>
      <c r="H130" s="67">
        <v>127</v>
      </c>
      <c r="I130">
        <v>6.2781845192775229E-2</v>
      </c>
    </row>
    <row r="131" spans="2:9">
      <c r="B131" s="89">
        <f>(P1_data!B131-P1_data!B130)/P1_data!B130</f>
        <v>-1.91498791946309E-2</v>
      </c>
      <c r="C131" s="89">
        <f>(P1_data!C131-P1_data!C130)/P1_data!C130</f>
        <v>7.2278133577310236E-2</v>
      </c>
      <c r="D131" s="89">
        <f>(P1_data!D131-P1_data!D130)/P1_data!D130</f>
        <v>1.9795657726692242E-2</v>
      </c>
      <c r="E131" s="89">
        <f>(P1_data!E131-P1_data!E130)/P1_data!E130</f>
        <v>-6.9916583708003613E-3</v>
      </c>
      <c r="F131" s="32">
        <f t="array" ref="F131">MMULT(B131:E131,TRANSPOSE($B$1:$E$1))</f>
        <v>1.3048862531250208E-2</v>
      </c>
      <c r="G131" s="67"/>
      <c r="H131" s="67">
        <v>128</v>
      </c>
      <c r="I131">
        <v>6.3457041604982251E-2</v>
      </c>
    </row>
    <row r="132" spans="2:9">
      <c r="B132" s="89">
        <f>(P1_data!B132-P1_data!B131)/P1_data!B131</f>
        <v>5.4192153506138617E-2</v>
      </c>
      <c r="C132" s="89">
        <f>(P1_data!C132-P1_data!C131)/P1_data!C131</f>
        <v>-3.4129692832764534E-2</v>
      </c>
      <c r="D132" s="89">
        <f>(P1_data!D132-P1_data!D131)/P1_data!D131</f>
        <v>4.1327426424546079E-2</v>
      </c>
      <c r="E132" s="89">
        <f>(P1_data!E132-P1_data!E131)/P1_data!E131</f>
        <v>2.4936396930639537E-2</v>
      </c>
      <c r="F132" s="32">
        <f t="array" ref="F132">MMULT(B132:E132,TRANSPOSE($B$1:$E$1))</f>
        <v>2.5110249362472536E-2</v>
      </c>
      <c r="G132" s="67"/>
      <c r="H132" s="67">
        <v>129</v>
      </c>
      <c r="I132">
        <v>6.3662409948495105E-2</v>
      </c>
    </row>
    <row r="133" spans="2:9">
      <c r="B133" s="89">
        <f>(P1_data!B133-P1_data!B132)/P1_data!B132</f>
        <v>3.1847684158000343E-2</v>
      </c>
      <c r="C133" s="89">
        <f>(P1_data!C133-P1_data!C132)/P1_data!C132</f>
        <v>1.148409893992924E-2</v>
      </c>
      <c r="D133" s="89">
        <f>(P1_data!D133-P1_data!D132)/P1_data!D132</f>
        <v>4.449801831016327E-2</v>
      </c>
      <c r="E133" s="89">
        <f>(P1_data!E133-P1_data!E132)/P1_data!E132</f>
        <v>-1.9368371708202776E-2</v>
      </c>
      <c r="F133" s="32">
        <f t="array" ref="F133">MMULT(B133:E133,TRANSPOSE($B$1:$E$1))</f>
        <v>2.5081503114668814E-2</v>
      </c>
      <c r="G133" s="67"/>
      <c r="H133" s="67">
        <v>130</v>
      </c>
      <c r="I133">
        <v>6.7875100555490842E-2</v>
      </c>
    </row>
    <row r="134" spans="2:9">
      <c r="B134" s="89">
        <f>(P1_data!B134-P1_data!B133)/P1_data!B133</f>
        <v>-4.2774636179452258E-3</v>
      </c>
      <c r="C134" s="89">
        <f>(P1_data!C134-P1_data!C133)/P1_data!C133</f>
        <v>-7.0742358078602519E-2</v>
      </c>
      <c r="D134" s="89">
        <f>(P1_data!D134-P1_data!D133)/P1_data!D133</f>
        <v>-6.9085200398087765E-3</v>
      </c>
      <c r="E134" s="89">
        <f>(P1_data!E134-P1_data!E133)/P1_data!E133</f>
        <v>6.1296459051337123E-3</v>
      </c>
      <c r="F134" s="32">
        <f t="array" ref="F134">MMULT(B134:E134,TRANSPOSE($B$1:$E$1))</f>
        <v>-2.4090063781624243E-2</v>
      </c>
      <c r="G134" s="67"/>
      <c r="H134" s="67">
        <v>131</v>
      </c>
      <c r="I134">
        <v>6.8913473006190676E-2</v>
      </c>
    </row>
    <row r="135" spans="2:9">
      <c r="B135" s="89">
        <f>(P1_data!B135-P1_data!B134)/P1_data!B134</f>
        <v>1.7267486377463958E-2</v>
      </c>
      <c r="C135" s="89">
        <f>(P1_data!C135-P1_data!C134)/P1_data!C134</f>
        <v>-3.7593984962406048E-2</v>
      </c>
      <c r="D135" s="89">
        <f>(P1_data!D135-P1_data!D134)/P1_data!D134</f>
        <v>-5.5072521739130451E-2</v>
      </c>
      <c r="E135" s="89">
        <f>(P1_data!E135-P1_data!E134)/P1_data!E134</f>
        <v>2.0404147745705561E-2</v>
      </c>
      <c r="F135" s="32">
        <f t="array" ref="F135">MMULT(B135:E135,TRANSPOSE($B$1:$E$1))</f>
        <v>-7.0228894625927654E-3</v>
      </c>
      <c r="G135" s="67"/>
      <c r="H135" s="67">
        <v>132</v>
      </c>
      <c r="I135">
        <v>7.0567985244376019E-2</v>
      </c>
    </row>
    <row r="136" spans="2:9">
      <c r="B136" s="89">
        <f>(P1_data!B136-P1_data!B135)/P1_data!B135</f>
        <v>-1.2419806551788406E-3</v>
      </c>
      <c r="C136" s="89">
        <f>(P1_data!C136-P1_data!C135)/P1_data!C135</f>
        <v>-2.7343749999999938E-2</v>
      </c>
      <c r="D136" s="89">
        <f>(P1_data!D136-P1_data!D135)/P1_data!D135</f>
        <v>5.5214727313786863E-3</v>
      </c>
      <c r="E136" s="89">
        <f>(P1_data!E136-P1_data!E135)/P1_data!E135</f>
        <v>3.0799849245636349E-2</v>
      </c>
      <c r="F136" s="32">
        <f t="array" ref="F136">MMULT(B136:E136,TRANSPOSE($B$1:$E$1))</f>
        <v>-7.0468583900712327E-3</v>
      </c>
      <c r="G136" s="67"/>
      <c r="H136" s="67">
        <v>133</v>
      </c>
      <c r="I136">
        <v>7.0634206447466444E-2</v>
      </c>
    </row>
    <row r="137" spans="2:9">
      <c r="B137" s="89">
        <f>(P1_data!B137-P1_data!B136)/P1_data!B136</f>
        <v>-2.1555346835797986E-2</v>
      </c>
      <c r="C137" s="89">
        <f>(P1_data!C137-P1_data!C136)/P1_data!C136</f>
        <v>-4.6184738955823375E-2</v>
      </c>
      <c r="D137" s="89">
        <f>(P1_data!D137-P1_data!D136)/P1_data!D136</f>
        <v>-4.1488654148178941E-2</v>
      </c>
      <c r="E137" s="89">
        <f>(P1_data!E137-P1_data!E136)/P1_data!E136</f>
        <v>1.5721302263159875E-2</v>
      </c>
      <c r="F137" s="32">
        <f t="array" ref="F137">MMULT(B137:E137,TRANSPOSE($B$1:$E$1))</f>
        <v>-2.9645762312209192E-2</v>
      </c>
      <c r="G137" s="67"/>
      <c r="H137" s="67">
        <v>134</v>
      </c>
      <c r="I137">
        <v>7.2397636064808243E-2</v>
      </c>
    </row>
    <row r="138" spans="2:9">
      <c r="B138" s="89">
        <f>(P1_data!B138-P1_data!B137)/P1_data!B137</f>
        <v>2.3131698605279548E-2</v>
      </c>
      <c r="C138" s="89">
        <f>(P1_data!C138-P1_data!C137)/P1_data!C137</f>
        <v>8.2105263157894667E-2</v>
      </c>
      <c r="D138" s="89">
        <f>(P1_data!D138-P1_data!D137)/P1_data!D137</f>
        <v>1.209420751113937E-2</v>
      </c>
      <c r="E138" s="89">
        <f>(P1_data!E138-P1_data!E137)/P1_data!E137</f>
        <v>3.5934050436258587E-2</v>
      </c>
      <c r="F138" s="32">
        <f t="array" ref="F138">MMULT(B138:E138,TRANSPOSE($B$1:$E$1))</f>
        <v>4.0121738023947827E-2</v>
      </c>
      <c r="G138" s="67"/>
      <c r="H138" s="67">
        <v>135</v>
      </c>
      <c r="I138">
        <v>8.1678733536158427E-2</v>
      </c>
    </row>
    <row r="139" spans="2:9">
      <c r="B139" s="89">
        <f>(P1_data!B139-P1_data!B138)/P1_data!B138</f>
        <v>4.1987577639751493E-2</v>
      </c>
      <c r="C139" s="89">
        <f>(P1_data!C139-P1_data!C138)/P1_data!C138</f>
        <v>-6.322957198443567E-2</v>
      </c>
      <c r="D139" s="89">
        <f>(P1_data!D139-P1_data!D138)/P1_data!D138</f>
        <v>4.7169811320754602E-2</v>
      </c>
      <c r="E139" s="89">
        <f>(P1_data!E139-P1_data!E138)/P1_data!E138</f>
        <v>5.0677327671752358E-3</v>
      </c>
      <c r="F139" s="32">
        <f t="array" ref="F139">MMULT(B139:E139,TRANSPOSE($B$1:$E$1))</f>
        <v>9.5156846625026395E-3</v>
      </c>
      <c r="G139" s="67"/>
      <c r="H139" s="67">
        <v>136</v>
      </c>
      <c r="I139">
        <v>8.2615141617472618E-2</v>
      </c>
    </row>
    <row r="140" spans="2:9">
      <c r="B140" s="89">
        <f>(P1_data!B140-P1_data!B139)/P1_data!B139</f>
        <v>-3.3698919090764584E-2</v>
      </c>
      <c r="C140" s="89">
        <f>(P1_data!C140-P1_data!C139)/P1_data!C139</f>
        <v>8.3073727933540897E-2</v>
      </c>
      <c r="D140" s="89">
        <f>(P1_data!D140-P1_data!D139)/P1_data!D139</f>
        <v>-5.4654654654654564E-2</v>
      </c>
      <c r="E140" s="89">
        <f>(P1_data!E140-P1_data!E139)/P1_data!E139</f>
        <v>-8.0848561947740628E-3</v>
      </c>
      <c r="F140" s="32">
        <f t="array" ref="F140">MMULT(B140:E140,TRANSPOSE($B$1:$E$1))</f>
        <v>5.2306620338783173E-5</v>
      </c>
      <c r="G140" s="67"/>
      <c r="H140" s="67">
        <v>137</v>
      </c>
      <c r="I140">
        <v>8.405544107550933E-2</v>
      </c>
    </row>
    <row r="141" spans="2:9">
      <c r="B141" s="89">
        <f>(P1_data!B141-P1_data!B140)/P1_data!B140</f>
        <v>-7.4848164585487216E-3</v>
      </c>
      <c r="C141" s="89">
        <f>(P1_data!C141-P1_data!C140)/P1_data!C140</f>
        <v>4.793863854266539E-2</v>
      </c>
      <c r="D141" s="89">
        <f>(P1_data!D141-P1_data!D140)/P1_data!D140</f>
        <v>3.1766200762388141E-3</v>
      </c>
      <c r="E141" s="89">
        <f>(P1_data!E141-P1_data!E140)/P1_data!E140</f>
        <v>-1.5074505084566227E-2</v>
      </c>
      <c r="F141" s="32">
        <f t="array" ref="F141">MMULT(B141:E141,TRANSPOSE($B$1:$E$1))</f>
        <v>1.001139051560144E-2</v>
      </c>
      <c r="G141" s="67"/>
      <c r="H141" s="67">
        <v>138</v>
      </c>
      <c r="I141">
        <v>9.5054770018558554E-2</v>
      </c>
    </row>
    <row r="142" spans="2:9">
      <c r="B142" s="89">
        <f>(P1_data!B142-P1_data!B141)/P1_data!B141</f>
        <v>3.5634375331637328E-3</v>
      </c>
      <c r="C142" s="89">
        <f>(P1_data!C142-P1_data!C141)/P1_data!C141</f>
        <v>4.9405306495882977E-2</v>
      </c>
      <c r="D142" s="89">
        <f>(P1_data!D142-P1_data!D141)/P1_data!D141</f>
        <v>-1.7732742241925229E-2</v>
      </c>
      <c r="E142" s="89">
        <f>(P1_data!E142-P1_data!E141)/P1_data!E141</f>
        <v>2.0911248111174032E-2</v>
      </c>
      <c r="F142" s="32">
        <f t="array" ref="F142">MMULT(B142:E142,TRANSPOSE($B$1:$E$1))</f>
        <v>1.5667330869840134E-2</v>
      </c>
      <c r="G142" s="67"/>
      <c r="H142" s="67">
        <v>139</v>
      </c>
      <c r="I142">
        <v>9.5911489284232918E-2</v>
      </c>
    </row>
    <row r="143" spans="2:9">
      <c r="B143" s="89">
        <f>(P1_data!B143-P1_data!B142)/P1_data!B142</f>
        <v>2.1057011082692183E-2</v>
      </c>
      <c r="C143" s="89">
        <f>(P1_data!C143-P1_data!C142)/P1_data!C142</f>
        <v>4.707933740191797E-2</v>
      </c>
      <c r="D143" s="89">
        <f>(P1_data!D143-P1_data!D142)/P1_data!D142</f>
        <v>3.094777562862672E-2</v>
      </c>
      <c r="E143" s="89">
        <f>(P1_data!E143-P1_data!E142)/P1_data!E142</f>
        <v>7.6701645340321355E-3</v>
      </c>
      <c r="F143" s="32">
        <f t="array" ref="F143">MMULT(B143:E143,TRANSPOSE($B$1:$E$1))</f>
        <v>2.9416219216566314E-2</v>
      </c>
      <c r="G143" s="67"/>
      <c r="H143" s="67">
        <v>140</v>
      </c>
      <c r="I143">
        <v>9.9206017902730578E-2</v>
      </c>
    </row>
    <row r="144" spans="2:9">
      <c r="B144" s="89">
        <f>(P1_data!B144-P1_data!B143)/P1_data!B143</f>
        <v>3.2349372707652688E-2</v>
      </c>
      <c r="C144" s="89">
        <f>(P1_data!C144-P1_data!C143)/P1_data!C143</f>
        <v>8.076602830974193E-2</v>
      </c>
      <c r="D144" s="89">
        <f>(P1_data!D144-P1_data!D143)/P1_data!D143</f>
        <v>2.2514071294559176E-2</v>
      </c>
      <c r="E144" s="89">
        <f>(P1_data!E144-P1_data!E143)/P1_data!E143</f>
        <v>3.4339598353606074E-2</v>
      </c>
      <c r="F144" s="32">
        <f t="array" ref="F144">MMULT(B144:E144,TRANSPOSE($B$1:$E$1))</f>
        <v>4.5872095258677317E-2</v>
      </c>
      <c r="G144" s="67"/>
      <c r="H144" s="67">
        <v>141</v>
      </c>
      <c r="I144">
        <v>0.10250272194059772</v>
      </c>
    </row>
    <row r="145" spans="2:9">
      <c r="B145" s="89">
        <f>(P1_data!B145-P1_data!B144)/P1_data!B144</f>
        <v>-2.0759905667686561E-2</v>
      </c>
      <c r="C145" s="89">
        <f>(P1_data!C145-P1_data!C144)/P1_data!C144</f>
        <v>-4.6995377503852173E-2</v>
      </c>
      <c r="D145" s="89">
        <f>(P1_data!D145-P1_data!D144)/P1_data!D144</f>
        <v>-5.4434250764526022E-2</v>
      </c>
      <c r="E145" s="89">
        <f>(P1_data!E145-P1_data!E144)/P1_data!E144</f>
        <v>-1.8146830270165011E-2</v>
      </c>
      <c r="F145" s="32">
        <f t="array" ref="F145">MMULT(B145:E145,TRANSPOSE($B$1:$E$1))</f>
        <v>-3.223020216328773E-2</v>
      </c>
      <c r="G145" s="67"/>
      <c r="H145" s="67">
        <v>142</v>
      </c>
      <c r="I145">
        <v>0.11127403104517672</v>
      </c>
    </row>
    <row r="146" spans="2:9">
      <c r="B146" s="89">
        <f>(P1_data!B146-P1_data!B145)/P1_data!B145</f>
        <v>2.0880007999999974E-2</v>
      </c>
      <c r="C146" s="89">
        <f>(P1_data!C146-P1_data!C145)/P1_data!C145</f>
        <v>7.3565076798706566E-2</v>
      </c>
      <c r="D146" s="89">
        <f>(P1_data!D146-P1_data!D145)/P1_data!D145</f>
        <v>7.7619663648123682E-3</v>
      </c>
      <c r="E146" s="89">
        <f>(P1_data!E146-P1_data!E145)/P1_data!E145</f>
        <v>1.2775742687139335E-2</v>
      </c>
      <c r="F146" s="32">
        <f t="array" ref="F146">MMULT(B146:E146,TRANSPOSE($B$1:$E$1))</f>
        <v>3.491837344722689E-2</v>
      </c>
      <c r="G146" s="67"/>
      <c r="H146" s="67">
        <v>143</v>
      </c>
      <c r="I146">
        <v>0.16980244753439247</v>
      </c>
    </row>
    <row r="147" spans="2:9">
      <c r="B147" s="89"/>
      <c r="C147" s="67"/>
    </row>
    <row r="148" spans="2:9">
      <c r="B148" s="89"/>
    </row>
    <row r="149" spans="2:9">
      <c r="B149" s="89"/>
    </row>
    <row r="150" spans="2:9">
      <c r="B150" s="89"/>
    </row>
    <row r="151" spans="2:9">
      <c r="B151" s="67"/>
    </row>
    <row r="152" spans="2:9">
      <c r="B152" s="67"/>
    </row>
  </sheetData>
  <sortState xmlns:xlrd2="http://schemas.microsoft.com/office/spreadsheetml/2017/richdata2" ref="I4:I146">
    <sortCondition ref="I4"/>
  </sortState>
  <mergeCells count="1">
    <mergeCell ref="I2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7"/>
  <sheetViews>
    <sheetView zoomScale="80" zoomScaleNormal="80" workbookViewId="0">
      <selection activeCell="H23" sqref="H23"/>
    </sheetView>
  </sheetViews>
  <sheetFormatPr defaultRowHeight="14.5"/>
  <cols>
    <col min="1" max="1" width="9.7265625" bestFit="1" customWidth="1"/>
  </cols>
  <sheetData>
    <row r="1" spans="1:5">
      <c r="A1" t="s">
        <v>116</v>
      </c>
      <c r="B1" s="70">
        <v>0.55000000000000004</v>
      </c>
      <c r="C1" s="70">
        <v>0.3</v>
      </c>
      <c r="D1" s="70">
        <v>0.11</v>
      </c>
      <c r="E1" s="70">
        <v>0.04</v>
      </c>
    </row>
    <row r="2" spans="1:5">
      <c r="A2" t="s">
        <v>118</v>
      </c>
      <c r="B2" t="s">
        <v>108</v>
      </c>
      <c r="C2" t="s">
        <v>120</v>
      </c>
      <c r="D2" t="s">
        <v>119</v>
      </c>
      <c r="E2" t="s">
        <v>121</v>
      </c>
    </row>
    <row r="3" spans="1:5">
      <c r="A3" s="8">
        <v>38808</v>
      </c>
      <c r="B3" s="67">
        <v>65.089995999999999</v>
      </c>
      <c r="C3" s="67">
        <v>69.620002999999997</v>
      </c>
      <c r="D3" s="67">
        <v>13.811999999999999</v>
      </c>
      <c r="E3" s="67">
        <v>126.610001</v>
      </c>
    </row>
    <row r="4" spans="1:5">
      <c r="A4" s="8">
        <v>38838</v>
      </c>
      <c r="B4" s="67">
        <v>64.230002999999996</v>
      </c>
      <c r="C4" s="67">
        <v>67.730002999999996</v>
      </c>
      <c r="D4" s="67">
        <v>12.628</v>
      </c>
      <c r="E4" s="67">
        <v>128.44000199999999</v>
      </c>
    </row>
    <row r="5" spans="1:5">
      <c r="A5" s="8">
        <v>38869</v>
      </c>
      <c r="B5" s="67">
        <v>61.23</v>
      </c>
      <c r="C5" s="67">
        <v>69.769997000000004</v>
      </c>
      <c r="D5" s="67">
        <v>11.138999999999999</v>
      </c>
      <c r="E5" s="67">
        <v>128.10000600000001</v>
      </c>
    </row>
    <row r="6" spans="1:5">
      <c r="A6" s="8">
        <v>38899</v>
      </c>
      <c r="B6" s="67">
        <v>63.16</v>
      </c>
      <c r="C6" s="67">
        <v>69.519997000000004</v>
      </c>
      <c r="D6" s="67">
        <v>11.414999999999999</v>
      </c>
      <c r="E6" s="67">
        <v>127.970001</v>
      </c>
    </row>
    <row r="7" spans="1:5">
      <c r="A7" s="8">
        <v>38930</v>
      </c>
      <c r="B7" s="67">
        <v>62.290000999999997</v>
      </c>
      <c r="C7" s="67">
        <v>64.800003000000004</v>
      </c>
      <c r="D7" s="67">
        <v>12.907999999999999</v>
      </c>
      <c r="E7" s="67">
        <v>128.449997</v>
      </c>
    </row>
    <row r="8" spans="1:5">
      <c r="A8" s="8">
        <v>38961</v>
      </c>
      <c r="B8" s="67">
        <v>59.470001000000003</v>
      </c>
      <c r="C8" s="67">
        <v>57</v>
      </c>
      <c r="D8" s="67">
        <v>11.451000000000001</v>
      </c>
      <c r="E8" s="67">
        <v>127.089996</v>
      </c>
    </row>
    <row r="9" spans="1:5">
      <c r="A9" s="8">
        <v>38991</v>
      </c>
      <c r="B9" s="67">
        <v>60.240001999999997</v>
      </c>
      <c r="C9" s="67">
        <v>52.099997999999999</v>
      </c>
      <c r="D9" s="67">
        <v>12.268000000000001</v>
      </c>
      <c r="E9" s="67">
        <v>127.980003</v>
      </c>
    </row>
    <row r="10" spans="1:5">
      <c r="A10" s="8">
        <v>39022</v>
      </c>
      <c r="B10" s="67">
        <v>64.389999000000003</v>
      </c>
      <c r="C10" s="67">
        <v>54.580002</v>
      </c>
      <c r="D10" s="67">
        <v>13.968</v>
      </c>
      <c r="E10" s="67">
        <v>132.779999</v>
      </c>
    </row>
    <row r="11" spans="1:5">
      <c r="A11" s="8">
        <v>39052</v>
      </c>
      <c r="B11" s="67">
        <v>63.209999000000003</v>
      </c>
      <c r="C11" s="67">
        <v>51.599997999999999</v>
      </c>
      <c r="D11" s="67">
        <v>12.864000000000001</v>
      </c>
      <c r="E11" s="67">
        <v>132.30999800000001</v>
      </c>
    </row>
    <row r="12" spans="1:5">
      <c r="A12" s="8">
        <v>39083</v>
      </c>
      <c r="B12" s="67">
        <v>64.830001999999993</v>
      </c>
      <c r="C12" s="67">
        <v>48.240001999999997</v>
      </c>
      <c r="D12" s="67">
        <v>13.516</v>
      </c>
      <c r="E12" s="67">
        <v>130.75</v>
      </c>
    </row>
    <row r="13" spans="1:5">
      <c r="A13" s="8">
        <v>39114</v>
      </c>
      <c r="B13" s="67">
        <v>66.480002999999996</v>
      </c>
      <c r="C13" s="67">
        <v>51.18</v>
      </c>
      <c r="D13" s="67">
        <v>14.125</v>
      </c>
      <c r="E13" s="67">
        <v>132.64999399999999</v>
      </c>
    </row>
    <row r="14" spans="1:5">
      <c r="A14" s="8">
        <v>39142</v>
      </c>
      <c r="B14" s="67">
        <v>65.739998</v>
      </c>
      <c r="C14" s="67">
        <v>53.349997999999999</v>
      </c>
      <c r="D14" s="67">
        <v>13.352</v>
      </c>
      <c r="E14" s="67">
        <v>133.929993</v>
      </c>
    </row>
    <row r="15" spans="1:5">
      <c r="A15" s="8">
        <v>39173</v>
      </c>
      <c r="B15" s="67">
        <v>67.089995999999999</v>
      </c>
      <c r="C15" s="67">
        <v>51.240001999999997</v>
      </c>
      <c r="D15" s="67">
        <v>13.335000000000001</v>
      </c>
      <c r="E15" s="67">
        <v>136.91000399999999</v>
      </c>
    </row>
    <row r="16" spans="1:5">
      <c r="A16" s="8">
        <v>39203</v>
      </c>
      <c r="B16" s="67">
        <v>65.540001000000004</v>
      </c>
      <c r="C16" s="67">
        <v>48.959999000000003</v>
      </c>
      <c r="D16" s="67">
        <v>13.382999999999999</v>
      </c>
      <c r="E16" s="67">
        <v>134.86000100000001</v>
      </c>
    </row>
    <row r="17" spans="1:5">
      <c r="A17" s="8">
        <v>39234</v>
      </c>
      <c r="B17" s="67">
        <v>64.269997000000004</v>
      </c>
      <c r="C17" s="67">
        <v>53</v>
      </c>
      <c r="D17" s="67">
        <v>12.35</v>
      </c>
      <c r="E17" s="67">
        <v>135.71000699999999</v>
      </c>
    </row>
    <row r="18" spans="1:5">
      <c r="A18" s="8">
        <v>39264</v>
      </c>
      <c r="B18" s="67">
        <v>65.790001000000004</v>
      </c>
      <c r="C18" s="67">
        <v>58.529998999999997</v>
      </c>
      <c r="D18" s="67">
        <v>12.802</v>
      </c>
      <c r="E18" s="67">
        <v>137.240005</v>
      </c>
    </row>
    <row r="19" spans="1:5">
      <c r="A19" s="8">
        <v>39295</v>
      </c>
      <c r="B19" s="67">
        <v>66.519997000000004</v>
      </c>
      <c r="C19" s="67">
        <v>55.779998999999997</v>
      </c>
      <c r="D19" s="67">
        <v>11.997999999999999</v>
      </c>
      <c r="E19" s="67">
        <v>136.61999499999999</v>
      </c>
    </row>
    <row r="20" spans="1:5">
      <c r="A20" s="8">
        <v>39326</v>
      </c>
      <c r="B20" s="67">
        <v>73.510002</v>
      </c>
      <c r="C20" s="67">
        <v>62.549999</v>
      </c>
      <c r="D20" s="67">
        <v>13.654999999999999</v>
      </c>
      <c r="E20" s="67">
        <v>143.029999</v>
      </c>
    </row>
    <row r="21" spans="1:5">
      <c r="A21" s="8">
        <v>39356</v>
      </c>
      <c r="B21" s="67">
        <v>78.620002999999997</v>
      </c>
      <c r="C21" s="67">
        <v>73.269997000000004</v>
      </c>
      <c r="D21" s="67">
        <v>14.36</v>
      </c>
      <c r="E21" s="67">
        <v>145.11999499999999</v>
      </c>
    </row>
    <row r="22" spans="1:5">
      <c r="A22" s="8">
        <v>39387</v>
      </c>
      <c r="B22" s="67">
        <v>77.319999999999993</v>
      </c>
      <c r="C22" s="67">
        <v>69.910004000000001</v>
      </c>
      <c r="D22" s="67">
        <v>13.9</v>
      </c>
      <c r="E22" s="67">
        <v>146.759995</v>
      </c>
    </row>
    <row r="23" spans="1:5">
      <c r="A23" s="8">
        <v>39417</v>
      </c>
      <c r="B23" s="67">
        <v>82.459998999999996</v>
      </c>
      <c r="C23" s="67">
        <v>75.760002</v>
      </c>
      <c r="D23" s="67">
        <v>14.696999999999999</v>
      </c>
      <c r="E23" s="67">
        <v>146.39999399999999</v>
      </c>
    </row>
    <row r="24" spans="1:5">
      <c r="A24" s="8">
        <v>39448</v>
      </c>
      <c r="B24" s="67">
        <v>91.400002000000001</v>
      </c>
      <c r="C24" s="67">
        <v>72.349997999999999</v>
      </c>
      <c r="D24" s="67">
        <v>16.818000999999999</v>
      </c>
      <c r="E24" s="67">
        <v>149.259995</v>
      </c>
    </row>
    <row r="25" spans="1:5">
      <c r="A25" s="8">
        <v>39479</v>
      </c>
      <c r="B25" s="67">
        <v>96.18</v>
      </c>
      <c r="C25" s="67">
        <v>80.419998000000007</v>
      </c>
      <c r="D25" s="67">
        <v>19.667998999999998</v>
      </c>
      <c r="E25" s="67">
        <v>152.28999300000001</v>
      </c>
    </row>
    <row r="26" spans="1:5">
      <c r="A26" s="8">
        <v>39508</v>
      </c>
      <c r="B26" s="67">
        <v>90.410004000000001</v>
      </c>
      <c r="C26" s="67">
        <v>81.360000999999997</v>
      </c>
      <c r="D26" s="67">
        <v>17.041</v>
      </c>
      <c r="E26" s="67">
        <v>158.28999300000001</v>
      </c>
    </row>
    <row r="27" spans="1:5">
      <c r="A27" s="8">
        <v>39539</v>
      </c>
      <c r="B27" s="67">
        <v>86.650002000000001</v>
      </c>
      <c r="C27" s="67">
        <v>92.5</v>
      </c>
      <c r="D27" s="67">
        <v>16.719999000000001</v>
      </c>
      <c r="E27" s="67">
        <v>156.529999</v>
      </c>
    </row>
    <row r="28" spans="1:5">
      <c r="A28" s="8">
        <v>39569</v>
      </c>
      <c r="B28" s="67">
        <v>87.449996999999996</v>
      </c>
      <c r="C28" s="67">
        <v>103.05999799999999</v>
      </c>
      <c r="D28" s="67">
        <v>16.672999999999998</v>
      </c>
      <c r="E28" s="67">
        <v>156.070007</v>
      </c>
    </row>
    <row r="29" spans="1:5">
      <c r="A29" s="8">
        <v>39600</v>
      </c>
      <c r="B29" s="67">
        <v>91.400002000000001</v>
      </c>
      <c r="C29" s="67">
        <v>113.660004</v>
      </c>
      <c r="D29" s="67">
        <v>17.263000000000002</v>
      </c>
      <c r="E29" s="67">
        <v>157.820007</v>
      </c>
    </row>
    <row r="30" spans="1:5">
      <c r="A30" s="8">
        <v>39630</v>
      </c>
      <c r="B30" s="67">
        <v>90.080001999999993</v>
      </c>
      <c r="C30" s="67">
        <v>99.989998</v>
      </c>
      <c r="D30" s="67">
        <v>17.530000999999999</v>
      </c>
      <c r="E30" s="67">
        <v>156.529999</v>
      </c>
    </row>
    <row r="31" spans="1:5">
      <c r="A31" s="8">
        <v>39661</v>
      </c>
      <c r="B31" s="67">
        <v>81.709998999999996</v>
      </c>
      <c r="C31" s="67">
        <v>92.870002999999997</v>
      </c>
      <c r="D31" s="67">
        <v>13.37</v>
      </c>
      <c r="E31" s="67">
        <v>147.199997</v>
      </c>
    </row>
    <row r="32" spans="1:5">
      <c r="A32" s="8">
        <v>39692</v>
      </c>
      <c r="B32" s="67">
        <v>85.07</v>
      </c>
      <c r="C32" s="67">
        <v>82.010002</v>
      </c>
      <c r="D32" s="67">
        <v>11.85</v>
      </c>
      <c r="E32" s="67">
        <v>140.929993</v>
      </c>
    </row>
    <row r="33" spans="1:5">
      <c r="A33" s="8">
        <v>39722</v>
      </c>
      <c r="B33" s="67">
        <v>71.339995999999999</v>
      </c>
      <c r="C33" s="67">
        <v>55.59</v>
      </c>
      <c r="D33" s="67">
        <v>9.58</v>
      </c>
      <c r="E33" s="67">
        <v>127.69000200000001</v>
      </c>
    </row>
    <row r="34" spans="1:5">
      <c r="A34" s="8">
        <v>39753</v>
      </c>
      <c r="B34" s="67">
        <v>80.309997999999993</v>
      </c>
      <c r="C34" s="67">
        <v>42.09</v>
      </c>
      <c r="D34" s="67">
        <v>10.23</v>
      </c>
      <c r="E34" s="67">
        <v>127.360001</v>
      </c>
    </row>
    <row r="35" spans="1:5">
      <c r="A35" s="8">
        <v>39783</v>
      </c>
      <c r="B35" s="67">
        <v>86.519997000000004</v>
      </c>
      <c r="C35" s="67">
        <v>33.099997999999999</v>
      </c>
      <c r="D35" s="67">
        <v>11.2</v>
      </c>
      <c r="E35" s="67">
        <v>139.88999899999999</v>
      </c>
    </row>
    <row r="36" spans="1:5">
      <c r="A36" s="8">
        <v>39814</v>
      </c>
      <c r="B36" s="67">
        <v>91.309997999999993</v>
      </c>
      <c r="C36" s="67">
        <v>29.219999000000001</v>
      </c>
      <c r="D36" s="67">
        <v>12.52</v>
      </c>
      <c r="E36" s="67">
        <v>128.229996</v>
      </c>
    </row>
    <row r="37" spans="1:5">
      <c r="A37" s="8">
        <v>39845</v>
      </c>
      <c r="B37" s="67">
        <v>92.629997000000003</v>
      </c>
      <c r="C37" s="67">
        <v>27.049999</v>
      </c>
      <c r="D37" s="67">
        <v>12.88</v>
      </c>
      <c r="E37" s="67">
        <v>126.800003</v>
      </c>
    </row>
    <row r="38" spans="1:5">
      <c r="A38" s="8">
        <v>39873</v>
      </c>
      <c r="B38" s="67">
        <v>90.279999000000004</v>
      </c>
      <c r="C38" s="67">
        <v>29.049999</v>
      </c>
      <c r="D38" s="67">
        <v>12.79</v>
      </c>
      <c r="E38" s="67">
        <v>132.86999499999999</v>
      </c>
    </row>
    <row r="39" spans="1:5">
      <c r="A39" s="8">
        <v>39904</v>
      </c>
      <c r="B39" s="67">
        <v>87.269997000000004</v>
      </c>
      <c r="C39" s="67">
        <v>28.629999000000002</v>
      </c>
      <c r="D39" s="67">
        <v>12.21</v>
      </c>
      <c r="E39" s="67">
        <v>132.33000200000001</v>
      </c>
    </row>
    <row r="40" spans="1:5">
      <c r="A40" s="8">
        <v>39934</v>
      </c>
      <c r="B40" s="67">
        <v>96.199996999999996</v>
      </c>
      <c r="C40" s="67">
        <v>36.400002000000001</v>
      </c>
      <c r="D40" s="67">
        <v>15.47</v>
      </c>
      <c r="E40" s="67">
        <v>141.38000500000001</v>
      </c>
    </row>
    <row r="41" spans="1:5">
      <c r="A41" s="8">
        <v>39965</v>
      </c>
      <c r="B41" s="67">
        <v>91.18</v>
      </c>
      <c r="C41" s="67">
        <v>37.93</v>
      </c>
      <c r="D41" s="67">
        <v>13.38</v>
      </c>
      <c r="E41" s="67">
        <v>140.33000200000001</v>
      </c>
    </row>
    <row r="42" spans="1:5">
      <c r="A42" s="8">
        <v>39995</v>
      </c>
      <c r="B42" s="67">
        <v>93.349997999999999</v>
      </c>
      <c r="C42" s="67">
        <v>36.810001</v>
      </c>
      <c r="D42" s="67">
        <v>13.7</v>
      </c>
      <c r="E42" s="67">
        <v>142.470001</v>
      </c>
    </row>
    <row r="43" spans="1:5">
      <c r="A43" s="8">
        <v>40026</v>
      </c>
      <c r="B43" s="67">
        <v>93.400002000000001</v>
      </c>
      <c r="C43" s="67">
        <v>36.049999</v>
      </c>
      <c r="D43" s="67">
        <v>14.62</v>
      </c>
      <c r="E43" s="67">
        <v>143.28999300000001</v>
      </c>
    </row>
    <row r="44" spans="1:5">
      <c r="A44" s="8">
        <v>40057</v>
      </c>
      <c r="B44" s="67">
        <v>98.849997999999999</v>
      </c>
      <c r="C44" s="67">
        <v>36.189999</v>
      </c>
      <c r="D44" s="67">
        <v>16.379999000000002</v>
      </c>
      <c r="E44" s="67">
        <v>146.229996</v>
      </c>
    </row>
    <row r="45" spans="1:5">
      <c r="A45" s="8">
        <v>40087</v>
      </c>
      <c r="B45" s="67">
        <v>102.529999</v>
      </c>
      <c r="C45" s="67">
        <v>39.32</v>
      </c>
      <c r="D45" s="67">
        <v>16.07</v>
      </c>
      <c r="E45" s="67">
        <v>147.020004</v>
      </c>
    </row>
    <row r="46" spans="1:5">
      <c r="A46" s="8">
        <v>40118</v>
      </c>
      <c r="B46" s="67">
        <v>115.639999</v>
      </c>
      <c r="C46" s="67">
        <v>39.150002000000001</v>
      </c>
      <c r="D46" s="67">
        <v>18.149999999999999</v>
      </c>
      <c r="E46" s="67">
        <v>149.91999799999999</v>
      </c>
    </row>
    <row r="47" spans="1:5">
      <c r="A47" s="8">
        <v>40148</v>
      </c>
      <c r="B47" s="67">
        <v>107.30999799999999</v>
      </c>
      <c r="C47" s="67">
        <v>39.279998999999997</v>
      </c>
      <c r="D47" s="67">
        <v>16.540001</v>
      </c>
      <c r="E47" s="67">
        <v>142.91000399999999</v>
      </c>
    </row>
    <row r="48" spans="1:5">
      <c r="A48" s="8">
        <v>40179</v>
      </c>
      <c r="B48" s="67">
        <v>105.959999</v>
      </c>
      <c r="C48" s="67">
        <v>35.639999000000003</v>
      </c>
      <c r="D48" s="67">
        <v>15.9</v>
      </c>
      <c r="E48" s="67">
        <v>138.38999899999999</v>
      </c>
    </row>
    <row r="49" spans="1:5">
      <c r="A49" s="8">
        <v>40210</v>
      </c>
      <c r="B49" s="67">
        <v>109.43</v>
      </c>
      <c r="C49" s="67">
        <v>38.82</v>
      </c>
      <c r="D49" s="67">
        <v>16.07</v>
      </c>
      <c r="E49" s="67">
        <v>135.85000600000001</v>
      </c>
    </row>
    <row r="50" spans="1:5">
      <c r="A50" s="8">
        <v>40238</v>
      </c>
      <c r="B50" s="67">
        <v>108.949997</v>
      </c>
      <c r="C50" s="67">
        <v>40.290000999999997</v>
      </c>
      <c r="D50" s="67">
        <v>17.139999</v>
      </c>
      <c r="E50" s="67">
        <v>134.729996</v>
      </c>
    </row>
    <row r="51" spans="1:5">
      <c r="A51" s="8">
        <v>40269</v>
      </c>
      <c r="B51" s="67">
        <v>115.360001</v>
      </c>
      <c r="C51" s="67">
        <v>41.330002</v>
      </c>
      <c r="D51" s="67">
        <v>18.260000000000002</v>
      </c>
      <c r="E51" s="67">
        <v>132.770004</v>
      </c>
    </row>
    <row r="52" spans="1:5">
      <c r="A52" s="8">
        <v>40299</v>
      </c>
      <c r="B52" s="67">
        <v>118.879997</v>
      </c>
      <c r="C52" s="67">
        <v>34.040000999999997</v>
      </c>
      <c r="D52" s="67">
        <v>18.030000999999999</v>
      </c>
      <c r="E52" s="67">
        <v>122.370003</v>
      </c>
    </row>
    <row r="53" spans="1:5">
      <c r="A53" s="8">
        <v>40330</v>
      </c>
      <c r="B53" s="67">
        <v>121.68</v>
      </c>
      <c r="C53" s="67">
        <v>33.959999000000003</v>
      </c>
      <c r="D53" s="67">
        <v>18.209999</v>
      </c>
      <c r="E53" s="67">
        <v>121.870003</v>
      </c>
    </row>
    <row r="54" spans="1:5">
      <c r="A54" s="8">
        <v>40360</v>
      </c>
      <c r="B54" s="67">
        <v>115.489998</v>
      </c>
      <c r="C54" s="67">
        <v>35.340000000000003</v>
      </c>
      <c r="D54" s="67">
        <v>17.579999999999998</v>
      </c>
      <c r="E54" s="67">
        <v>129.88000500000001</v>
      </c>
    </row>
    <row r="55" spans="1:5">
      <c r="A55" s="8">
        <v>40391</v>
      </c>
      <c r="B55" s="67">
        <v>122.08000199999999</v>
      </c>
      <c r="C55" s="67">
        <v>31.92</v>
      </c>
      <c r="D55" s="67">
        <v>18.93</v>
      </c>
      <c r="E55" s="67">
        <v>126.25</v>
      </c>
    </row>
    <row r="56" spans="1:5">
      <c r="A56" s="8">
        <v>40422</v>
      </c>
      <c r="B56" s="67">
        <v>127.910004</v>
      </c>
      <c r="C56" s="67">
        <v>34.840000000000003</v>
      </c>
      <c r="D56" s="67">
        <v>21.309999000000001</v>
      </c>
      <c r="E56" s="67">
        <v>135.80999800000001</v>
      </c>
    </row>
    <row r="57" spans="1:5">
      <c r="A57" s="8">
        <v>40452</v>
      </c>
      <c r="B57" s="67">
        <v>132.61999499999999</v>
      </c>
      <c r="C57" s="67">
        <v>35.169998</v>
      </c>
      <c r="D57" s="67">
        <v>24.17</v>
      </c>
      <c r="E57" s="67">
        <v>138.69000199999999</v>
      </c>
    </row>
    <row r="58" spans="1:5">
      <c r="A58" s="8">
        <v>40483</v>
      </c>
      <c r="B58" s="67">
        <v>135.41999799999999</v>
      </c>
      <c r="C58" s="67">
        <v>36.040000999999997</v>
      </c>
      <c r="D58" s="67">
        <v>27.440000999999999</v>
      </c>
      <c r="E58" s="67">
        <v>129.300003</v>
      </c>
    </row>
    <row r="59" spans="1:5">
      <c r="A59" s="8">
        <v>40513</v>
      </c>
      <c r="B59" s="67">
        <v>138.720001</v>
      </c>
      <c r="C59" s="67">
        <v>39</v>
      </c>
      <c r="D59" s="67">
        <v>30.18</v>
      </c>
      <c r="E59" s="67">
        <v>133.08999600000001</v>
      </c>
    </row>
    <row r="60" spans="1:5">
      <c r="A60" s="8">
        <v>40544</v>
      </c>
      <c r="B60" s="67">
        <v>129.86999499999999</v>
      </c>
      <c r="C60" s="67">
        <v>38.610000999999997</v>
      </c>
      <c r="D60" s="67">
        <v>27.389999</v>
      </c>
      <c r="E60" s="67">
        <v>136.38000500000001</v>
      </c>
    </row>
    <row r="61" spans="1:5">
      <c r="A61" s="8">
        <v>40575</v>
      </c>
      <c r="B61" s="67">
        <v>137.66000399999999</v>
      </c>
      <c r="C61" s="67">
        <v>39.189999</v>
      </c>
      <c r="D61" s="67">
        <v>33.110000999999997</v>
      </c>
      <c r="E61" s="67">
        <v>137.429993</v>
      </c>
    </row>
    <row r="62" spans="1:5">
      <c r="A62" s="8">
        <v>40603</v>
      </c>
      <c r="B62" s="67">
        <v>139.86000100000001</v>
      </c>
      <c r="C62" s="67">
        <v>42.599997999999999</v>
      </c>
      <c r="D62" s="67">
        <v>36.770000000000003</v>
      </c>
      <c r="E62" s="67">
        <v>141.16000399999999</v>
      </c>
    </row>
    <row r="63" spans="1:5">
      <c r="A63" s="8">
        <v>40634</v>
      </c>
      <c r="B63" s="67">
        <v>152.36999499999999</v>
      </c>
      <c r="C63" s="67">
        <v>45.150002000000001</v>
      </c>
      <c r="D63" s="67">
        <v>46.880001</v>
      </c>
      <c r="E63" s="67">
        <v>147.53999300000001</v>
      </c>
    </row>
    <row r="64" spans="1:5">
      <c r="A64" s="8">
        <v>40664</v>
      </c>
      <c r="B64" s="67">
        <v>149.63999899999999</v>
      </c>
      <c r="C64" s="67">
        <v>40.5</v>
      </c>
      <c r="D64" s="67">
        <v>37.599997999999999</v>
      </c>
      <c r="E64" s="67">
        <v>143.38000500000001</v>
      </c>
    </row>
    <row r="65" spans="1:5">
      <c r="A65" s="8">
        <v>40695</v>
      </c>
      <c r="B65" s="67">
        <v>146</v>
      </c>
      <c r="C65" s="67">
        <v>37.240001999999997</v>
      </c>
      <c r="D65" s="67">
        <v>33.840000000000003</v>
      </c>
      <c r="E65" s="67">
        <v>144.479996</v>
      </c>
    </row>
    <row r="66" spans="1:5">
      <c r="A66" s="8">
        <v>40725</v>
      </c>
      <c r="B66" s="67">
        <v>158.28999300000001</v>
      </c>
      <c r="C66" s="67">
        <v>37.419998</v>
      </c>
      <c r="D66" s="67">
        <v>38.849997999999999</v>
      </c>
      <c r="E66" s="67">
        <v>143.13999899999999</v>
      </c>
    </row>
    <row r="67" spans="1:5">
      <c r="A67" s="8">
        <v>40756</v>
      </c>
      <c r="B67" s="67">
        <v>177.720001</v>
      </c>
      <c r="C67" s="67">
        <v>34.509998000000003</v>
      </c>
      <c r="D67" s="67">
        <v>40.450001</v>
      </c>
      <c r="E67" s="67">
        <v>143.11999499999999</v>
      </c>
    </row>
    <row r="68" spans="1:5">
      <c r="A68" s="8">
        <v>40787</v>
      </c>
      <c r="B68" s="67">
        <v>158.05999800000001</v>
      </c>
      <c r="C68" s="67">
        <v>30.49</v>
      </c>
      <c r="D68" s="67">
        <v>28.91</v>
      </c>
      <c r="E68" s="67">
        <v>133.470001</v>
      </c>
    </row>
    <row r="69" spans="1:5">
      <c r="A69" s="8">
        <v>40817</v>
      </c>
      <c r="B69" s="67">
        <v>167.33999600000001</v>
      </c>
      <c r="C69" s="67">
        <v>35.740001999999997</v>
      </c>
      <c r="D69" s="67">
        <v>33.439999</v>
      </c>
      <c r="E69" s="67">
        <v>137.86999499999999</v>
      </c>
    </row>
    <row r="70" spans="1:5">
      <c r="A70" s="8">
        <v>40848</v>
      </c>
      <c r="B70" s="67">
        <v>170.13000500000001</v>
      </c>
      <c r="C70" s="67">
        <v>38.779998999999997</v>
      </c>
      <c r="D70" s="67">
        <v>32</v>
      </c>
      <c r="E70" s="67">
        <v>133.85000600000001</v>
      </c>
    </row>
    <row r="71" spans="1:5">
      <c r="A71" s="8">
        <v>40878</v>
      </c>
      <c r="B71" s="67">
        <v>151.990005</v>
      </c>
      <c r="C71" s="67">
        <v>38.110000999999997</v>
      </c>
      <c r="D71" s="67">
        <v>26.940000999999999</v>
      </c>
      <c r="E71" s="67">
        <v>128.91999799999999</v>
      </c>
    </row>
    <row r="72" spans="1:5">
      <c r="A72" s="8">
        <v>40909</v>
      </c>
      <c r="B72" s="67">
        <v>169.30999800000001</v>
      </c>
      <c r="C72" s="67">
        <v>37.82</v>
      </c>
      <c r="D72" s="67">
        <v>32.279998999999997</v>
      </c>
      <c r="E72" s="67">
        <v>130.270004</v>
      </c>
    </row>
    <row r="73" spans="1:5">
      <c r="A73" s="8">
        <v>40940</v>
      </c>
      <c r="B73" s="67">
        <v>164.28999300000001</v>
      </c>
      <c r="C73" s="67">
        <v>40.919998</v>
      </c>
      <c r="D73" s="67">
        <v>33.549999</v>
      </c>
      <c r="E73" s="67">
        <v>132.61999499999999</v>
      </c>
    </row>
    <row r="74" spans="1:5">
      <c r="A74" s="8">
        <v>40969</v>
      </c>
      <c r="B74" s="67">
        <v>162.11999499999999</v>
      </c>
      <c r="C74" s="67">
        <v>39.229999999999997</v>
      </c>
      <c r="D74" s="67">
        <v>31.379999000000002</v>
      </c>
      <c r="E74" s="67">
        <v>132.720001</v>
      </c>
    </row>
    <row r="75" spans="1:5">
      <c r="A75" s="8">
        <v>41000</v>
      </c>
      <c r="B75" s="67">
        <v>161.88000500000001</v>
      </c>
      <c r="C75" s="67">
        <v>39.68</v>
      </c>
      <c r="D75" s="67">
        <v>30.110001</v>
      </c>
      <c r="E75" s="67">
        <v>131.71000699999999</v>
      </c>
    </row>
    <row r="76" spans="1:5">
      <c r="A76" s="8">
        <v>41030</v>
      </c>
      <c r="B76" s="67">
        <v>151.61999499999999</v>
      </c>
      <c r="C76" s="67">
        <v>32.610000999999997</v>
      </c>
      <c r="D76" s="67">
        <v>26.959999</v>
      </c>
      <c r="E76" s="67">
        <v>123.029999</v>
      </c>
    </row>
    <row r="77" spans="1:5">
      <c r="A77" s="8">
        <v>41061</v>
      </c>
      <c r="B77" s="67">
        <v>155.19000199999999</v>
      </c>
      <c r="C77" s="67">
        <v>31.83</v>
      </c>
      <c r="D77" s="67">
        <v>26.65</v>
      </c>
      <c r="E77" s="67">
        <v>125.879997</v>
      </c>
    </row>
    <row r="78" spans="1:5">
      <c r="A78" s="8">
        <v>41091</v>
      </c>
      <c r="B78" s="67">
        <v>156.490005</v>
      </c>
      <c r="C78" s="67">
        <v>32.68</v>
      </c>
      <c r="D78" s="67">
        <v>27.120000999999998</v>
      </c>
      <c r="E78" s="67">
        <v>122.300003</v>
      </c>
    </row>
    <row r="79" spans="1:5">
      <c r="A79" s="8">
        <v>41122</v>
      </c>
      <c r="B79" s="67">
        <v>164.220001</v>
      </c>
      <c r="C79" s="67">
        <v>35.889999000000003</v>
      </c>
      <c r="D79" s="67">
        <v>30.790001</v>
      </c>
      <c r="E79" s="67">
        <v>124.980003</v>
      </c>
    </row>
    <row r="80" spans="1:5">
      <c r="A80" s="8">
        <v>41153</v>
      </c>
      <c r="B80" s="67">
        <v>171.88999899999999</v>
      </c>
      <c r="C80" s="67">
        <v>34.119999</v>
      </c>
      <c r="D80" s="67">
        <v>33.479999999999997</v>
      </c>
      <c r="E80" s="67">
        <v>127.69000200000001</v>
      </c>
    </row>
    <row r="81" spans="1:5">
      <c r="A81" s="8">
        <v>41183</v>
      </c>
      <c r="B81" s="67">
        <v>166.83000200000001</v>
      </c>
      <c r="C81" s="67">
        <v>31.780000999999999</v>
      </c>
      <c r="D81" s="67">
        <v>31.27</v>
      </c>
      <c r="E81" s="67">
        <v>128.699997</v>
      </c>
    </row>
    <row r="82" spans="1:5">
      <c r="A82" s="8">
        <v>41214</v>
      </c>
      <c r="B82" s="67">
        <v>166.050003</v>
      </c>
      <c r="C82" s="67">
        <v>32.560001</v>
      </c>
      <c r="D82" s="67">
        <v>32.360000999999997</v>
      </c>
      <c r="E82" s="67">
        <v>129.08999600000001</v>
      </c>
    </row>
    <row r="83" spans="1:5">
      <c r="A83" s="8">
        <v>41244</v>
      </c>
      <c r="B83" s="67">
        <v>162.020004</v>
      </c>
      <c r="C83" s="67">
        <v>33.369999</v>
      </c>
      <c r="D83" s="67">
        <v>29.370000999999998</v>
      </c>
      <c r="E83" s="67">
        <v>130.96000699999999</v>
      </c>
    </row>
    <row r="84" spans="1:5">
      <c r="A84" s="8">
        <v>41275</v>
      </c>
      <c r="B84" s="67">
        <v>161.199997</v>
      </c>
      <c r="C84" s="67">
        <v>35.279998999999997</v>
      </c>
      <c r="D84" s="67">
        <v>30.440000999999999</v>
      </c>
      <c r="E84" s="67">
        <v>134.720001</v>
      </c>
    </row>
    <row r="85" spans="1:5">
      <c r="A85" s="8">
        <v>41306</v>
      </c>
      <c r="B85" s="67">
        <v>153</v>
      </c>
      <c r="C85" s="67">
        <v>33.060001</v>
      </c>
      <c r="D85" s="67">
        <v>27.540001</v>
      </c>
      <c r="E85" s="67">
        <v>129.490005</v>
      </c>
    </row>
    <row r="86" spans="1:5">
      <c r="A86" s="8">
        <v>41334</v>
      </c>
      <c r="B86" s="67">
        <v>154.449997</v>
      </c>
      <c r="C86" s="67">
        <v>34.75</v>
      </c>
      <c r="D86" s="67">
        <v>27.42</v>
      </c>
      <c r="E86" s="67">
        <v>127.089996</v>
      </c>
    </row>
    <row r="87" spans="1:5">
      <c r="A87" s="8">
        <v>41365</v>
      </c>
      <c r="B87" s="67">
        <v>142.770004</v>
      </c>
      <c r="C87" s="67">
        <v>33.159999999999997</v>
      </c>
      <c r="D87" s="67">
        <v>23.459999</v>
      </c>
      <c r="E87" s="67">
        <v>130.529999</v>
      </c>
    </row>
    <row r="88" spans="1:5">
      <c r="A88" s="8">
        <v>41395</v>
      </c>
      <c r="B88" s="67">
        <v>133.91999799999999</v>
      </c>
      <c r="C88" s="67">
        <v>32.610000999999997</v>
      </c>
      <c r="D88" s="67">
        <v>21.440000999999999</v>
      </c>
      <c r="E88" s="67">
        <v>128.779999</v>
      </c>
    </row>
    <row r="89" spans="1:5">
      <c r="A89" s="8">
        <v>41426</v>
      </c>
      <c r="B89" s="67">
        <v>119.110001</v>
      </c>
      <c r="C89" s="67">
        <v>34.18</v>
      </c>
      <c r="D89" s="67">
        <v>18.969999000000001</v>
      </c>
      <c r="E89" s="67">
        <v>128.929993</v>
      </c>
    </row>
    <row r="90" spans="1:5">
      <c r="A90" s="8">
        <v>41456</v>
      </c>
      <c r="B90" s="67">
        <v>127.959999</v>
      </c>
      <c r="C90" s="67">
        <v>37.360000999999997</v>
      </c>
      <c r="D90" s="67">
        <v>19.139999</v>
      </c>
      <c r="E90" s="67">
        <v>131.740005</v>
      </c>
    </row>
    <row r="91" spans="1:5">
      <c r="A91" s="8">
        <v>41487</v>
      </c>
      <c r="B91" s="67">
        <v>134.61999499999999</v>
      </c>
      <c r="C91" s="67">
        <v>38.479999999999997</v>
      </c>
      <c r="D91" s="67">
        <v>22.6</v>
      </c>
      <c r="E91" s="67">
        <v>130.83999600000001</v>
      </c>
    </row>
    <row r="92" spans="1:5">
      <c r="A92" s="8">
        <v>41518</v>
      </c>
      <c r="B92" s="67">
        <v>128.179993</v>
      </c>
      <c r="C92" s="67">
        <v>36.849997999999999</v>
      </c>
      <c r="D92" s="67">
        <v>20.9</v>
      </c>
      <c r="E92" s="67">
        <v>133.85000600000001</v>
      </c>
    </row>
    <row r="93" spans="1:5">
      <c r="A93" s="8">
        <v>41548</v>
      </c>
      <c r="B93" s="67">
        <v>127.739998</v>
      </c>
      <c r="C93" s="67">
        <v>34.689999</v>
      </c>
      <c r="D93" s="67">
        <v>21.1</v>
      </c>
      <c r="E93" s="67">
        <v>134.28999300000001</v>
      </c>
    </row>
    <row r="94" spans="1:5">
      <c r="A94" s="8">
        <v>41579</v>
      </c>
      <c r="B94" s="67">
        <v>120.699997</v>
      </c>
      <c r="C94" s="67">
        <v>33.459999000000003</v>
      </c>
      <c r="D94" s="67">
        <v>19.239999999999998</v>
      </c>
      <c r="E94" s="67">
        <v>134.33000200000001</v>
      </c>
    </row>
    <row r="95" spans="1:5">
      <c r="A95" s="8">
        <v>41609</v>
      </c>
      <c r="B95" s="67">
        <v>116.120003</v>
      </c>
      <c r="C95" s="67">
        <v>35.32</v>
      </c>
      <c r="D95" s="67">
        <v>18.709999</v>
      </c>
      <c r="E95" s="67">
        <v>135.990005</v>
      </c>
    </row>
    <row r="96" spans="1:5">
      <c r="A96" s="8">
        <v>41640</v>
      </c>
      <c r="B96" s="67">
        <v>120.089996</v>
      </c>
      <c r="C96" s="67">
        <v>34.799999</v>
      </c>
      <c r="D96" s="67">
        <v>18.450001</v>
      </c>
      <c r="E96" s="67">
        <v>133.28999300000001</v>
      </c>
    </row>
    <row r="97" spans="1:5">
      <c r="A97" s="8">
        <v>41671</v>
      </c>
      <c r="B97" s="67">
        <v>127.620003</v>
      </c>
      <c r="C97" s="67">
        <v>36.740001999999997</v>
      </c>
      <c r="D97" s="67">
        <v>20.350000000000001</v>
      </c>
      <c r="E97" s="67">
        <v>136.35000600000001</v>
      </c>
    </row>
    <row r="98" spans="1:5">
      <c r="A98" s="8">
        <v>41699</v>
      </c>
      <c r="B98" s="67">
        <v>123.610001</v>
      </c>
      <c r="C98" s="67">
        <v>36.590000000000003</v>
      </c>
      <c r="D98" s="67">
        <v>19.040001</v>
      </c>
      <c r="E98" s="67">
        <v>136.029999</v>
      </c>
    </row>
    <row r="99" spans="1:5">
      <c r="A99" s="8">
        <v>41730</v>
      </c>
      <c r="B99" s="67">
        <v>124.220001</v>
      </c>
      <c r="C99" s="67">
        <v>36.32</v>
      </c>
      <c r="D99" s="67">
        <v>18.459999</v>
      </c>
      <c r="E99" s="67">
        <v>136.94000199999999</v>
      </c>
    </row>
    <row r="100" spans="1:5">
      <c r="A100" s="8">
        <v>41760</v>
      </c>
      <c r="B100" s="67">
        <v>120.43</v>
      </c>
      <c r="C100" s="67">
        <v>37.68</v>
      </c>
      <c r="D100" s="67">
        <v>18.079999999999998</v>
      </c>
      <c r="E100" s="67">
        <v>134.520004</v>
      </c>
    </row>
    <row r="101" spans="1:5">
      <c r="A101" s="8">
        <v>41791</v>
      </c>
      <c r="B101" s="67">
        <v>128.03999300000001</v>
      </c>
      <c r="C101" s="67">
        <v>38.880001</v>
      </c>
      <c r="D101" s="67">
        <v>20.25</v>
      </c>
      <c r="E101" s="67">
        <v>135.11999499999999</v>
      </c>
    </row>
    <row r="102" spans="1:5">
      <c r="A102" s="8">
        <v>41821</v>
      </c>
      <c r="B102" s="67">
        <v>123.389999</v>
      </c>
      <c r="C102" s="67">
        <v>36.32</v>
      </c>
      <c r="D102" s="67">
        <v>19.579999999999998</v>
      </c>
      <c r="E102" s="67">
        <v>132.08999600000001</v>
      </c>
    </row>
    <row r="103" spans="1:5">
      <c r="A103" s="8">
        <v>41852</v>
      </c>
      <c r="B103" s="67">
        <v>123.860001</v>
      </c>
      <c r="C103" s="67">
        <v>35.759998000000003</v>
      </c>
      <c r="D103" s="67">
        <v>18.709999</v>
      </c>
      <c r="E103" s="67">
        <v>129.53999300000001</v>
      </c>
    </row>
    <row r="104" spans="1:5">
      <c r="A104" s="8">
        <v>41883</v>
      </c>
      <c r="B104" s="67">
        <v>116.209999</v>
      </c>
      <c r="C104" s="67">
        <v>34.409999999999997</v>
      </c>
      <c r="D104" s="67">
        <v>16.350000000000001</v>
      </c>
      <c r="E104" s="67">
        <v>124.480003</v>
      </c>
    </row>
    <row r="105" spans="1:5">
      <c r="A105" s="8">
        <v>41913</v>
      </c>
      <c r="B105" s="67">
        <v>112.660004</v>
      </c>
      <c r="C105" s="67">
        <v>30.629999000000002</v>
      </c>
      <c r="D105" s="67">
        <v>15.5</v>
      </c>
      <c r="E105" s="67">
        <v>123.489998</v>
      </c>
    </row>
    <row r="106" spans="1:5">
      <c r="A106" s="8">
        <v>41944</v>
      </c>
      <c r="B106" s="67">
        <v>112.110001</v>
      </c>
      <c r="C106" s="67">
        <v>25.58</v>
      </c>
      <c r="D106" s="67">
        <v>14.83</v>
      </c>
      <c r="E106" s="67">
        <v>122.459999</v>
      </c>
    </row>
    <row r="107" spans="1:5">
      <c r="A107" s="8">
        <v>41974</v>
      </c>
      <c r="B107" s="67">
        <v>113.58000199999999</v>
      </c>
      <c r="C107" s="67">
        <v>20.360001</v>
      </c>
      <c r="D107" s="67">
        <v>15.06</v>
      </c>
      <c r="E107" s="67">
        <v>119.139999</v>
      </c>
    </row>
    <row r="108" spans="1:5">
      <c r="A108" s="8">
        <v>42005</v>
      </c>
      <c r="B108" s="67">
        <v>123.449997</v>
      </c>
      <c r="C108" s="67">
        <v>17.82</v>
      </c>
      <c r="D108" s="67">
        <v>16.540001</v>
      </c>
      <c r="E108" s="67">
        <v>111.220001</v>
      </c>
    </row>
    <row r="109" spans="1:5">
      <c r="A109" s="8">
        <v>42036</v>
      </c>
      <c r="B109" s="67">
        <v>116.160004</v>
      </c>
      <c r="C109" s="67">
        <v>18.100000000000001</v>
      </c>
      <c r="D109" s="67">
        <v>15.87</v>
      </c>
      <c r="E109" s="67">
        <v>110.120003</v>
      </c>
    </row>
    <row r="110" spans="1:5">
      <c r="A110" s="8">
        <v>42064</v>
      </c>
      <c r="B110" s="67">
        <v>113.660004</v>
      </c>
      <c r="C110" s="67">
        <v>16.84</v>
      </c>
      <c r="D110" s="67">
        <v>15.93</v>
      </c>
      <c r="E110" s="67">
        <v>105.709999</v>
      </c>
    </row>
    <row r="111" spans="1:5">
      <c r="A111" s="8">
        <v>42095</v>
      </c>
      <c r="B111" s="67">
        <v>113.470001</v>
      </c>
      <c r="C111" s="67">
        <v>20.51</v>
      </c>
      <c r="D111" s="67">
        <v>15.43</v>
      </c>
      <c r="E111" s="67">
        <v>110.370003</v>
      </c>
    </row>
    <row r="112" spans="1:5">
      <c r="A112" s="8">
        <v>42125</v>
      </c>
      <c r="B112" s="67">
        <v>114.099998</v>
      </c>
      <c r="C112" s="67">
        <v>20.309999000000001</v>
      </c>
      <c r="D112" s="67">
        <v>15.99</v>
      </c>
      <c r="E112" s="67">
        <v>107.910004</v>
      </c>
    </row>
    <row r="113" spans="1:5">
      <c r="A113" s="8">
        <v>42156</v>
      </c>
      <c r="B113" s="67">
        <v>112.370003</v>
      </c>
      <c r="C113" s="67">
        <v>19.879999000000002</v>
      </c>
      <c r="D113" s="67">
        <v>15.03</v>
      </c>
      <c r="E113" s="67">
        <v>109.459999</v>
      </c>
    </row>
    <row r="114" spans="1:5">
      <c r="A114" s="8">
        <v>42186</v>
      </c>
      <c r="B114" s="67">
        <v>104.93</v>
      </c>
      <c r="C114" s="67">
        <v>15.59</v>
      </c>
      <c r="D114" s="67">
        <v>14.08</v>
      </c>
      <c r="E114" s="67">
        <v>107.790001</v>
      </c>
    </row>
    <row r="115" spans="1:5">
      <c r="A115" s="8">
        <v>42217</v>
      </c>
      <c r="B115" s="67">
        <v>107.730003</v>
      </c>
      <c r="C115" s="67">
        <v>15.89</v>
      </c>
      <c r="D115" s="67">
        <v>13.99</v>
      </c>
      <c r="E115" s="67">
        <v>110.050003</v>
      </c>
    </row>
    <row r="116" spans="1:5">
      <c r="A116" s="8">
        <v>42248</v>
      </c>
      <c r="B116" s="67">
        <v>106.860001</v>
      </c>
      <c r="C116" s="67">
        <v>14.68</v>
      </c>
      <c r="D116" s="67">
        <v>13.87</v>
      </c>
      <c r="E116" s="67">
        <v>109.58000199999999</v>
      </c>
    </row>
    <row r="117" spans="1:5">
      <c r="A117" s="8">
        <v>42278</v>
      </c>
      <c r="B117" s="67">
        <v>109.300003</v>
      </c>
      <c r="C117" s="67">
        <v>14.81</v>
      </c>
      <c r="D117" s="67">
        <v>14.8</v>
      </c>
      <c r="E117" s="67">
        <v>107.760002</v>
      </c>
    </row>
    <row r="118" spans="1:5">
      <c r="A118" s="8">
        <v>42309</v>
      </c>
      <c r="B118" s="67">
        <v>101.91999800000001</v>
      </c>
      <c r="C118" s="67">
        <v>12.93</v>
      </c>
      <c r="D118" s="67">
        <v>13.44</v>
      </c>
      <c r="E118" s="67">
        <v>103.489998</v>
      </c>
    </row>
    <row r="119" spans="1:5">
      <c r="A119" s="8">
        <v>42339</v>
      </c>
      <c r="B119" s="67">
        <v>101.459999</v>
      </c>
      <c r="C119" s="67">
        <v>11</v>
      </c>
      <c r="D119" s="67">
        <v>13.19</v>
      </c>
      <c r="E119" s="67">
        <v>106.400002</v>
      </c>
    </row>
    <row r="120" spans="1:5">
      <c r="A120" s="8">
        <v>42370</v>
      </c>
      <c r="B120" s="67">
        <v>106.949997</v>
      </c>
      <c r="C120" s="67">
        <v>9.65</v>
      </c>
      <c r="D120" s="67">
        <v>13.59</v>
      </c>
      <c r="E120" s="67">
        <v>105.970001</v>
      </c>
    </row>
    <row r="121" spans="1:5">
      <c r="A121" s="8">
        <v>42401</v>
      </c>
      <c r="B121" s="67">
        <v>118.639999</v>
      </c>
      <c r="C121" s="67">
        <v>9</v>
      </c>
      <c r="D121" s="67">
        <v>14.2</v>
      </c>
      <c r="E121" s="67">
        <v>106.370003</v>
      </c>
    </row>
    <row r="122" spans="1:5">
      <c r="A122" s="8">
        <v>42430</v>
      </c>
      <c r="B122" s="67">
        <v>117.639999</v>
      </c>
      <c r="C122" s="67">
        <v>9.6999999999999993</v>
      </c>
      <c r="D122" s="67">
        <v>14.68</v>
      </c>
      <c r="E122" s="67">
        <v>111.18</v>
      </c>
    </row>
    <row r="123" spans="1:5">
      <c r="A123" s="8">
        <v>42461</v>
      </c>
      <c r="B123" s="67">
        <v>123.650002</v>
      </c>
      <c r="C123" s="67">
        <v>11.3</v>
      </c>
      <c r="D123" s="67">
        <v>16.98</v>
      </c>
      <c r="E123" s="67">
        <v>111.839996</v>
      </c>
    </row>
    <row r="124" spans="1:5">
      <c r="A124" s="8">
        <v>42491</v>
      </c>
      <c r="B124" s="67">
        <v>116.05999799999999</v>
      </c>
      <c r="C124" s="67">
        <v>11.87</v>
      </c>
      <c r="D124" s="67">
        <v>15.19</v>
      </c>
      <c r="E124" s="67">
        <v>108.589996</v>
      </c>
    </row>
    <row r="125" spans="1:5">
      <c r="A125" s="8">
        <v>42522</v>
      </c>
      <c r="B125" s="67">
        <v>126.470001</v>
      </c>
      <c r="C125" s="67">
        <v>11.57</v>
      </c>
      <c r="D125" s="67">
        <v>17.860001</v>
      </c>
      <c r="E125" s="67">
        <v>108.16999800000001</v>
      </c>
    </row>
    <row r="126" spans="1:5">
      <c r="A126" s="8">
        <v>42552</v>
      </c>
      <c r="B126" s="67">
        <v>128.979996</v>
      </c>
      <c r="C126" s="67">
        <v>9.76</v>
      </c>
      <c r="D126" s="67">
        <v>19.350000000000001</v>
      </c>
      <c r="E126" s="67">
        <v>108.959999</v>
      </c>
    </row>
    <row r="127" spans="1:5">
      <c r="A127" s="8">
        <v>42583</v>
      </c>
      <c r="B127" s="67">
        <v>124.779999</v>
      </c>
      <c r="C127" s="67">
        <v>10.36</v>
      </c>
      <c r="D127" s="67">
        <v>17.719999000000001</v>
      </c>
      <c r="E127" s="67">
        <v>108.650002</v>
      </c>
    </row>
    <row r="128" spans="1:5">
      <c r="A128" s="8">
        <v>42614</v>
      </c>
      <c r="B128" s="67">
        <v>125.639999</v>
      </c>
      <c r="C128" s="67">
        <v>10.93</v>
      </c>
      <c r="D128" s="67">
        <v>18.200001</v>
      </c>
      <c r="E128" s="67">
        <v>109.349998</v>
      </c>
    </row>
    <row r="129" spans="1:5">
      <c r="A129" s="8">
        <v>42644</v>
      </c>
      <c r="B129" s="67">
        <v>121.94000200000001</v>
      </c>
      <c r="C129" s="67">
        <v>10.53</v>
      </c>
      <c r="D129" s="67">
        <v>16.969999000000001</v>
      </c>
      <c r="E129" s="67">
        <v>106.75</v>
      </c>
    </row>
    <row r="130" spans="1:5">
      <c r="A130" s="8">
        <v>42675</v>
      </c>
      <c r="B130" s="67">
        <v>111.75</v>
      </c>
      <c r="C130" s="67">
        <v>10.93</v>
      </c>
      <c r="D130" s="67">
        <v>15.66</v>
      </c>
      <c r="E130" s="67">
        <v>102.980003</v>
      </c>
    </row>
    <row r="131" spans="1:5">
      <c r="A131" s="8">
        <v>42705</v>
      </c>
      <c r="B131" s="67">
        <v>109.610001</v>
      </c>
      <c r="C131" s="67">
        <v>11.72</v>
      </c>
      <c r="D131" s="67">
        <v>15.97</v>
      </c>
      <c r="E131" s="67">
        <v>102.260002</v>
      </c>
    </row>
    <row r="132" spans="1:5">
      <c r="A132" s="8">
        <v>42736</v>
      </c>
      <c r="B132" s="67">
        <v>115.550003</v>
      </c>
      <c r="C132" s="67">
        <v>11.32</v>
      </c>
      <c r="D132" s="67">
        <v>16.629999000000002</v>
      </c>
      <c r="E132" s="67">
        <v>104.80999799999999</v>
      </c>
    </row>
    <row r="133" spans="1:5">
      <c r="A133" s="8">
        <v>42767</v>
      </c>
      <c r="B133" s="67">
        <v>119.230003</v>
      </c>
      <c r="C133" s="67">
        <v>11.45</v>
      </c>
      <c r="D133" s="67">
        <v>17.370000999999998</v>
      </c>
      <c r="E133" s="67">
        <v>102.779999</v>
      </c>
    </row>
    <row r="134" spans="1:5">
      <c r="A134" s="8">
        <v>42795</v>
      </c>
      <c r="B134" s="67">
        <v>118.720001</v>
      </c>
      <c r="C134" s="67">
        <v>10.64</v>
      </c>
      <c r="D134" s="67">
        <v>17.25</v>
      </c>
      <c r="E134" s="67">
        <v>103.410004</v>
      </c>
    </row>
    <row r="135" spans="1:5">
      <c r="A135" s="8">
        <v>42826</v>
      </c>
      <c r="B135" s="67">
        <v>120.769997</v>
      </c>
      <c r="C135" s="67">
        <v>10.24</v>
      </c>
      <c r="D135" s="67">
        <v>16.299999</v>
      </c>
      <c r="E135" s="67">
        <v>105.519997</v>
      </c>
    </row>
    <row r="136" spans="1:5">
      <c r="A136" s="8">
        <v>42856</v>
      </c>
      <c r="B136" s="67">
        <v>120.620003</v>
      </c>
      <c r="C136" s="67">
        <v>9.9600000000000009</v>
      </c>
      <c r="D136" s="67">
        <v>16.389999</v>
      </c>
      <c r="E136" s="67">
        <v>108.769997</v>
      </c>
    </row>
    <row r="137" spans="1:5">
      <c r="A137" s="8">
        <v>42887</v>
      </c>
      <c r="B137" s="67">
        <v>118.019997</v>
      </c>
      <c r="C137" s="67">
        <v>9.5</v>
      </c>
      <c r="D137" s="67">
        <v>15.71</v>
      </c>
      <c r="E137" s="67">
        <v>110.480003</v>
      </c>
    </row>
    <row r="138" spans="1:5">
      <c r="A138" s="8">
        <v>42917</v>
      </c>
      <c r="B138" s="67">
        <v>120.75</v>
      </c>
      <c r="C138" s="67">
        <v>10.28</v>
      </c>
      <c r="D138" s="67">
        <v>15.9</v>
      </c>
      <c r="E138" s="67">
        <v>114.449997</v>
      </c>
    </row>
    <row r="139" spans="1:5">
      <c r="A139" s="8">
        <v>42948</v>
      </c>
      <c r="B139" s="67">
        <v>125.82</v>
      </c>
      <c r="C139" s="67">
        <v>9.6300000000000008</v>
      </c>
      <c r="D139" s="67">
        <v>16.649999999999999</v>
      </c>
      <c r="E139" s="67">
        <v>115.029999</v>
      </c>
    </row>
    <row r="140" spans="1:5">
      <c r="A140" s="8">
        <v>42979</v>
      </c>
      <c r="B140" s="67">
        <v>121.58000199999999</v>
      </c>
      <c r="C140" s="67">
        <v>10.43</v>
      </c>
      <c r="D140" s="67">
        <v>15.74</v>
      </c>
      <c r="E140" s="67">
        <v>114.099998</v>
      </c>
    </row>
    <row r="141" spans="1:5">
      <c r="A141" s="8">
        <v>43009</v>
      </c>
      <c r="B141" s="67">
        <v>120.66999800000001</v>
      </c>
      <c r="C141" s="67">
        <v>10.93</v>
      </c>
      <c r="D141" s="67">
        <v>15.79</v>
      </c>
      <c r="E141" s="67">
        <v>112.379997</v>
      </c>
    </row>
    <row r="142" spans="1:5">
      <c r="A142" s="8">
        <v>43040</v>
      </c>
      <c r="B142" s="67">
        <v>121.099998</v>
      </c>
      <c r="C142" s="67">
        <v>11.47</v>
      </c>
      <c r="D142" s="67">
        <v>15.51</v>
      </c>
      <c r="E142" s="67">
        <v>114.730003</v>
      </c>
    </row>
    <row r="143" spans="1:5">
      <c r="A143" s="8">
        <v>43070</v>
      </c>
      <c r="B143" s="67">
        <v>123.650002</v>
      </c>
      <c r="C143" s="67">
        <v>12.01</v>
      </c>
      <c r="D143" s="67">
        <v>15.99</v>
      </c>
      <c r="E143" s="67">
        <v>115.610001</v>
      </c>
    </row>
    <row r="144" spans="1:5">
      <c r="A144" s="8">
        <v>43101</v>
      </c>
      <c r="B144" s="67">
        <v>127.650002</v>
      </c>
      <c r="C144" s="67">
        <v>12.98</v>
      </c>
      <c r="D144" s="67">
        <v>16.350000000000001</v>
      </c>
      <c r="E144" s="67">
        <v>119.58000199999999</v>
      </c>
    </row>
    <row r="145" spans="1:5">
      <c r="A145" s="8">
        <v>43132</v>
      </c>
      <c r="B145" s="67">
        <v>125</v>
      </c>
      <c r="C145" s="67">
        <v>12.37</v>
      </c>
      <c r="D145" s="67">
        <v>15.46</v>
      </c>
      <c r="E145" s="67">
        <v>117.410004</v>
      </c>
    </row>
    <row r="146" spans="1:5">
      <c r="A146" s="8">
        <v>43160</v>
      </c>
      <c r="B146" s="67">
        <v>127.610001</v>
      </c>
      <c r="C146" s="67">
        <v>13.28</v>
      </c>
      <c r="D146" s="67">
        <v>15.58</v>
      </c>
      <c r="E146" s="67">
        <v>118.910004</v>
      </c>
    </row>
    <row r="147" spans="1:5">
      <c r="B147" s="6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0832-6118-4688-90FB-71ED3F3767A9}">
  <dimension ref="A1:AC257"/>
  <sheetViews>
    <sheetView topLeftCell="G1" zoomScale="54" zoomScaleNormal="90" workbookViewId="0">
      <selection activeCell="W41" sqref="W41"/>
    </sheetView>
  </sheetViews>
  <sheetFormatPr defaultColWidth="9.1796875" defaultRowHeight="14.5"/>
  <cols>
    <col min="1" max="1" width="13" style="89" customWidth="1"/>
    <col min="2" max="2" width="13.1796875" style="89" customWidth="1"/>
    <col min="3" max="3" width="9.26953125" style="89" bestFit="1" customWidth="1"/>
    <col min="4" max="7" width="9.453125" style="89" bestFit="1" customWidth="1"/>
    <col min="8" max="8" width="9.1796875" style="89"/>
    <col min="9" max="9" width="17.81640625" style="89" customWidth="1"/>
    <col min="10" max="12" width="9.26953125" style="89" bestFit="1" customWidth="1"/>
    <col min="13" max="14" width="9.54296875" style="89" bestFit="1" customWidth="1"/>
    <col min="15" max="15" width="9.26953125" style="89" bestFit="1" customWidth="1"/>
    <col min="16" max="16" width="9.54296875" style="89" bestFit="1" customWidth="1"/>
    <col min="17" max="17" width="9.26953125" style="89" bestFit="1" customWidth="1"/>
    <col min="18" max="18" width="9.54296875" style="89" bestFit="1" customWidth="1"/>
    <col min="19" max="21" width="9.1796875" style="89"/>
    <col min="22" max="22" width="12.90625" style="89" bestFit="1" customWidth="1"/>
    <col min="23" max="23" width="9.54296875" style="89" bestFit="1" customWidth="1"/>
    <col min="24" max="29" width="9.26953125" style="89" bestFit="1" customWidth="1"/>
    <col min="30" max="16384" width="9.1796875" style="89"/>
  </cols>
  <sheetData>
    <row r="1" spans="1:26">
      <c r="A1" s="62"/>
      <c r="B1" s="63"/>
      <c r="L1" s="95" t="s">
        <v>111</v>
      </c>
      <c r="V1" s="95" t="s">
        <v>144</v>
      </c>
    </row>
    <row r="2" spans="1:26" ht="16.5">
      <c r="A2" s="62"/>
      <c r="B2" s="63"/>
      <c r="H2" s="11" t="s">
        <v>69</v>
      </c>
      <c r="L2" s="64" t="s">
        <v>70</v>
      </c>
      <c r="M2" s="64">
        <f>J21</f>
        <v>-1.2134643292156652E-4</v>
      </c>
      <c r="N2" s="64">
        <f>J22</f>
        <v>0.97481296784205029</v>
      </c>
      <c r="O2" s="64" t="s">
        <v>71</v>
      </c>
      <c r="P2" s="64">
        <f>J23</f>
        <v>-0.12093430819445301</v>
      </c>
      <c r="Q2" s="64" t="s">
        <v>72</v>
      </c>
      <c r="R2" s="64">
        <f>J24</f>
        <v>-2.1912945965099781E-2</v>
      </c>
      <c r="S2" s="64" t="s">
        <v>68</v>
      </c>
      <c r="V2" s="96" t="s">
        <v>112</v>
      </c>
      <c r="W2" s="96">
        <f>V22</f>
        <v>0.91317803680049825</v>
      </c>
      <c r="X2" s="96" t="s">
        <v>76</v>
      </c>
      <c r="Y2" s="11" t="s">
        <v>147</v>
      </c>
    </row>
    <row r="3" spans="1:26">
      <c r="D3" s="24" t="s">
        <v>73</v>
      </c>
    </row>
    <row r="4" spans="1:26">
      <c r="B4" s="24" t="s">
        <v>173</v>
      </c>
      <c r="C4" s="24"/>
      <c r="D4" s="24"/>
      <c r="E4" s="24"/>
      <c r="F4" s="24"/>
      <c r="G4" s="24"/>
    </row>
    <row r="5" spans="1:26">
      <c r="B5" s="24" t="s">
        <v>74</v>
      </c>
      <c r="C5" s="24" t="s">
        <v>66</v>
      </c>
      <c r="D5" s="24" t="s">
        <v>75</v>
      </c>
      <c r="E5" s="24" t="s">
        <v>76</v>
      </c>
      <c r="F5" s="24" t="s">
        <v>67</v>
      </c>
      <c r="G5" s="24" t="s">
        <v>68</v>
      </c>
      <c r="I5" s="89" t="s">
        <v>77</v>
      </c>
      <c r="U5" s="89" t="s">
        <v>77</v>
      </c>
    </row>
    <row r="6" spans="1:26" ht="15" thickBot="1">
      <c r="A6" s="8">
        <v>42725</v>
      </c>
      <c r="B6" s="89">
        <f>LN([1]P2_data!B3/[1]P2_data!B2)</f>
        <v>-2.7865201602338095E-3</v>
      </c>
      <c r="C6" s="89">
        <v>1.0000000000000001E-5</v>
      </c>
      <c r="D6" s="89">
        <f>B6-C6</f>
        <v>-2.7965201602338095E-3</v>
      </c>
      <c r="E6" s="89">
        <v>-2.3999999999999998E-3</v>
      </c>
      <c r="F6" s="89">
        <v>-3.8E-3</v>
      </c>
      <c r="G6" s="89">
        <v>2.3E-3</v>
      </c>
    </row>
    <row r="7" spans="1:26">
      <c r="A7" s="8">
        <v>42726</v>
      </c>
      <c r="B7" s="89">
        <f>LN([1]P2_data!B4/[1]P2_data!B3)</f>
        <v>-1.728910958069183E-3</v>
      </c>
      <c r="C7" s="89">
        <v>1.0000000000000001E-5</v>
      </c>
      <c r="D7" s="89">
        <f t="shared" ref="D7:D70" si="0">B7-C7</f>
        <v>-1.738910958069183E-3</v>
      </c>
      <c r="E7" s="89">
        <v>-3.0000000000000001E-3</v>
      </c>
      <c r="F7" s="89">
        <v>-7.4999999999999997E-3</v>
      </c>
      <c r="G7" s="89">
        <v>2.3999999999999998E-3</v>
      </c>
      <c r="I7" s="65" t="s">
        <v>78</v>
      </c>
      <c r="J7" s="65"/>
      <c r="U7" s="65" t="s">
        <v>78</v>
      </c>
      <c r="V7" s="65"/>
    </row>
    <row r="8" spans="1:26">
      <c r="B8" s="89">
        <f>LN([1]P2_data!B5/[1]P2_data!B4)</f>
        <v>1.4631317479539289E-3</v>
      </c>
      <c r="C8" s="89">
        <v>1.0000000000000001E-5</v>
      </c>
      <c r="D8" s="89">
        <f t="shared" si="0"/>
        <v>1.4531317479539289E-3</v>
      </c>
      <c r="E8" s="89">
        <v>1.9E-3</v>
      </c>
      <c r="F8" s="89">
        <v>5.6000000000000008E-3</v>
      </c>
      <c r="G8" s="89">
        <v>-5.1000000000000004E-3</v>
      </c>
      <c r="I8" s="12" t="s">
        <v>79</v>
      </c>
      <c r="J8" s="12">
        <v>0.98499519204357033</v>
      </c>
      <c r="U8" s="12" t="s">
        <v>79</v>
      </c>
      <c r="V8" s="12"/>
      <c r="W8" s="12">
        <v>0.97780340641852981</v>
      </c>
    </row>
    <row r="9" spans="1:26">
      <c r="B9" s="89">
        <f>LN([1]P2_data!B6/[1]P2_data!B5)</f>
        <v>2.4779736843197142E-3</v>
      </c>
      <c r="C9" s="89">
        <v>1.0000000000000001E-5</v>
      </c>
      <c r="D9" s="89">
        <f t="shared" si="0"/>
        <v>2.4679736843197142E-3</v>
      </c>
      <c r="E9" s="89">
        <v>2.7000000000000001E-3</v>
      </c>
      <c r="F9" s="89">
        <v>2.0999999999999999E-3</v>
      </c>
      <c r="G9" s="89">
        <v>1.2999999999999999E-3</v>
      </c>
      <c r="I9" s="12" t="s">
        <v>80</v>
      </c>
      <c r="J9" s="12">
        <v>0.97021552834895008</v>
      </c>
      <c r="U9" s="12" t="s">
        <v>80</v>
      </c>
      <c r="V9" s="12"/>
      <c r="W9" s="12">
        <v>0.95609950160368062</v>
      </c>
    </row>
    <row r="10" spans="1:26">
      <c r="B10" s="89">
        <f>LN([1]P2_data!B7/[1]P2_data!B6)</f>
        <v>-8.2988472306585476E-3</v>
      </c>
      <c r="C10" s="89">
        <v>1.0000000000000001E-5</v>
      </c>
      <c r="D10" s="89">
        <f t="shared" si="0"/>
        <v>-8.3088472306585472E-3</v>
      </c>
      <c r="E10" s="89">
        <v>-8.6999999999999994E-3</v>
      </c>
      <c r="F10" s="89">
        <v>-2.7000000000000001E-3</v>
      </c>
      <c r="G10" s="89">
        <v>8.9999999999999998E-4</v>
      </c>
      <c r="I10" s="12" t="s">
        <v>81</v>
      </c>
      <c r="J10" s="12">
        <v>0.9698552323209132</v>
      </c>
      <c r="U10" s="12" t="s">
        <v>81</v>
      </c>
      <c r="V10" s="12"/>
      <c r="W10" s="12">
        <v>0.95592389961009527</v>
      </c>
    </row>
    <row r="11" spans="1:26">
      <c r="B11" s="89">
        <f>LN([1]P2_data!B8/[1]P2_data!B7)</f>
        <v>-2.2278774465403885E-4</v>
      </c>
      <c r="C11" s="89">
        <v>1.0000000000000001E-5</v>
      </c>
      <c r="D11" s="89">
        <f t="shared" si="0"/>
        <v>-2.3278774465403885E-4</v>
      </c>
      <c r="E11" s="89">
        <v>-4.0000000000000002E-4</v>
      </c>
      <c r="F11" s="89">
        <v>1.2999999999999999E-3</v>
      </c>
      <c r="G11" s="89">
        <v>-3.0999999999999999E-3</v>
      </c>
      <c r="I11" s="12" t="s">
        <v>82</v>
      </c>
      <c r="J11" s="12">
        <v>7.4670152369346664E-4</v>
      </c>
      <c r="U11" s="12" t="s">
        <v>82</v>
      </c>
      <c r="V11" s="12"/>
      <c r="W11" s="12">
        <v>9.029062281077383E-4</v>
      </c>
    </row>
    <row r="12" spans="1:26" ht="15" thickBot="1">
      <c r="B12" s="89">
        <f>LN([1]P2_data!B9/[1]P2_data!B8)</f>
        <v>-3.6617304058455336E-3</v>
      </c>
      <c r="C12" s="89">
        <v>1.0000000000000001E-5</v>
      </c>
      <c r="D12" s="89">
        <f t="shared" si="0"/>
        <v>-3.6717304058455336E-3</v>
      </c>
      <c r="E12" s="89">
        <v>-5.1999999999999998E-3</v>
      </c>
      <c r="F12" s="89">
        <v>-1.1000000000000001E-3</v>
      </c>
      <c r="G12" s="89">
        <v>2E-3</v>
      </c>
      <c r="I12" s="13" t="s">
        <v>83</v>
      </c>
      <c r="J12" s="13">
        <v>252</v>
      </c>
      <c r="U12" s="13" t="s">
        <v>83</v>
      </c>
      <c r="V12" s="13"/>
      <c r="W12" s="13">
        <v>252</v>
      </c>
    </row>
    <row r="13" spans="1:26">
      <c r="B13" s="89">
        <f>LN([1]P2_data!B10/[1]P2_data!B9)</f>
        <v>7.6208938248878925E-3</v>
      </c>
      <c r="C13" s="89">
        <v>2.0000000000000002E-5</v>
      </c>
      <c r="D13" s="89">
        <f t="shared" si="0"/>
        <v>7.6008938248878924E-3</v>
      </c>
      <c r="E13" s="89">
        <v>8.3000000000000001E-3</v>
      </c>
      <c r="F13" s="89">
        <v>-1.1000000000000001E-3</v>
      </c>
      <c r="G13" s="89">
        <v>8.0000000000000004E-4</v>
      </c>
    </row>
    <row r="14" spans="1:26" ht="15" thickBot="1">
      <c r="B14" s="89">
        <f>LN([1]P2_data!B11/[1]P2_data!B10)</f>
        <v>5.9315696872857026E-3</v>
      </c>
      <c r="C14" s="89">
        <v>2.0000000000000002E-5</v>
      </c>
      <c r="D14" s="89">
        <f t="shared" si="0"/>
        <v>5.9115696872857025E-3</v>
      </c>
      <c r="E14" s="89">
        <v>7.9000000000000008E-3</v>
      </c>
      <c r="F14" s="89">
        <v>9.4999999999999998E-3</v>
      </c>
      <c r="G14" s="89">
        <v>-1.5E-3</v>
      </c>
      <c r="I14" s="89" t="s">
        <v>84</v>
      </c>
      <c r="U14" s="89" t="s">
        <v>84</v>
      </c>
    </row>
    <row r="15" spans="1:26">
      <c r="B15" s="89">
        <f>LN([1]P2_data!B12/[1]P2_data!B11)</f>
        <v>-7.9477244498623819E-4</v>
      </c>
      <c r="C15" s="89">
        <v>2.0000000000000002E-5</v>
      </c>
      <c r="D15" s="89">
        <f t="shared" si="0"/>
        <v>-8.1477244498623824E-4</v>
      </c>
      <c r="E15" s="89">
        <v>-2.0999999999999999E-3</v>
      </c>
      <c r="F15" s="89">
        <v>-8.6999999999999994E-3</v>
      </c>
      <c r="G15" s="89">
        <v>-8.0000000000000002E-3</v>
      </c>
      <c r="I15" s="14"/>
      <c r="J15" s="14" t="s">
        <v>85</v>
      </c>
      <c r="K15" s="14" t="s">
        <v>86</v>
      </c>
      <c r="L15" s="14" t="s">
        <v>87</v>
      </c>
      <c r="M15" s="14" t="s">
        <v>88</v>
      </c>
      <c r="N15" s="14" t="s">
        <v>89</v>
      </c>
      <c r="U15" s="14"/>
      <c r="V15" s="14" t="s">
        <v>85</v>
      </c>
      <c r="W15" s="14" t="s">
        <v>86</v>
      </c>
      <c r="X15" s="14" t="s">
        <v>87</v>
      </c>
      <c r="Y15" s="14" t="s">
        <v>88</v>
      </c>
      <c r="Z15" s="14" t="s">
        <v>89</v>
      </c>
    </row>
    <row r="16" spans="1:26">
      <c r="B16" s="89">
        <f>LN([1]P2_data!B13/[1]P2_data!B12)</f>
        <v>3.5714109441539687E-3</v>
      </c>
      <c r="C16" s="89">
        <v>2.0000000000000002E-5</v>
      </c>
      <c r="D16" s="89">
        <f t="shared" si="0"/>
        <v>3.5514109441539686E-3</v>
      </c>
      <c r="E16" s="89">
        <v>2.8999999999999998E-3</v>
      </c>
      <c r="F16" s="89">
        <v>-6.1999999999999998E-3</v>
      </c>
      <c r="G16" s="89">
        <v>-3.0999999999999999E-3</v>
      </c>
      <c r="I16" s="12" t="s">
        <v>90</v>
      </c>
      <c r="J16" s="12">
        <v>3</v>
      </c>
      <c r="K16" s="12">
        <v>4.5042664844586536E-3</v>
      </c>
      <c r="L16" s="12">
        <v>1.5014221614862179E-3</v>
      </c>
      <c r="M16" s="12">
        <v>2692.82882088725</v>
      </c>
      <c r="N16" s="12">
        <v>7.39113044751697E-189</v>
      </c>
      <c r="U16" s="12" t="s">
        <v>90</v>
      </c>
      <c r="V16" s="12">
        <v>1</v>
      </c>
      <c r="W16" s="12">
        <v>4.4387322353102816E-3</v>
      </c>
      <c r="X16" s="12">
        <v>4.4387322353102816E-3</v>
      </c>
      <c r="Y16" s="12">
        <v>5444.6961682093261</v>
      </c>
      <c r="Z16" s="12">
        <v>1.0492680923569837E-171</v>
      </c>
    </row>
    <row r="17" spans="2:29">
      <c r="B17" s="89">
        <f>LN([1]P2_data!B14/[1]P2_data!B13)</f>
        <v>-3.3063709749854985E-3</v>
      </c>
      <c r="C17" s="89">
        <v>2.0000000000000002E-5</v>
      </c>
      <c r="D17" s="89">
        <f t="shared" si="0"/>
        <v>-3.3263709749854985E-3</v>
      </c>
      <c r="E17" s="89">
        <v>-3.7000000000000002E-3</v>
      </c>
      <c r="F17" s="89">
        <v>-2.7000000000000001E-3</v>
      </c>
      <c r="G17" s="89">
        <v>-1.04E-2</v>
      </c>
      <c r="I17" s="12" t="s">
        <v>91</v>
      </c>
      <c r="J17" s="12">
        <v>248</v>
      </c>
      <c r="K17" s="12">
        <v>1.3827566504056392E-4</v>
      </c>
      <c r="L17" s="12">
        <v>5.5756316548614478E-7</v>
      </c>
      <c r="M17" s="12"/>
      <c r="N17" s="12"/>
      <c r="U17" s="12" t="s">
        <v>91</v>
      </c>
      <c r="V17" s="12">
        <v>250</v>
      </c>
      <c r="W17" s="12">
        <v>2.0380991418893581E-4</v>
      </c>
      <c r="X17" s="12">
        <v>8.1523965675574324E-7</v>
      </c>
      <c r="Y17" s="12"/>
      <c r="Z17" s="12"/>
    </row>
    <row r="18" spans="2:29" ht="15" thickBot="1">
      <c r="B18" s="89">
        <f>LN([1]P2_data!B15/[1]P2_data!B14)</f>
        <v>0</v>
      </c>
      <c r="C18" s="89">
        <v>2.0000000000000002E-5</v>
      </c>
      <c r="D18" s="89">
        <f t="shared" si="0"/>
        <v>-2.0000000000000002E-5</v>
      </c>
      <c r="E18" s="89">
        <v>1.6000000000000001E-3</v>
      </c>
      <c r="F18" s="89">
        <v>9.7000000000000003E-3</v>
      </c>
      <c r="G18" s="89">
        <v>5.6000000000000008E-3</v>
      </c>
      <c r="I18" s="13" t="s">
        <v>92</v>
      </c>
      <c r="J18" s="13">
        <v>251</v>
      </c>
      <c r="K18" s="13">
        <v>4.6425421494992172E-3</v>
      </c>
      <c r="L18" s="13"/>
      <c r="M18" s="13"/>
      <c r="N18" s="13"/>
      <c r="U18" s="13" t="s">
        <v>92</v>
      </c>
      <c r="V18" s="13">
        <v>251</v>
      </c>
      <c r="W18" s="13">
        <v>4.6425421494992172E-3</v>
      </c>
      <c r="X18" s="13"/>
      <c r="Y18" s="13"/>
      <c r="Z18" s="13"/>
    </row>
    <row r="19" spans="2:29" ht="15" thickBot="1">
      <c r="B19" s="89">
        <f>LN([1]P2_data!B16/[1]P2_data!B15)</f>
        <v>2.8221157351626665E-3</v>
      </c>
      <c r="C19" s="89">
        <v>2.0000000000000002E-5</v>
      </c>
      <c r="D19" s="89">
        <f t="shared" si="0"/>
        <v>2.8021157351626664E-3</v>
      </c>
      <c r="E19" s="89">
        <v>3.0999999999999999E-3</v>
      </c>
      <c r="F19" s="89">
        <v>-3.2000000000000002E-3</v>
      </c>
      <c r="G19" s="89">
        <v>5.3E-3</v>
      </c>
    </row>
    <row r="20" spans="2:29">
      <c r="B20" s="89">
        <f>LN([1]P2_data!B17/[1]P2_data!B16)</f>
        <v>-2.5130934625741982E-3</v>
      </c>
      <c r="C20" s="89">
        <v>2.0000000000000002E-5</v>
      </c>
      <c r="D20" s="89">
        <f t="shared" si="0"/>
        <v>-2.5330934625741983E-3</v>
      </c>
      <c r="E20" s="89">
        <v>-3.0000000000000001E-3</v>
      </c>
      <c r="F20" s="89">
        <v>-5.6999999999999993E-3</v>
      </c>
      <c r="G20" s="89">
        <v>-8.8000000000000005E-3</v>
      </c>
      <c r="I20" s="14"/>
      <c r="J20" s="14" t="s">
        <v>93</v>
      </c>
      <c r="K20" s="14" t="s">
        <v>82</v>
      </c>
      <c r="L20" s="14" t="s">
        <v>94</v>
      </c>
      <c r="M20" s="14" t="s">
        <v>95</v>
      </c>
      <c r="N20" s="14" t="s">
        <v>96</v>
      </c>
      <c r="O20" s="14" t="s">
        <v>97</v>
      </c>
      <c r="P20" s="14" t="s">
        <v>98</v>
      </c>
      <c r="Q20" s="14" t="s">
        <v>99</v>
      </c>
      <c r="U20" s="14"/>
      <c r="V20" s="14" t="s">
        <v>93</v>
      </c>
      <c r="W20" s="14" t="s">
        <v>82</v>
      </c>
      <c r="X20" s="14" t="s">
        <v>94</v>
      </c>
      <c r="Y20" s="14" t="s">
        <v>95</v>
      </c>
      <c r="Z20" s="14" t="s">
        <v>96</v>
      </c>
      <c r="AA20" s="14" t="s">
        <v>97</v>
      </c>
      <c r="AB20" s="14" t="s">
        <v>98</v>
      </c>
      <c r="AC20" s="14" t="s">
        <v>99</v>
      </c>
    </row>
    <row r="21" spans="2:29">
      <c r="B21" s="89">
        <f>LN([1]P2_data!B18/[1]P2_data!B17)</f>
        <v>2.2928886878913106E-3</v>
      </c>
      <c r="C21" s="89">
        <v>2.0000000000000002E-5</v>
      </c>
      <c r="D21" s="89">
        <f t="shared" si="0"/>
        <v>2.2728886878913106E-3</v>
      </c>
      <c r="E21" s="89">
        <v>2.8999999999999998E-3</v>
      </c>
      <c r="F21" s="89">
        <v>6.3E-3</v>
      </c>
      <c r="G21" s="89">
        <v>-8.0000000000000004E-4</v>
      </c>
      <c r="I21" s="12" t="s">
        <v>100</v>
      </c>
      <c r="J21" s="12">
        <v>-1.2134643292156652E-4</v>
      </c>
      <c r="K21" s="12">
        <v>4.8268323422285372E-5</v>
      </c>
      <c r="L21" s="12">
        <v>-2.5139972619297803</v>
      </c>
      <c r="M21" s="12">
        <v>1.2571389818043023E-2</v>
      </c>
      <c r="N21" s="12">
        <v>-2.1641454757545032E-4</v>
      </c>
      <c r="O21" s="12">
        <v>-2.6278318267682711E-5</v>
      </c>
      <c r="P21" s="12">
        <v>-2.1641454757545032E-4</v>
      </c>
      <c r="Q21" s="12">
        <v>-2.6278318267682711E-5</v>
      </c>
      <c r="U21" s="12" t="s">
        <v>100</v>
      </c>
      <c r="V21" s="12">
        <v>-4.5937679881987098E-5</v>
      </c>
      <c r="W21" s="12">
        <v>5.7596470358485561E-5</v>
      </c>
      <c r="X21" s="12">
        <v>-0.79757803900250979</v>
      </c>
      <c r="Y21" s="12">
        <v>0.42587228792782084</v>
      </c>
      <c r="Z21" s="12">
        <v>-1.5937383571975315E-4</v>
      </c>
      <c r="AA21" s="12">
        <v>6.7498475955778963E-5</v>
      </c>
      <c r="AB21" s="12">
        <v>-1.5937383571975315E-4</v>
      </c>
      <c r="AC21" s="12">
        <v>6.7498475955778963E-5</v>
      </c>
    </row>
    <row r="22" spans="2:29" ht="15" thickBot="1">
      <c r="B22" s="89">
        <f>LN([1]P2_data!B19/[1]P2_data!B18)</f>
        <v>-3.5296881768732977E-3</v>
      </c>
      <c r="C22" s="89">
        <v>2.0000000000000002E-5</v>
      </c>
      <c r="D22" s="89">
        <f t="shared" si="0"/>
        <v>-3.5496881768732978E-3</v>
      </c>
      <c r="E22" s="89">
        <v>-4.8999999999999998E-3</v>
      </c>
      <c r="F22" s="89">
        <v>-8.6E-3</v>
      </c>
      <c r="G22" s="89">
        <v>-5.8999999999999999E-3</v>
      </c>
      <c r="I22" s="12" t="s">
        <v>101</v>
      </c>
      <c r="J22" s="12">
        <v>0.97481296784205029</v>
      </c>
      <c r="K22" s="12">
        <v>1.171086157055356E-2</v>
      </c>
      <c r="L22" s="12">
        <v>83.240072642748515</v>
      </c>
      <c r="M22" s="12">
        <v>3.0733446633554863E-183</v>
      </c>
      <c r="N22" s="12">
        <v>0.95174754000970241</v>
      </c>
      <c r="O22" s="12">
        <v>0.99787839567439818</v>
      </c>
      <c r="P22" s="12">
        <v>0.95174754000970241</v>
      </c>
      <c r="Q22" s="12">
        <v>0.99787839567439818</v>
      </c>
      <c r="U22" s="13" t="s">
        <v>101</v>
      </c>
      <c r="V22" s="13">
        <v>0.91317803680049825</v>
      </c>
      <c r="W22" s="13">
        <v>1.2375667504085532E-2</v>
      </c>
      <c r="X22" s="13">
        <v>73.788184475628029</v>
      </c>
      <c r="Y22" s="13">
        <v>1.049268092357282E-171</v>
      </c>
      <c r="Z22" s="13">
        <v>0.88880417953368751</v>
      </c>
      <c r="AA22" s="13">
        <v>0.93755189406730899</v>
      </c>
      <c r="AB22" s="13">
        <v>0.88880417953368751</v>
      </c>
      <c r="AC22" s="13">
        <v>0.93755189406730899</v>
      </c>
    </row>
    <row r="23" spans="2:29">
      <c r="B23" s="89">
        <f>LN([1]P2_data!B20/[1]P2_data!B19)</f>
        <v>2.2075064152105202E-3</v>
      </c>
      <c r="C23" s="89">
        <v>2.0000000000000002E-5</v>
      </c>
      <c r="D23" s="89">
        <f t="shared" si="0"/>
        <v>2.1875064152105201E-3</v>
      </c>
      <c r="E23" s="89">
        <v>2.3999999999999998E-3</v>
      </c>
      <c r="F23" s="89">
        <v>1.8E-3</v>
      </c>
      <c r="G23" s="89">
        <v>2.3999999999999998E-3</v>
      </c>
      <c r="I23" s="12" t="s">
        <v>102</v>
      </c>
      <c r="J23" s="12">
        <v>-0.12093430819445301</v>
      </c>
      <c r="K23" s="12">
        <v>1.1630387603165085E-2</v>
      </c>
      <c r="L23" s="12">
        <v>-10.39813223091052</v>
      </c>
      <c r="M23" s="12">
        <v>2.9723970078873677E-21</v>
      </c>
      <c r="N23" s="12">
        <v>-0.14384123645988181</v>
      </c>
      <c r="O23" s="12">
        <v>-9.802737992902423E-2</v>
      </c>
      <c r="P23" s="12">
        <v>-0.14384123645988181</v>
      </c>
      <c r="Q23" s="12">
        <v>-9.802737992902423E-2</v>
      </c>
    </row>
    <row r="24" spans="2:29" ht="15" thickBot="1">
      <c r="B24" s="89">
        <f>LN([1]P2_data!B21/[1]P2_data!B20)</f>
        <v>-3.7113814199490648E-3</v>
      </c>
      <c r="C24" s="89">
        <v>2.0000000000000002E-5</v>
      </c>
      <c r="D24" s="89">
        <f t="shared" si="0"/>
        <v>-3.7313814199490649E-3</v>
      </c>
      <c r="E24" s="89">
        <v>-3.8E-3</v>
      </c>
      <c r="F24" s="89">
        <v>-5.0000000000000001E-3</v>
      </c>
      <c r="G24" s="89">
        <v>-4.0000000000000002E-4</v>
      </c>
      <c r="I24" s="13" t="s">
        <v>103</v>
      </c>
      <c r="J24" s="13">
        <v>-2.1912945965099781E-2</v>
      </c>
      <c r="K24" s="13">
        <v>9.6666972987635245E-3</v>
      </c>
      <c r="L24" s="13">
        <v>-2.2668492958709572</v>
      </c>
      <c r="M24" s="13">
        <v>2.4261134642073676E-2</v>
      </c>
      <c r="N24" s="13">
        <v>-4.0952237615717625E-2</v>
      </c>
      <c r="O24" s="13">
        <v>-2.8736543144819368E-3</v>
      </c>
      <c r="P24" s="13">
        <v>-4.0952237615717625E-2</v>
      </c>
      <c r="Q24" s="13">
        <v>-2.8736543144819368E-3</v>
      </c>
    </row>
    <row r="25" spans="2:29">
      <c r="B25" s="89">
        <f>LN([1]P2_data!B22/[1]P2_data!B21)</f>
        <v>3.6673010658445867E-3</v>
      </c>
      <c r="C25" s="89">
        <v>2.0000000000000002E-5</v>
      </c>
      <c r="D25" s="89">
        <f t="shared" si="0"/>
        <v>3.6473010658445867E-3</v>
      </c>
      <c r="E25" s="89">
        <v>3.3E-3</v>
      </c>
      <c r="F25" s="89">
        <v>7.000000000000001E-4</v>
      </c>
      <c r="G25" s="89">
        <v>1.9E-3</v>
      </c>
    </row>
    <row r="26" spans="2:29">
      <c r="B26" s="89">
        <f>LN([1]P2_data!B23/[1]P2_data!B22)</f>
        <v>-2.6055392483531948E-3</v>
      </c>
      <c r="C26" s="89">
        <v>2.0000000000000002E-5</v>
      </c>
      <c r="D26" s="89">
        <f t="shared" si="0"/>
        <v>-2.6255392483531949E-3</v>
      </c>
      <c r="E26" s="89">
        <v>-2.8999999999999998E-3</v>
      </c>
      <c r="F26" s="89">
        <v>-2.0000000000000001E-4</v>
      </c>
      <c r="G26" s="89">
        <v>-3.0999999999999999E-3</v>
      </c>
    </row>
    <row r="27" spans="2:29">
      <c r="B27" s="89">
        <f>LN([1]P2_data!B24/[1]P2_data!B23)</f>
        <v>6.3912592214259096E-3</v>
      </c>
      <c r="C27" s="89">
        <v>2.0000000000000002E-5</v>
      </c>
      <c r="D27" s="89">
        <f t="shared" si="0"/>
        <v>6.3712592214259095E-3</v>
      </c>
      <c r="E27" s="89">
        <v>8.3000000000000001E-3</v>
      </c>
      <c r="F27" s="89">
        <v>6.8000000000000005E-3</v>
      </c>
      <c r="G27" s="89">
        <v>8.1000000000000013E-3</v>
      </c>
    </row>
    <row r="28" spans="2:29">
      <c r="B28" s="89">
        <f>LN([1]P2_data!B25/[1]P2_data!B24)</f>
        <v>8.6182957650541604E-3</v>
      </c>
      <c r="C28" s="89">
        <v>2.0000000000000002E-5</v>
      </c>
      <c r="D28" s="89">
        <f t="shared" si="0"/>
        <v>8.5982957650541612E-3</v>
      </c>
      <c r="E28" s="89">
        <v>8.3999999999999995E-3</v>
      </c>
      <c r="F28" s="89">
        <v>1.6000000000000001E-3</v>
      </c>
      <c r="G28" s="89">
        <v>3.5999999999999999E-3</v>
      </c>
    </row>
    <row r="29" spans="2:29" ht="18.5">
      <c r="B29" s="89">
        <f>LN([1]P2_data!B26/[1]P2_data!B25)</f>
        <v>-1.04600138233088E-3</v>
      </c>
      <c r="C29" s="89">
        <v>2.0000000000000002E-5</v>
      </c>
      <c r="D29" s="89">
        <f t="shared" si="0"/>
        <v>-1.0660013823308801E-3</v>
      </c>
      <c r="E29" s="89">
        <v>-1E-3</v>
      </c>
      <c r="F29" s="89">
        <v>-6.1999999999999998E-3</v>
      </c>
      <c r="G29" s="89">
        <v>3.8E-3</v>
      </c>
      <c r="I29" s="66" t="s">
        <v>114</v>
      </c>
    </row>
    <row r="30" spans="2:29">
      <c r="B30" s="89">
        <f>LN([1]P2_data!B27/[1]P2_data!B26)</f>
        <v>-1.5710280239473872E-3</v>
      </c>
      <c r="C30" s="89">
        <v>2.0000000000000002E-5</v>
      </c>
      <c r="D30" s="89">
        <f t="shared" si="0"/>
        <v>-1.5910280239473872E-3</v>
      </c>
      <c r="E30" s="89">
        <v>-1.1999999999999999E-3</v>
      </c>
      <c r="F30" s="89">
        <v>2.9999999999999997E-4</v>
      </c>
      <c r="G30" s="89">
        <v>-6.6E-3</v>
      </c>
    </row>
    <row r="31" spans="2:29">
      <c r="B31" s="89">
        <f>LN([1]P2_data!B28/[1]P2_data!B27)</f>
        <v>-6.220987326423677E-3</v>
      </c>
      <c r="C31" s="89">
        <v>2.0000000000000002E-5</v>
      </c>
      <c r="D31" s="89">
        <f t="shared" si="0"/>
        <v>-6.2409873264236771E-3</v>
      </c>
      <c r="E31" s="89">
        <v>-6.8000000000000005E-3</v>
      </c>
      <c r="F31" s="89">
        <v>-7.1999999999999998E-3</v>
      </c>
      <c r="G31" s="89">
        <v>-4.1999999999999997E-3</v>
      </c>
      <c r="I31" s="94" t="str">
        <f>L1</f>
        <v>FF3F</v>
      </c>
      <c r="M31" s="94" t="str">
        <f>V1</f>
        <v>CAPM</v>
      </c>
    </row>
    <row r="32" spans="2:29" ht="16.5">
      <c r="B32" s="89">
        <f>LN([1]P2_data!B29/[1]P2_data!B28)</f>
        <v>-8.7914212555899516E-5</v>
      </c>
      <c r="C32" s="89">
        <v>2.0000000000000002E-5</v>
      </c>
      <c r="D32" s="89">
        <f t="shared" si="0"/>
        <v>-1.0791421255589951E-4</v>
      </c>
      <c r="E32" s="89">
        <v>0</v>
      </c>
      <c r="F32" s="89">
        <v>8.8000000000000005E-3</v>
      </c>
      <c r="G32" s="89">
        <v>-5.5000000000000005E-3</v>
      </c>
      <c r="I32" s="40" t="s">
        <v>145</v>
      </c>
      <c r="J32" s="40" t="s">
        <v>146</v>
      </c>
      <c r="K32" s="40"/>
      <c r="M32" s="40" t="s">
        <v>145</v>
      </c>
      <c r="N32" s="40" t="s">
        <v>146</v>
      </c>
      <c r="O32" s="40"/>
    </row>
    <row r="33" spans="2:25">
      <c r="B33" s="89">
        <f>LN([1]P2_data!B30/[1]P2_data!B29)</f>
        <v>3.9545645329766847E-4</v>
      </c>
      <c r="C33" s="89">
        <v>2.0000000000000002E-5</v>
      </c>
      <c r="D33" s="89">
        <f t="shared" si="0"/>
        <v>3.7545645329766848E-4</v>
      </c>
      <c r="E33" s="89">
        <v>4.0000000000000002E-4</v>
      </c>
      <c r="F33" s="89">
        <v>-4.0000000000000002E-4</v>
      </c>
      <c r="G33" s="89">
        <v>2.9999999999999997E-4</v>
      </c>
      <c r="I33" s="40" t="str">
        <f t="array" ref="I33:I38">TRANSPOSE(P2_data!B1:G1)</f>
        <v>SPY</v>
      </c>
      <c r="J33" s="98">
        <f>J9</f>
        <v>0.97021552834895008</v>
      </c>
      <c r="K33" s="40"/>
      <c r="M33" s="40" t="str">
        <f t="array" ref="M33:M38">TRANSPOSE(P2_data!B1:G1)</f>
        <v>SPY</v>
      </c>
      <c r="N33" s="98">
        <f>W9</f>
        <v>0.95609950160368062</v>
      </c>
      <c r="O33" s="40"/>
      <c r="P33" s="89" t="s">
        <v>149</v>
      </c>
      <c r="Y33" s="40" t="s">
        <v>177</v>
      </c>
    </row>
    <row r="34" spans="2:25">
      <c r="B34" s="89">
        <f>LN([1]P2_data!B31/[1]P2_data!B30)</f>
        <v>6.5881554603834235E-4</v>
      </c>
      <c r="C34" s="89">
        <v>2.0000000000000002E-5</v>
      </c>
      <c r="D34" s="89">
        <f t="shared" si="0"/>
        <v>6.388155460383423E-4</v>
      </c>
      <c r="E34" s="89">
        <v>-2.0000000000000001E-4</v>
      </c>
      <c r="F34" s="89">
        <v>-2.5999999999999999E-3</v>
      </c>
      <c r="G34" s="89">
        <v>-3.0999999999999999E-3</v>
      </c>
      <c r="I34" s="40" t="str">
        <v>IYY</v>
      </c>
      <c r="J34" s="98">
        <f>'CAPM, FF3F (3)'!J9</f>
        <v>0.9600622098869187</v>
      </c>
      <c r="K34" s="40"/>
      <c r="M34" s="40" t="str">
        <v>IYY</v>
      </c>
      <c r="N34" s="98">
        <f>'CAPM, FF3F (3)'!$V$9</f>
        <v>0.95791856878771475</v>
      </c>
      <c r="O34" s="40"/>
      <c r="P34" s="89" t="s">
        <v>150</v>
      </c>
      <c r="R34" s="68"/>
      <c r="Y34" s="40" t="s">
        <v>178</v>
      </c>
    </row>
    <row r="35" spans="2:25">
      <c r="B35" s="89">
        <f>LN([1]P2_data!B32/[1]P2_data!B31)</f>
        <v>6.8692357354580872E-3</v>
      </c>
      <c r="C35" s="89">
        <v>2.0000000000000002E-5</v>
      </c>
      <c r="D35" s="89">
        <f t="shared" si="0"/>
        <v>6.8492357354580872E-3</v>
      </c>
      <c r="E35" s="89">
        <v>8.199999999999999E-3</v>
      </c>
      <c r="F35" s="89">
        <v>5.5000000000000005E-3</v>
      </c>
      <c r="G35" s="89">
        <v>6.4000000000000003E-3</v>
      </c>
      <c r="I35" s="40" t="str">
        <v>IYJ</v>
      </c>
      <c r="J35" s="98">
        <f>'CAPM, FF3F (4)'!J9</f>
        <v>0.77103704184465849</v>
      </c>
      <c r="K35" s="40"/>
      <c r="L35" s="89" t="s">
        <v>115</v>
      </c>
      <c r="M35" s="40" t="str">
        <v>IYJ</v>
      </c>
      <c r="N35" s="98">
        <f>'CAPM, FF3F (4)'!$V$9</f>
        <v>0.76790895033030915</v>
      </c>
      <c r="O35" s="40"/>
      <c r="P35" s="89" t="s">
        <v>151</v>
      </c>
      <c r="Y35" s="40" t="s">
        <v>174</v>
      </c>
    </row>
    <row r="36" spans="2:25">
      <c r="B36" s="89">
        <f>LN([1]P2_data!B33/[1]P2_data!B32)</f>
        <v>-1.7893517761860664E-3</v>
      </c>
      <c r="C36" s="89">
        <v>2.0000000000000002E-5</v>
      </c>
      <c r="D36" s="89">
        <f t="shared" si="0"/>
        <v>-1.8093517761860664E-3</v>
      </c>
      <c r="E36" s="89">
        <v>-2.7000000000000001E-3</v>
      </c>
      <c r="F36" s="89">
        <v>-5.6999999999999993E-3</v>
      </c>
      <c r="G36" s="89">
        <v>-2E-3</v>
      </c>
      <c r="I36" s="40" t="str">
        <v>VOO</v>
      </c>
      <c r="J36" s="98">
        <f>'CAPM, FF3F (5)'!J9</f>
        <v>0.96889767118578529</v>
      </c>
      <c r="K36" s="40"/>
      <c r="M36" s="40" t="str">
        <v>VOO</v>
      </c>
      <c r="N36" s="98">
        <f>'CAPM, FF3F (5)'!$V$9</f>
        <v>0.95644677990441329</v>
      </c>
      <c r="O36" s="40"/>
    </row>
    <row r="37" spans="2:25">
      <c r="B37" s="89">
        <f>LN([1]P2_data!B34/[1]P2_data!B33)</f>
        <v>4.3719833624811161E-5</v>
      </c>
      <c r="C37" s="89">
        <v>2.0000000000000002E-5</v>
      </c>
      <c r="D37" s="89">
        <f t="shared" si="0"/>
        <v>2.371983362481116E-5</v>
      </c>
      <c r="E37" s="89">
        <v>-1E-4</v>
      </c>
      <c r="F37" s="89">
        <v>-3.0000000000000001E-3</v>
      </c>
      <c r="G37" s="89">
        <v>-5.1999999999999998E-3</v>
      </c>
      <c r="I37" s="40" t="str">
        <v>GLD</v>
      </c>
      <c r="J37" s="98">
        <f>'CAPM, FF3F (6)'!J9</f>
        <v>0.13968546129036385</v>
      </c>
      <c r="K37" s="40"/>
      <c r="M37" s="40" t="str">
        <v>GLD</v>
      </c>
      <c r="N37" s="98">
        <f>'CAPM, FF3F (6)'!$V$9</f>
        <v>6.0042573952050246E-2</v>
      </c>
      <c r="O37" s="40"/>
    </row>
    <row r="38" spans="2:25">
      <c r="B38" s="89">
        <f>LN([1]P2_data!B35/[1]P2_data!B34)</f>
        <v>1.3095422684951863E-3</v>
      </c>
      <c r="C38" s="89">
        <v>2.0000000000000002E-5</v>
      </c>
      <c r="D38" s="89">
        <f t="shared" si="0"/>
        <v>1.2895422684951862E-3</v>
      </c>
      <c r="E38" s="89">
        <v>5.9999999999999995E-4</v>
      </c>
      <c r="F38" s="89">
        <v>-2.3999999999999998E-3</v>
      </c>
      <c r="G38" s="89">
        <v>-5.3E-3</v>
      </c>
      <c r="I38" s="97" t="str">
        <v>XLF</v>
      </c>
      <c r="J38" s="98">
        <f>'CAPM, FF3F (7)'!J9</f>
        <v>0.82370490436283261</v>
      </c>
      <c r="K38" s="97"/>
      <c r="M38" s="97" t="str">
        <v>XLF</v>
      </c>
      <c r="N38" s="98">
        <f>'CAPM, FF3F (7)'!$V$9</f>
        <v>0.53508346116224215</v>
      </c>
      <c r="O38" s="97"/>
    </row>
    <row r="39" spans="2:25">
      <c r="B39" s="89">
        <f>LN([1]P2_data!B36/[1]P2_data!B35)</f>
        <v>5.9151223593002736E-3</v>
      </c>
      <c r="C39" s="89">
        <v>2.0000000000000002E-5</v>
      </c>
      <c r="D39" s="89">
        <f t="shared" si="0"/>
        <v>5.8951223593002736E-3</v>
      </c>
      <c r="E39" s="89">
        <v>7.1999999999999998E-3</v>
      </c>
      <c r="F39" s="89">
        <v>6.9999999999999993E-3</v>
      </c>
      <c r="G39" s="89">
        <v>2.0000000000000001E-4</v>
      </c>
    </row>
    <row r="40" spans="2:25">
      <c r="B40" s="89">
        <f>LN([1]P2_data!B37/[1]P2_data!B36)</f>
        <v>3.9384136862429375E-3</v>
      </c>
      <c r="C40" s="89">
        <v>2.0000000000000002E-5</v>
      </c>
      <c r="D40" s="89">
        <f t="shared" si="0"/>
        <v>3.9184136862429374E-3</v>
      </c>
      <c r="E40" s="89">
        <v>3.8E-3</v>
      </c>
      <c r="F40" s="89">
        <v>3.9000000000000003E-3</v>
      </c>
      <c r="G40" s="89">
        <v>1.1999999999999999E-3</v>
      </c>
    </row>
    <row r="41" spans="2:25">
      <c r="B41" s="89">
        <f>LN([1]P2_data!B38/[1]P2_data!B37)</f>
        <v>5.4278112180306164E-3</v>
      </c>
      <c r="C41" s="89">
        <v>2.0000000000000002E-5</v>
      </c>
      <c r="D41" s="89">
        <f t="shared" si="0"/>
        <v>5.4078112180306163E-3</v>
      </c>
      <c r="E41" s="89">
        <v>4.8999999999999998E-3</v>
      </c>
      <c r="F41" s="89">
        <v>-3.2000000000000002E-3</v>
      </c>
      <c r="G41" s="89">
        <v>3.2000000000000002E-3</v>
      </c>
    </row>
    <row r="42" spans="2:25">
      <c r="B42" s="89">
        <f>LN([1]P2_data!B39/[1]P2_data!B38)</f>
        <v>3.9873699495292462E-3</v>
      </c>
      <c r="C42" s="89">
        <v>2.0000000000000002E-5</v>
      </c>
      <c r="D42" s="89">
        <f t="shared" si="0"/>
        <v>3.9673699495292461E-3</v>
      </c>
      <c r="E42" s="89">
        <v>4.5000000000000005E-3</v>
      </c>
      <c r="F42" s="89">
        <v>-2.3E-3</v>
      </c>
      <c r="G42" s="89">
        <v>3.3E-3</v>
      </c>
    </row>
    <row r="43" spans="2:25">
      <c r="B43" s="89">
        <f>LN([1]P2_data!B40/[1]P2_data!B39)</f>
        <v>5.2067934329404287E-3</v>
      </c>
      <c r="C43" s="89">
        <v>2.0000000000000002E-5</v>
      </c>
      <c r="D43" s="89">
        <f t="shared" si="0"/>
        <v>5.1867934329404286E-3</v>
      </c>
      <c r="E43" s="89">
        <v>5.4000000000000003E-3</v>
      </c>
      <c r="F43" s="89">
        <v>1.9E-3</v>
      </c>
      <c r="G43" s="89">
        <v>-4.4000000000000003E-3</v>
      </c>
    </row>
    <row r="44" spans="2:25">
      <c r="B44" s="89">
        <f>LN([1]P2_data!B41/[1]P2_data!B40)</f>
        <v>-8.5170348571524438E-4</v>
      </c>
      <c r="C44" s="89">
        <v>2.0000000000000002E-5</v>
      </c>
      <c r="D44" s="89">
        <f t="shared" si="0"/>
        <v>-8.7170348571524443E-4</v>
      </c>
      <c r="E44" s="89">
        <v>-1.6000000000000001E-3</v>
      </c>
      <c r="F44" s="89">
        <v>-2.0999999999999999E-3</v>
      </c>
      <c r="G44" s="89">
        <v>-2.9999999999999997E-4</v>
      </c>
    </row>
    <row r="45" spans="2:25">
      <c r="B45" s="89">
        <f>LN([1]P2_data!B42/[1]P2_data!B41)</f>
        <v>1.5750838801035089E-3</v>
      </c>
      <c r="C45" s="89">
        <v>2.0000000000000002E-5</v>
      </c>
      <c r="D45" s="89">
        <f t="shared" si="0"/>
        <v>1.5550838801035088E-3</v>
      </c>
      <c r="E45" s="89">
        <v>2E-3</v>
      </c>
      <c r="F45" s="89">
        <v>-1E-4</v>
      </c>
      <c r="G45" s="89">
        <v>-5.6999999999999993E-3</v>
      </c>
    </row>
    <row r="46" spans="2:25">
      <c r="B46" s="89">
        <f>LN([1]P2_data!B43/[1]P2_data!B42)</f>
        <v>5.9375423472989514E-3</v>
      </c>
      <c r="C46" s="89">
        <v>2.0000000000000002E-5</v>
      </c>
      <c r="D46" s="89">
        <f t="shared" si="0"/>
        <v>5.9175423472989513E-3</v>
      </c>
      <c r="E46" s="89">
        <v>6.0000000000000001E-3</v>
      </c>
      <c r="F46" s="89">
        <v>-4.0000000000000002E-4</v>
      </c>
      <c r="G46" s="89">
        <v>1.2999999999999999E-3</v>
      </c>
    </row>
    <row r="47" spans="2:25">
      <c r="B47" s="89">
        <f>LN([1]P2_data!B44/[1]P2_data!B43)</f>
        <v>-8.8840667570161684E-4</v>
      </c>
      <c r="C47" s="89">
        <v>2.0000000000000002E-5</v>
      </c>
      <c r="D47" s="89">
        <f t="shared" si="0"/>
        <v>-9.084066757016169E-4</v>
      </c>
      <c r="E47" s="89">
        <v>-1.5E-3</v>
      </c>
      <c r="F47" s="89">
        <v>-3.7000000000000002E-3</v>
      </c>
      <c r="G47" s="89">
        <v>1.1000000000000001E-3</v>
      </c>
    </row>
    <row r="48" spans="2:25">
      <c r="B48" s="89">
        <f>LN([1]P2_data!B45/[1]P2_data!B44)</f>
        <v>6.769462082065439E-4</v>
      </c>
      <c r="C48" s="89">
        <v>2.0000000000000002E-5</v>
      </c>
      <c r="D48" s="89">
        <f t="shared" si="0"/>
        <v>6.5694620820654385E-4</v>
      </c>
      <c r="E48" s="89">
        <v>-1.1000000000000001E-3</v>
      </c>
      <c r="F48" s="89">
        <v>-6.8000000000000005E-3</v>
      </c>
      <c r="G48" s="89">
        <v>2.5999999999999999E-3</v>
      </c>
    </row>
    <row r="49" spans="2:7">
      <c r="B49" s="89">
        <f>LN([1]P2_data!B46/[1]P2_data!B45)</f>
        <v>1.2680292309892689E-3</v>
      </c>
      <c r="C49" s="89">
        <v>2.0000000000000002E-5</v>
      </c>
      <c r="D49" s="89">
        <f t="shared" si="0"/>
        <v>1.2480292309892688E-3</v>
      </c>
      <c r="E49" s="89">
        <v>1.5E-3</v>
      </c>
      <c r="F49" s="89">
        <v>4.0000000000000002E-4</v>
      </c>
      <c r="G49" s="89">
        <v>-9.1999999999999998E-3</v>
      </c>
    </row>
    <row r="50" spans="2:7">
      <c r="B50" s="89">
        <f>LN([1]P2_data!B47/[1]P2_data!B46)</f>
        <v>1.5616590503742625E-3</v>
      </c>
      <c r="C50" s="89">
        <v>2.0000000000000002E-5</v>
      </c>
      <c r="D50" s="89">
        <f t="shared" si="0"/>
        <v>1.5416590503742624E-3</v>
      </c>
      <c r="E50" s="89">
        <v>2.2000000000000001E-3</v>
      </c>
      <c r="F50" s="89">
        <v>8.199999999999999E-3</v>
      </c>
      <c r="G50" s="89">
        <v>-3.4000000000000002E-3</v>
      </c>
    </row>
    <row r="51" spans="2:7">
      <c r="B51" s="89">
        <f>LN([1]P2_data!B48/[1]P2_data!B47)</f>
        <v>-2.7028184759039166E-3</v>
      </c>
      <c r="C51" s="89">
        <v>2.0000000000000002E-5</v>
      </c>
      <c r="D51" s="89">
        <f t="shared" si="0"/>
        <v>-2.7228184759039166E-3</v>
      </c>
      <c r="E51" s="89">
        <v>-4.1999999999999997E-3</v>
      </c>
      <c r="F51" s="89">
        <v>-1.38E-2</v>
      </c>
      <c r="G51" s="89">
        <v>2E-3</v>
      </c>
    </row>
    <row r="52" spans="2:7">
      <c r="B52" s="89">
        <f>LN([1]P2_data!B49/[1]P2_data!B48)</f>
        <v>1.3900477888584162E-2</v>
      </c>
      <c r="C52" s="89">
        <v>1.0000000000000001E-5</v>
      </c>
      <c r="D52" s="89">
        <f t="shared" si="0"/>
        <v>1.3890477888584163E-2</v>
      </c>
      <c r="E52" s="89">
        <v>1.47E-2</v>
      </c>
      <c r="F52" s="89">
        <v>4.3E-3</v>
      </c>
      <c r="G52" s="89">
        <v>7.1999999999999998E-3</v>
      </c>
    </row>
    <row r="53" spans="2:7">
      <c r="B53" s="89">
        <f>LN([1]P2_data!B50/[1]P2_data!B49)</f>
        <v>-6.317330874782672E-3</v>
      </c>
      <c r="C53" s="89">
        <v>1.0000000000000001E-5</v>
      </c>
      <c r="D53" s="89">
        <f t="shared" si="0"/>
        <v>-6.3273308747826716E-3</v>
      </c>
      <c r="E53" s="89">
        <v>-6.9999999999999993E-3</v>
      </c>
      <c r="F53" s="89">
        <v>-5.3E-3</v>
      </c>
      <c r="G53" s="89">
        <v>-8.8000000000000005E-3</v>
      </c>
    </row>
    <row r="54" spans="2:7">
      <c r="B54" s="89">
        <f>LN([1]P2_data!B51/[1]P2_data!B50)</f>
        <v>6.2931466706229013E-4</v>
      </c>
      <c r="C54" s="89">
        <v>1.0000000000000001E-5</v>
      </c>
      <c r="D54" s="89">
        <f t="shared" si="0"/>
        <v>6.193146670622901E-4</v>
      </c>
      <c r="E54" s="89">
        <v>8.9999999999999998E-4</v>
      </c>
      <c r="F54" s="89">
        <v>-2.0999999999999999E-3</v>
      </c>
      <c r="G54" s="89">
        <v>1.2999999999999999E-3</v>
      </c>
    </row>
    <row r="55" spans="2:7">
      <c r="B55" s="89">
        <f>LN([1]P2_data!B52/[1]P2_data!B51)</f>
        <v>-2.9823431364865206E-3</v>
      </c>
      <c r="C55" s="89">
        <v>1.0000000000000001E-5</v>
      </c>
      <c r="D55" s="89">
        <f t="shared" si="0"/>
        <v>-2.9923431364865206E-3</v>
      </c>
      <c r="E55" s="89">
        <v>-3.8E-3</v>
      </c>
      <c r="F55" s="89">
        <v>-3.5999999999999999E-3</v>
      </c>
      <c r="G55" s="89">
        <v>-1E-3</v>
      </c>
    </row>
    <row r="56" spans="2:7">
      <c r="B56" s="89">
        <f>LN([1]P2_data!B53/[1]P2_data!B52)</f>
        <v>-2.9913316296798042E-3</v>
      </c>
      <c r="C56" s="89">
        <v>1.0000000000000001E-5</v>
      </c>
      <c r="D56" s="89">
        <f t="shared" si="0"/>
        <v>-3.0013316296798043E-3</v>
      </c>
      <c r="E56" s="89">
        <v>-3.5999999999999999E-3</v>
      </c>
      <c r="F56" s="89">
        <v>-2.8999999999999998E-3</v>
      </c>
      <c r="G56" s="89">
        <v>-5.0000000000000001E-4</v>
      </c>
    </row>
    <row r="57" spans="2:7">
      <c r="B57" s="89">
        <f>LN([1]P2_data!B54/[1]P2_data!B53)</f>
        <v>-1.858274045424117E-3</v>
      </c>
      <c r="C57" s="89">
        <v>1.0000000000000001E-5</v>
      </c>
      <c r="D57" s="89">
        <f t="shared" si="0"/>
        <v>-1.868274045424117E-3</v>
      </c>
      <c r="E57" s="89">
        <v>-1.9E-3</v>
      </c>
      <c r="F57" s="89">
        <v>-1E-3</v>
      </c>
      <c r="G57" s="89">
        <v>-8.199999999999999E-3</v>
      </c>
    </row>
    <row r="58" spans="2:7">
      <c r="B58" s="89">
        <f>LN([1]P2_data!B55/[1]P2_data!B54)</f>
        <v>1.2673864255451084E-3</v>
      </c>
      <c r="C58" s="89">
        <v>1.0000000000000001E-5</v>
      </c>
      <c r="D58" s="89">
        <f t="shared" si="0"/>
        <v>1.2573864255451084E-3</v>
      </c>
      <c r="E58" s="89">
        <v>4.0000000000000002E-4</v>
      </c>
      <c r="F58" s="89">
        <v>-4.5999999999999999E-3</v>
      </c>
      <c r="G58" s="89">
        <v>-2.7000000000000001E-3</v>
      </c>
    </row>
    <row r="59" spans="2:7">
      <c r="B59" s="89">
        <f>LN([1]P2_data!B56/[1]P2_data!B55)</f>
        <v>3.498058544329176E-3</v>
      </c>
      <c r="C59" s="89">
        <v>1.0000000000000001E-5</v>
      </c>
      <c r="D59" s="89">
        <f t="shared" si="0"/>
        <v>3.488058544329176E-3</v>
      </c>
      <c r="E59" s="89">
        <v>3.4000000000000002E-3</v>
      </c>
      <c r="F59" s="89">
        <v>1E-3</v>
      </c>
      <c r="G59" s="89">
        <v>-3.8E-3</v>
      </c>
    </row>
    <row r="60" spans="2:7">
      <c r="B60" s="89">
        <f>LN([1]P2_data!B57/[1]P2_data!B56)</f>
        <v>5.047150475176042E-4</v>
      </c>
      <c r="C60" s="89">
        <v>1.0000000000000001E-5</v>
      </c>
      <c r="D60" s="89">
        <f t="shared" si="0"/>
        <v>4.9471504751760417E-4</v>
      </c>
      <c r="E60" s="89">
        <v>1.2999999999999999E-3</v>
      </c>
      <c r="F60" s="89">
        <v>3.3E-3</v>
      </c>
      <c r="G60" s="89">
        <v>-2.9999999999999997E-4</v>
      </c>
    </row>
    <row r="61" spans="2:7">
      <c r="B61" s="89">
        <f>LN([1]P2_data!B58/[1]P2_data!B57)</f>
        <v>-3.8339412695017885E-3</v>
      </c>
      <c r="C61" s="89">
        <v>1.0000000000000001E-5</v>
      </c>
      <c r="D61" s="89">
        <f t="shared" si="0"/>
        <v>-3.8439412695017885E-3</v>
      </c>
      <c r="E61" s="89">
        <v>-3.5999999999999999E-3</v>
      </c>
      <c r="F61" s="89">
        <v>-2.3E-3</v>
      </c>
      <c r="G61" s="89">
        <v>2.0000000000000001E-4</v>
      </c>
    </row>
    <row r="62" spans="2:7">
      <c r="B62" s="89">
        <f>LN([1]P2_data!B59/[1]P2_data!B58)</f>
        <v>8.616226631642146E-3</v>
      </c>
      <c r="C62" s="89">
        <v>1.0000000000000001E-5</v>
      </c>
      <c r="D62" s="89">
        <f t="shared" si="0"/>
        <v>8.6062266316421464E-3</v>
      </c>
      <c r="E62" s="89">
        <v>8.6E-3</v>
      </c>
      <c r="F62" s="89">
        <v>7.3000000000000001E-3</v>
      </c>
      <c r="G62" s="89">
        <v>-4.0999999999999995E-3</v>
      </c>
    </row>
    <row r="63" spans="2:7">
      <c r="B63" s="89">
        <f>LN([1]P2_data!B60/[1]P2_data!B59)</f>
        <v>-1.9688798723184612E-3</v>
      </c>
      <c r="C63" s="89">
        <v>1.0000000000000001E-5</v>
      </c>
      <c r="D63" s="89">
        <f t="shared" si="0"/>
        <v>-1.9788798723184612E-3</v>
      </c>
      <c r="E63" s="89">
        <v>-5.9999999999999995E-4</v>
      </c>
      <c r="F63" s="89">
        <v>4.5000000000000005E-3</v>
      </c>
      <c r="G63" s="89">
        <v>2.3999999999999998E-3</v>
      </c>
    </row>
    <row r="64" spans="2:7">
      <c r="B64" s="89">
        <f>LN([1]P2_data!B61/[1]P2_data!B60)</f>
        <v>-6.0987214130445513E-3</v>
      </c>
      <c r="C64" s="89">
        <v>1.0000000000000001E-5</v>
      </c>
      <c r="D64" s="89">
        <f t="shared" si="0"/>
        <v>-6.1087214130445509E-3</v>
      </c>
      <c r="E64" s="89">
        <v>-8.0000000000000004E-4</v>
      </c>
      <c r="F64" s="89">
        <v>6.1999999999999998E-3</v>
      </c>
      <c r="G64" s="89">
        <v>-2.5999999999999999E-3</v>
      </c>
    </row>
    <row r="65" spans="2:7">
      <c r="B65" s="89">
        <f>LN([1]P2_data!B62/[1]P2_data!B61)</f>
        <v>-1.0974884949361021E-3</v>
      </c>
      <c r="C65" s="89">
        <v>1.0000000000000001E-5</v>
      </c>
      <c r="D65" s="89">
        <f t="shared" si="0"/>
        <v>-1.1074884949361021E-3</v>
      </c>
      <c r="E65" s="89">
        <v>-2.5000000000000001E-3</v>
      </c>
      <c r="F65" s="89">
        <v>-7.000000000000001E-4</v>
      </c>
      <c r="G65" s="89">
        <v>-7.4999999999999997E-3</v>
      </c>
    </row>
    <row r="66" spans="2:7">
      <c r="B66" s="89">
        <f>LN([1]P2_data!B63/[1]P2_data!B62)</f>
        <v>-1.2922636791827686E-2</v>
      </c>
      <c r="C66" s="89">
        <v>1.0000000000000001E-5</v>
      </c>
      <c r="D66" s="89">
        <f t="shared" si="0"/>
        <v>-1.2932636791827686E-2</v>
      </c>
      <c r="E66" s="89">
        <v>-1.4800000000000001E-2</v>
      </c>
      <c r="F66" s="89">
        <v>-1.34E-2</v>
      </c>
      <c r="G66" s="89">
        <v>-6.8999999999999999E-3</v>
      </c>
    </row>
    <row r="67" spans="2:7">
      <c r="B67" s="89">
        <f>LN([1]P2_data!B64/[1]P2_data!B63)</f>
        <v>2.3503910560720826E-3</v>
      </c>
      <c r="C67" s="89">
        <v>1.0000000000000001E-5</v>
      </c>
      <c r="D67" s="89">
        <f t="shared" si="0"/>
        <v>2.3403910560720826E-3</v>
      </c>
      <c r="E67" s="89">
        <v>1.6000000000000001E-3</v>
      </c>
      <c r="F67" s="89">
        <v>-3.0000000000000001E-3</v>
      </c>
      <c r="G67" s="89">
        <v>-5.4000000000000003E-3</v>
      </c>
    </row>
    <row r="68" spans="2:7">
      <c r="B68" s="89">
        <f>LN([1]P2_data!B65/[1]P2_data!B64)</f>
        <v>-1.0676689578097772E-3</v>
      </c>
      <c r="C68" s="89">
        <v>1.0000000000000001E-5</v>
      </c>
      <c r="D68" s="89">
        <f t="shared" si="0"/>
        <v>-1.0776689578097772E-3</v>
      </c>
      <c r="E68" s="89">
        <v>-2.9999999999999997E-4</v>
      </c>
      <c r="F68" s="89">
        <v>6.8999999999999999E-3</v>
      </c>
      <c r="G68" s="89">
        <v>4.5999999999999999E-3</v>
      </c>
    </row>
    <row r="69" spans="2:7">
      <c r="B69" s="89">
        <f>LN([1]P2_data!B66/[1]P2_data!B65)</f>
        <v>-7.2665800713992779E-4</v>
      </c>
      <c r="C69" s="89">
        <v>1.0000000000000001E-5</v>
      </c>
      <c r="D69" s="89">
        <f t="shared" si="0"/>
        <v>-7.3665800713992782E-4</v>
      </c>
      <c r="E69" s="89">
        <v>-5.0000000000000001E-4</v>
      </c>
      <c r="F69" s="89">
        <v>1.2999999999999999E-3</v>
      </c>
      <c r="G69" s="89">
        <v>-2.3E-3</v>
      </c>
    </row>
    <row r="70" spans="2:7">
      <c r="B70" s="89">
        <f>LN([1]P2_data!B67/[1]P2_data!B66)</f>
        <v>-1.0268076629624239E-3</v>
      </c>
      <c r="C70" s="89">
        <v>1.0000000000000001E-5</v>
      </c>
      <c r="D70" s="89">
        <f t="shared" si="0"/>
        <v>-1.0368076629624239E-3</v>
      </c>
      <c r="E70" s="89">
        <v>-5.0000000000000001E-4</v>
      </c>
      <c r="F70" s="89">
        <v>5.6000000000000008E-3</v>
      </c>
      <c r="G70" s="89">
        <v>-5.1999999999999998E-3</v>
      </c>
    </row>
    <row r="71" spans="2:7">
      <c r="B71" s="89">
        <f>LN([1]P2_data!B68/[1]P2_data!B67)</f>
        <v>7.2504774177099985E-3</v>
      </c>
      <c r="C71" s="89">
        <v>1.0000000000000001E-5</v>
      </c>
      <c r="D71" s="89">
        <f t="shared" ref="D71:D134" si="1">B71-C71</f>
        <v>7.2404774177099989E-3</v>
      </c>
      <c r="E71" s="89">
        <v>7.1999999999999998E-3</v>
      </c>
      <c r="F71" s="89">
        <v>-1.5E-3</v>
      </c>
      <c r="G71" s="89">
        <v>7.0999999999999995E-3</v>
      </c>
    </row>
    <row r="72" spans="2:7">
      <c r="B72" s="89">
        <f>LN([1]P2_data!B69/[1]P2_data!B68)</f>
        <v>9.3440095147566253E-4</v>
      </c>
      <c r="C72" s="89">
        <v>1.0000000000000001E-5</v>
      </c>
      <c r="D72" s="89">
        <f t="shared" si="1"/>
        <v>9.244009514756625E-4</v>
      </c>
      <c r="E72" s="89">
        <v>1.8E-3</v>
      </c>
      <c r="F72" s="89">
        <v>3.9000000000000003E-3</v>
      </c>
      <c r="G72" s="89">
        <v>-5.9999999999999995E-4</v>
      </c>
    </row>
    <row r="73" spans="2:7">
      <c r="B73" s="89">
        <f>LN([1]P2_data!B70/[1]P2_data!B69)</f>
        <v>3.1791138924040737E-3</v>
      </c>
      <c r="C73" s="89">
        <v>1.0000000000000001E-5</v>
      </c>
      <c r="D73" s="89">
        <f t="shared" si="1"/>
        <v>3.1691138924040737E-3</v>
      </c>
      <c r="E73" s="89">
        <v>3.5999999999999999E-3</v>
      </c>
      <c r="F73" s="89">
        <v>3.3E-3</v>
      </c>
      <c r="G73" s="89">
        <v>9.1999999999999998E-3</v>
      </c>
    </row>
    <row r="74" spans="2:7">
      <c r="B74" s="89">
        <f>LN([1]P2_data!B71/[1]P2_data!B70)</f>
        <v>-2.3303105786317952E-3</v>
      </c>
      <c r="C74" s="89">
        <v>1.0000000000000001E-5</v>
      </c>
      <c r="D74" s="89">
        <f t="shared" si="1"/>
        <v>-2.3403105786317952E-3</v>
      </c>
      <c r="E74" s="89">
        <v>-1.6000000000000001E-3</v>
      </c>
      <c r="F74" s="89">
        <v>5.6999999999999993E-3</v>
      </c>
      <c r="G74" s="89">
        <v>-3.0000000000000001E-3</v>
      </c>
    </row>
    <row r="75" spans="2:7">
      <c r="B75" s="89">
        <f>LN([1]P2_data!B72/[1]P2_data!B71)</f>
        <v>-1.740731090657965E-3</v>
      </c>
      <c r="C75" s="89">
        <v>3.0000000000000001E-5</v>
      </c>
      <c r="D75" s="89">
        <f t="shared" si="1"/>
        <v>-1.7707310906579651E-3</v>
      </c>
      <c r="E75" s="89">
        <v>-2.8000000000000004E-3</v>
      </c>
      <c r="F75" s="89">
        <v>-1.1000000000000001E-2</v>
      </c>
      <c r="G75" s="89">
        <v>-1.1000000000000001E-3</v>
      </c>
    </row>
    <row r="76" spans="2:7">
      <c r="B76" s="89">
        <f>LN([1]P2_data!B73/[1]P2_data!B72)</f>
        <v>6.3717425590736855E-4</v>
      </c>
      <c r="C76" s="89">
        <v>3.0000000000000001E-5</v>
      </c>
      <c r="D76" s="89">
        <f t="shared" si="1"/>
        <v>6.0717425590736858E-4</v>
      </c>
      <c r="E76" s="89">
        <v>5.0000000000000001E-4</v>
      </c>
      <c r="F76" s="89">
        <v>-2.3E-3</v>
      </c>
      <c r="G76" s="89">
        <v>3.0999999999999999E-3</v>
      </c>
    </row>
    <row r="77" spans="2:7">
      <c r="B77" s="89">
        <f>LN([1]P2_data!B74/[1]P2_data!B73)</f>
        <v>-2.9770659824103337E-3</v>
      </c>
      <c r="C77" s="89">
        <v>3.0000000000000001E-5</v>
      </c>
      <c r="D77" s="89">
        <f t="shared" si="1"/>
        <v>-3.0070659824103338E-3</v>
      </c>
      <c r="E77" s="89">
        <v>-4.4000000000000003E-3</v>
      </c>
      <c r="F77" s="89">
        <v>-7.9000000000000008E-3</v>
      </c>
      <c r="G77" s="89">
        <v>-3.0999999999999999E-3</v>
      </c>
    </row>
    <row r="78" spans="2:7">
      <c r="B78" s="89">
        <f>LN([1]P2_data!B75/[1]P2_data!B74)</f>
        <v>2.8072112288810083E-3</v>
      </c>
      <c r="C78" s="89">
        <v>3.0000000000000001E-5</v>
      </c>
      <c r="D78" s="89">
        <f t="shared" si="1"/>
        <v>2.7772112288810082E-3</v>
      </c>
      <c r="E78" s="89">
        <v>3.2000000000000002E-3</v>
      </c>
      <c r="F78" s="89">
        <v>6.8999999999999999E-3</v>
      </c>
      <c r="G78" s="89">
        <v>5.0000000000000001E-3</v>
      </c>
    </row>
    <row r="79" spans="2:7">
      <c r="B79" s="89">
        <f>LN([1]P2_data!B76/[1]P2_data!B75)</f>
        <v>-1.0199091505808137E-3</v>
      </c>
      <c r="C79" s="89">
        <v>3.0000000000000001E-5</v>
      </c>
      <c r="D79" s="89">
        <f t="shared" si="1"/>
        <v>-1.0499091505808138E-3</v>
      </c>
      <c r="E79" s="89">
        <v>-8.0000000000000004E-4</v>
      </c>
      <c r="F79" s="89">
        <v>1.4000000000000002E-3</v>
      </c>
      <c r="G79" s="89">
        <v>-2.5999999999999999E-3</v>
      </c>
    </row>
    <row r="80" spans="2:7">
      <c r="B80" s="89">
        <f>LN([1]P2_data!B77/[1]P2_data!B76)</f>
        <v>5.9505676972734193E-4</v>
      </c>
      <c r="C80" s="89">
        <v>3.0000000000000001E-5</v>
      </c>
      <c r="D80" s="89">
        <f t="shared" si="1"/>
        <v>5.6505676972734196E-4</v>
      </c>
      <c r="E80" s="89">
        <v>8.0000000000000004E-4</v>
      </c>
      <c r="F80" s="89">
        <v>1E-3</v>
      </c>
      <c r="G80" s="89">
        <v>1E-3</v>
      </c>
    </row>
    <row r="81" spans="2:7">
      <c r="B81" s="89">
        <f>LN([1]P2_data!B78/[1]P2_data!B77)</f>
        <v>-1.190467842854965E-3</v>
      </c>
      <c r="C81" s="89">
        <v>3.0000000000000001E-5</v>
      </c>
      <c r="D81" s="89">
        <f t="shared" si="1"/>
        <v>-1.2204678428549651E-3</v>
      </c>
      <c r="E81" s="89">
        <v>-5.0000000000000001E-4</v>
      </c>
      <c r="F81" s="89">
        <v>8.1000000000000013E-3</v>
      </c>
      <c r="G81" s="89">
        <v>2.5000000000000001E-3</v>
      </c>
    </row>
    <row r="82" spans="2:7">
      <c r="B82" s="89">
        <f>LN([1]P2_data!B79/[1]P2_data!B78)</f>
        <v>-4.3914842008671798E-3</v>
      </c>
      <c r="C82" s="89">
        <v>3.0000000000000001E-5</v>
      </c>
      <c r="D82" s="89">
        <f t="shared" si="1"/>
        <v>-4.4214842008671795E-3</v>
      </c>
      <c r="E82" s="89">
        <v>-4.8999999999999998E-3</v>
      </c>
      <c r="F82" s="89">
        <v>-8.5000000000000006E-3</v>
      </c>
      <c r="G82" s="89">
        <v>-5.4000000000000003E-3</v>
      </c>
    </row>
    <row r="83" spans="2:7">
      <c r="B83" s="89">
        <f>LN([1]P2_data!B80/[1]P2_data!B79)</f>
        <v>-6.5160946446634243E-3</v>
      </c>
      <c r="C83" s="89">
        <v>3.0000000000000001E-5</v>
      </c>
      <c r="D83" s="89">
        <f t="shared" si="1"/>
        <v>-6.5460946446634239E-3</v>
      </c>
      <c r="E83" s="89">
        <v>-7.4999999999999997E-3</v>
      </c>
      <c r="F83" s="89">
        <v>-2.3E-3</v>
      </c>
      <c r="G83" s="89">
        <v>-7.9000000000000008E-3</v>
      </c>
    </row>
    <row r="84" spans="2:7">
      <c r="B84" s="89">
        <f>LN([1]P2_data!B81/[1]P2_data!B80)</f>
        <v>8.8208672956584869E-3</v>
      </c>
      <c r="C84" s="89">
        <v>3.0000000000000001E-5</v>
      </c>
      <c r="D84" s="89">
        <f t="shared" si="1"/>
        <v>8.7908672956584864E-3</v>
      </c>
      <c r="E84" s="89">
        <v>8.8999999999999999E-3</v>
      </c>
      <c r="F84" s="89">
        <v>2.3999999999999998E-3</v>
      </c>
      <c r="G84" s="89">
        <v>2.2000000000000001E-3</v>
      </c>
    </row>
    <row r="85" spans="2:7">
      <c r="B85" s="89">
        <f>LN([1]P2_data!B82/[1]P2_data!B81)</f>
        <v>-2.9886966017908041E-3</v>
      </c>
      <c r="C85" s="89">
        <v>3.0000000000000001E-5</v>
      </c>
      <c r="D85" s="89">
        <f t="shared" si="1"/>
        <v>-3.0186966017908042E-3</v>
      </c>
      <c r="E85" s="89">
        <v>-2.5000000000000001E-3</v>
      </c>
      <c r="F85" s="89">
        <v>3.5999999999999999E-3</v>
      </c>
      <c r="G85" s="89">
        <v>-1.6000000000000001E-3</v>
      </c>
    </row>
    <row r="86" spans="2:7">
      <c r="B86" s="89">
        <f>LN([1]P2_data!B83/[1]P2_data!B82)</f>
        <v>-1.8402907025919415E-3</v>
      </c>
      <c r="C86" s="89">
        <v>3.0000000000000001E-5</v>
      </c>
      <c r="D86" s="89">
        <f t="shared" si="1"/>
        <v>-1.8702907025919416E-3</v>
      </c>
      <c r="E86" s="89">
        <v>-8.0000000000000004E-4</v>
      </c>
      <c r="F86" s="89">
        <v>6.0000000000000001E-3</v>
      </c>
      <c r="G86" s="89">
        <v>-3.9000000000000003E-3</v>
      </c>
    </row>
    <row r="87" spans="2:7">
      <c r="B87" s="89">
        <f>LN([1]P2_data!B84/[1]P2_data!B83)</f>
        <v>8.1061666971095868E-3</v>
      </c>
      <c r="C87" s="89">
        <v>3.0000000000000001E-5</v>
      </c>
      <c r="D87" s="89">
        <f t="shared" si="1"/>
        <v>8.0761666971095863E-3</v>
      </c>
      <c r="E87" s="89">
        <v>8.3000000000000001E-3</v>
      </c>
      <c r="F87" s="89">
        <v>5.1999999999999998E-3</v>
      </c>
      <c r="G87" s="89">
        <v>2.7000000000000001E-3</v>
      </c>
    </row>
    <row r="88" spans="2:7">
      <c r="B88" s="89">
        <f>LN([1]P2_data!B85/[1]P2_data!B84)</f>
        <v>-3.1919675252007509E-3</v>
      </c>
      <c r="C88" s="89">
        <v>3.0000000000000001E-5</v>
      </c>
      <c r="D88" s="89">
        <f t="shared" si="1"/>
        <v>-3.221967525200751E-3</v>
      </c>
      <c r="E88" s="89">
        <v>-2.8000000000000004E-3</v>
      </c>
      <c r="F88" s="89">
        <v>1E-3</v>
      </c>
      <c r="G88" s="89">
        <v>-1.4000000000000002E-3</v>
      </c>
    </row>
    <row r="89" spans="2:7">
      <c r="B89" s="89">
        <f>LN([1]P2_data!B86/[1]P2_data!B85)</f>
        <v>1.0937882630136932E-2</v>
      </c>
      <c r="C89" s="89">
        <v>3.0000000000000001E-5</v>
      </c>
      <c r="D89" s="89">
        <f t="shared" si="1"/>
        <v>1.0907882630136931E-2</v>
      </c>
      <c r="E89" s="89">
        <v>1.18E-2</v>
      </c>
      <c r="F89" s="89">
        <v>1.7000000000000001E-3</v>
      </c>
      <c r="G89" s="89">
        <v>5.1000000000000004E-3</v>
      </c>
    </row>
    <row r="90" spans="2:7">
      <c r="B90" s="89">
        <f>LN([1]P2_data!B87/[1]P2_data!B86)</f>
        <v>5.8017693940625994E-3</v>
      </c>
      <c r="C90" s="89">
        <v>3.0000000000000001E-5</v>
      </c>
      <c r="D90" s="89">
        <f t="shared" si="1"/>
        <v>5.7717693940625998E-3</v>
      </c>
      <c r="E90" s="89">
        <v>6.6E-3</v>
      </c>
      <c r="F90" s="89">
        <v>3.5999999999999999E-3</v>
      </c>
      <c r="G90" s="89">
        <v>-5.0000000000000001E-4</v>
      </c>
    </row>
    <row r="91" spans="2:7">
      <c r="B91" s="89">
        <f>LN([1]P2_data!B88/[1]P2_data!B87)</f>
        <v>-6.2903451468674829E-4</v>
      </c>
      <c r="C91" s="89">
        <v>3.0000000000000001E-5</v>
      </c>
      <c r="D91" s="89">
        <f t="shared" si="1"/>
        <v>-6.5903451468674826E-4</v>
      </c>
      <c r="E91" s="89">
        <v>4.0000000000000002E-4</v>
      </c>
      <c r="F91" s="89">
        <v>6.9999999999999993E-3</v>
      </c>
      <c r="G91" s="89">
        <v>3.0999999999999999E-3</v>
      </c>
    </row>
    <row r="92" spans="2:7">
      <c r="B92" s="89">
        <f>LN([1]P2_data!B89/[1]P2_data!B88)</f>
        <v>8.3862478709525947E-4</v>
      </c>
      <c r="C92" s="89">
        <v>3.0000000000000001E-5</v>
      </c>
      <c r="D92" s="89">
        <f t="shared" si="1"/>
        <v>8.0862478709525949E-4</v>
      </c>
      <c r="E92" s="89">
        <v>5.0000000000000001E-4</v>
      </c>
      <c r="F92" s="89">
        <v>-1.2999999999999999E-3</v>
      </c>
      <c r="G92" s="89">
        <v>-9.5999999999999992E-3</v>
      </c>
    </row>
    <row r="93" spans="2:7">
      <c r="B93" s="89">
        <f>LN([1]P2_data!B90/[1]P2_data!B89)</f>
        <v>-2.1817747652397839E-3</v>
      </c>
      <c r="C93" s="89">
        <v>3.0000000000000001E-5</v>
      </c>
      <c r="D93" s="89">
        <f t="shared" si="1"/>
        <v>-2.211774765239784E-3</v>
      </c>
      <c r="E93" s="89">
        <v>-3.0000000000000001E-3</v>
      </c>
      <c r="F93" s="89">
        <v>-6.7000000000000002E-3</v>
      </c>
      <c r="G93" s="89">
        <v>-6.0000000000000001E-3</v>
      </c>
    </row>
    <row r="94" spans="2:7">
      <c r="B94" s="89">
        <f>LN([1]P2_data!B91/[1]P2_data!B90)</f>
        <v>2.5169532806454229E-3</v>
      </c>
      <c r="C94" s="89">
        <v>3.0000000000000001E-5</v>
      </c>
      <c r="D94" s="89">
        <f t="shared" si="1"/>
        <v>2.4869532806454228E-3</v>
      </c>
      <c r="E94" s="89">
        <v>2.0999999999999999E-3</v>
      </c>
      <c r="F94" s="89">
        <v>2.7000000000000001E-3</v>
      </c>
      <c r="G94" s="89">
        <v>-1.2999999999999999E-3</v>
      </c>
    </row>
    <row r="95" spans="2:7">
      <c r="B95" s="89">
        <f>LN([1]P2_data!B92/[1]P2_data!B91)</f>
        <v>3.7704891248078684E-4</v>
      </c>
      <c r="C95" s="89">
        <v>3.0000000000000001E-5</v>
      </c>
      <c r="D95" s="89">
        <f t="shared" si="1"/>
        <v>3.4704891248078681E-4</v>
      </c>
      <c r="E95" s="89">
        <v>2.9999999999999997E-4</v>
      </c>
      <c r="F95" s="89">
        <v>-4.5999999999999999E-3</v>
      </c>
      <c r="G95" s="89">
        <v>-2.0999999999999999E-3</v>
      </c>
    </row>
    <row r="96" spans="2:7">
      <c r="B96" s="89">
        <f>LN([1]P2_data!B93/[1]P2_data!B92)</f>
        <v>-1.2153296414700193E-3</v>
      </c>
      <c r="C96" s="89">
        <v>3.0000000000000001E-5</v>
      </c>
      <c r="D96" s="89">
        <f t="shared" si="1"/>
        <v>-1.2453296414700193E-3</v>
      </c>
      <c r="E96" s="89">
        <v>-1.9E-3</v>
      </c>
      <c r="F96" s="89">
        <v>-5.4000000000000003E-3</v>
      </c>
      <c r="G96" s="89">
        <v>2E-3</v>
      </c>
    </row>
    <row r="97" spans="2:7">
      <c r="B97" s="89">
        <f>LN([1]P2_data!B94/[1]P2_data!B93)</f>
        <v>1.1734097619967656E-3</v>
      </c>
      <c r="C97" s="89">
        <v>3.0000000000000001E-5</v>
      </c>
      <c r="D97" s="89">
        <f t="shared" si="1"/>
        <v>1.1434097619967656E-3</v>
      </c>
      <c r="E97" s="89">
        <v>2.0000000000000001E-4</v>
      </c>
      <c r="F97" s="89">
        <v>-5.9999999999999995E-4</v>
      </c>
      <c r="G97" s="89">
        <v>-3.5999999999999999E-3</v>
      </c>
    </row>
    <row r="98" spans="2:7">
      <c r="B98" s="89">
        <f>LN([1]P2_data!B95/[1]P2_data!B94)</f>
        <v>3.9292865657764133E-3</v>
      </c>
      <c r="C98" s="89">
        <v>3.0000000000000001E-5</v>
      </c>
      <c r="D98" s="89">
        <f t="shared" si="1"/>
        <v>3.8992865657764132E-3</v>
      </c>
      <c r="E98" s="89">
        <v>4.5999999999999999E-3</v>
      </c>
      <c r="F98" s="89">
        <v>5.9999999999999995E-4</v>
      </c>
      <c r="G98" s="89">
        <v>5.0000000000000001E-4</v>
      </c>
    </row>
    <row r="99" spans="2:7">
      <c r="B99" s="89">
        <f>LN([1]P2_data!B96/[1]P2_data!B95)</f>
        <v>-1.6685998001242369E-4</v>
      </c>
      <c r="C99" s="89">
        <v>3.0000000000000001E-5</v>
      </c>
      <c r="D99" s="89">
        <f t="shared" si="1"/>
        <v>-1.9685998001242369E-4</v>
      </c>
      <c r="E99" s="89">
        <v>-4.0000000000000002E-4</v>
      </c>
      <c r="F99" s="89">
        <v>-2.7000000000000001E-3</v>
      </c>
      <c r="G99" s="89">
        <v>2.8000000000000004E-3</v>
      </c>
    </row>
    <row r="100" spans="2:7">
      <c r="B100" s="89">
        <f>LN([1]P2_data!B97/[1]P2_data!B96)</f>
        <v>-9.1839704741495764E-4</v>
      </c>
      <c r="C100" s="89">
        <v>3.0000000000000001E-5</v>
      </c>
      <c r="D100" s="89">
        <f t="shared" si="1"/>
        <v>-9.4839704741495761E-4</v>
      </c>
      <c r="E100" s="89">
        <v>-5.0000000000000001E-4</v>
      </c>
      <c r="F100" s="89">
        <v>5.1000000000000004E-3</v>
      </c>
      <c r="G100" s="89">
        <v>-7.8000000000000005E-3</v>
      </c>
    </row>
    <row r="101" spans="2:7">
      <c r="B101" s="89">
        <f>LN([1]P2_data!B98/[1]P2_data!B97)</f>
        <v>1.7942171790476117E-3</v>
      </c>
      <c r="C101" s="89">
        <v>3.0000000000000001E-5</v>
      </c>
      <c r="D101" s="89">
        <f t="shared" si="1"/>
        <v>1.7642171790476116E-3</v>
      </c>
      <c r="E101" s="89">
        <v>2.0999999999999999E-3</v>
      </c>
      <c r="F101" s="89">
        <v>1.9E-3</v>
      </c>
      <c r="G101" s="89">
        <v>2.0000000000000001E-4</v>
      </c>
    </row>
    <row r="102" spans="2:7">
      <c r="B102" s="89">
        <f>LN([1]P2_data!B99/[1]P2_data!B98)</f>
        <v>-2.0448207437978776E-3</v>
      </c>
      <c r="C102" s="89">
        <v>3.0000000000000001E-5</v>
      </c>
      <c r="D102" s="89">
        <f t="shared" si="1"/>
        <v>-2.0748207437978777E-3</v>
      </c>
      <c r="E102" s="89">
        <v>-2.5999999999999999E-3</v>
      </c>
      <c r="F102" s="89">
        <v>-3.5999999999999999E-3</v>
      </c>
      <c r="G102" s="89">
        <v>-1.5E-3</v>
      </c>
    </row>
    <row r="103" spans="2:7">
      <c r="B103" s="89">
        <f>LN([1]P2_data!B100/[1]P2_data!B99)</f>
        <v>-1.6724186487110219E-3</v>
      </c>
      <c r="C103" s="89">
        <v>3.0000000000000001E-5</v>
      </c>
      <c r="D103" s="89">
        <f t="shared" si="1"/>
        <v>-1.702418648711022E-3</v>
      </c>
      <c r="E103" s="89">
        <v>-1.8E-3</v>
      </c>
      <c r="F103" s="89">
        <v>-2.8999999999999998E-3</v>
      </c>
      <c r="G103" s="89">
        <v>-6.0999999999999995E-3</v>
      </c>
    </row>
    <row r="104" spans="2:7">
      <c r="B104" s="89">
        <f>LN([1]P2_data!B101/[1]P2_data!B100)</f>
        <v>5.5083055430122548E-3</v>
      </c>
      <c r="C104" s="89">
        <v>3.0000000000000001E-5</v>
      </c>
      <c r="D104" s="89">
        <f t="shared" si="1"/>
        <v>5.4783055430122551E-3</v>
      </c>
      <c r="E104" s="89">
        <v>5.3E-3</v>
      </c>
      <c r="F104" s="89">
        <v>2.5000000000000001E-3</v>
      </c>
      <c r="G104" s="89">
        <v>2E-3</v>
      </c>
    </row>
    <row r="105" spans="2:7">
      <c r="B105" s="89">
        <f>LN([1]P2_data!B102/[1]P2_data!B101)</f>
        <v>-9.1594576414955942E-4</v>
      </c>
      <c r="C105" s="89">
        <v>3.0000000000000001E-5</v>
      </c>
      <c r="D105" s="89">
        <f t="shared" si="1"/>
        <v>-9.4594576414955939E-4</v>
      </c>
      <c r="E105" s="89">
        <v>-2.9999999999999997E-4</v>
      </c>
      <c r="F105" s="89">
        <v>1.6000000000000001E-3</v>
      </c>
      <c r="G105" s="89">
        <v>-8.9999999999999998E-4</v>
      </c>
    </row>
    <row r="106" spans="2:7">
      <c r="B106" s="89">
        <f>LN([1]P2_data!B103/[1]P2_data!B102)</f>
        <v>-1.7903377630484222E-2</v>
      </c>
      <c r="C106" s="89">
        <v>3.0000000000000001E-5</v>
      </c>
      <c r="D106" s="89">
        <f t="shared" si="1"/>
        <v>-1.7933377630484221E-2</v>
      </c>
      <c r="E106" s="89">
        <v>-1.9699999999999999E-2</v>
      </c>
      <c r="F106" s="89">
        <v>-8.8999999999999999E-3</v>
      </c>
      <c r="G106" s="89">
        <v>-5.4000000000000003E-3</v>
      </c>
    </row>
    <row r="107" spans="2:7">
      <c r="B107" s="89">
        <f>LN([1]P2_data!B104/[1]P2_data!B103)</f>
        <v>4.0203908567564041E-3</v>
      </c>
      <c r="C107" s="89">
        <v>3.0000000000000001E-5</v>
      </c>
      <c r="D107" s="89">
        <f t="shared" si="1"/>
        <v>3.9903908567564044E-3</v>
      </c>
      <c r="E107" s="89">
        <v>4.0000000000000001E-3</v>
      </c>
      <c r="F107" s="89">
        <v>5.9999999999999995E-4</v>
      </c>
      <c r="G107" s="89">
        <v>-3.9000000000000003E-3</v>
      </c>
    </row>
    <row r="108" spans="2:7">
      <c r="B108" s="89">
        <f>LN([1]P2_data!B105/[1]P2_data!B104)</f>
        <v>6.4831160539023163E-3</v>
      </c>
      <c r="C108" s="89">
        <v>3.0000000000000001E-5</v>
      </c>
      <c r="D108" s="89">
        <f t="shared" si="1"/>
        <v>6.4531160539023167E-3</v>
      </c>
      <c r="E108" s="89">
        <v>6.9999999999999993E-3</v>
      </c>
      <c r="F108" s="89">
        <v>-3.9000000000000003E-3</v>
      </c>
      <c r="G108" s="89">
        <v>4.0000000000000001E-3</v>
      </c>
    </row>
    <row r="109" spans="2:7">
      <c r="B109" s="89">
        <f>LN([1]P2_data!B106/[1]P2_data!B105)</f>
        <v>5.0645986285423111E-3</v>
      </c>
      <c r="C109" s="89">
        <v>3.0000000000000001E-5</v>
      </c>
      <c r="D109" s="89">
        <f t="shared" si="1"/>
        <v>5.0345986285423115E-3</v>
      </c>
      <c r="E109" s="89">
        <v>5.6000000000000008E-3</v>
      </c>
      <c r="F109" s="89">
        <v>2.8000000000000004E-3</v>
      </c>
      <c r="G109" s="89">
        <v>-3.0000000000000001E-3</v>
      </c>
    </row>
    <row r="110" spans="2:7">
      <c r="B110" s="89">
        <f>LN([1]P2_data!B107/[1]P2_data!B106)</f>
        <v>2.2103101029607775E-3</v>
      </c>
      <c r="C110" s="89">
        <v>3.0000000000000001E-5</v>
      </c>
      <c r="D110" s="89">
        <f t="shared" si="1"/>
        <v>2.1803101029607775E-3</v>
      </c>
      <c r="E110" s="89">
        <v>1.8E-3</v>
      </c>
      <c r="F110" s="89">
        <v>-7.000000000000001E-4</v>
      </c>
      <c r="G110" s="89">
        <v>6.0999999999999995E-3</v>
      </c>
    </row>
    <row r="111" spans="2:7">
      <c r="B111" s="89">
        <f>LN([1]P2_data!B108/[1]P2_data!B107)</f>
        <v>2.3301221183958816E-3</v>
      </c>
      <c r="C111" s="89">
        <v>3.0000000000000001E-5</v>
      </c>
      <c r="D111" s="89">
        <f t="shared" si="1"/>
        <v>2.3001221183958816E-3</v>
      </c>
      <c r="E111" s="89">
        <v>2.3999999999999998E-3</v>
      </c>
      <c r="F111" s="89">
        <v>-1.5E-3</v>
      </c>
      <c r="G111" s="89">
        <v>-4.8999999999999998E-3</v>
      </c>
    </row>
    <row r="112" spans="2:7">
      <c r="B112" s="89">
        <f>LN([1]P2_data!B109/[1]P2_data!B108)</f>
        <v>4.7681082500200195E-3</v>
      </c>
      <c r="C112" s="89">
        <v>3.0000000000000001E-5</v>
      </c>
      <c r="D112" s="89">
        <f t="shared" si="1"/>
        <v>4.7381082500200199E-3</v>
      </c>
      <c r="E112" s="89">
        <v>4.1999999999999997E-3</v>
      </c>
      <c r="F112" s="89">
        <v>-2.7000000000000001E-3</v>
      </c>
      <c r="G112" s="89">
        <v>-7.7000000000000002E-3</v>
      </c>
    </row>
    <row r="113" spans="2:7">
      <c r="B113" s="89">
        <f>LN([1]P2_data!B110/[1]P2_data!B109)</f>
        <v>-2.0678842522327438E-4</v>
      </c>
      <c r="C113" s="89">
        <v>3.0000000000000001E-5</v>
      </c>
      <c r="D113" s="89">
        <f t="shared" si="1"/>
        <v>-2.3678842522327438E-4</v>
      </c>
      <c r="E113" s="89">
        <v>5.9999999999999995E-4</v>
      </c>
      <c r="F113" s="89">
        <v>-2.0000000000000001E-4</v>
      </c>
      <c r="G113" s="89">
        <v>8.9999999999999998E-4</v>
      </c>
    </row>
    <row r="114" spans="2:7">
      <c r="B114" s="89">
        <f>LN([1]P2_data!B111/[1]P2_data!B110)</f>
        <v>-8.6921632491076964E-4</v>
      </c>
      <c r="C114" s="89">
        <v>3.0000000000000001E-5</v>
      </c>
      <c r="D114" s="89">
        <f t="shared" si="1"/>
        <v>-8.9921632491076961E-4</v>
      </c>
      <c r="E114" s="89">
        <v>-1.9E-3</v>
      </c>
      <c r="F114" s="89">
        <v>-5.0000000000000001E-3</v>
      </c>
      <c r="G114" s="89">
        <v>-3.2000000000000002E-3</v>
      </c>
    </row>
    <row r="115" spans="2:7">
      <c r="B115" s="89">
        <f>LN([1]P2_data!B112/[1]P2_data!B111)</f>
        <v>-2.484697894570887E-4</v>
      </c>
      <c r="C115" s="89">
        <v>3.0000000000000001E-5</v>
      </c>
      <c r="D115" s="89">
        <f t="shared" si="1"/>
        <v>-2.7846978945708872E-4</v>
      </c>
      <c r="E115" s="89">
        <v>-2.0000000000000001E-4</v>
      </c>
      <c r="F115" s="89">
        <v>2.9999999999999997E-4</v>
      </c>
      <c r="G115" s="89">
        <v>-5.6000000000000008E-3</v>
      </c>
    </row>
    <row r="116" spans="2:7">
      <c r="B116" s="89">
        <f>LN([1]P2_data!B113/[1]P2_data!B112)</f>
        <v>7.9208293169512802E-3</v>
      </c>
      <c r="C116" s="89">
        <v>3.0000000000000001E-5</v>
      </c>
      <c r="D116" s="89">
        <f t="shared" si="1"/>
        <v>7.8908293169512797E-3</v>
      </c>
      <c r="E116" s="89">
        <v>9.4999999999999998E-3</v>
      </c>
      <c r="F116" s="89">
        <v>9.7000000000000003E-3</v>
      </c>
      <c r="G116" s="89">
        <v>2.9999999999999997E-4</v>
      </c>
    </row>
    <row r="117" spans="2:7">
      <c r="B117" s="89">
        <f>LN([1]P2_data!B114/[1]P2_data!B113)</f>
        <v>3.3228631959237014E-3</v>
      </c>
      <c r="C117" s="89">
        <v>3.0000000000000001E-5</v>
      </c>
      <c r="D117" s="89">
        <f t="shared" si="1"/>
        <v>3.2928631959237013E-3</v>
      </c>
      <c r="E117" s="89">
        <v>3.4999999999999996E-3</v>
      </c>
      <c r="F117" s="89">
        <v>5.6000000000000008E-3</v>
      </c>
      <c r="G117" s="89">
        <v>-7.7000000000000002E-3</v>
      </c>
    </row>
    <row r="118" spans="2:7">
      <c r="B118" s="89">
        <f>LN([1]P2_data!B115/[1]P2_data!B114)</f>
        <v>-7.3743447660874696E-4</v>
      </c>
      <c r="C118" s="89">
        <v>3.0000000000000001E-5</v>
      </c>
      <c r="D118" s="89">
        <f t="shared" si="1"/>
        <v>-7.6743447660874693E-4</v>
      </c>
      <c r="E118" s="89">
        <v>-1.7000000000000001E-3</v>
      </c>
      <c r="F118" s="89">
        <v>-4.5000000000000005E-3</v>
      </c>
      <c r="G118" s="89">
        <v>0</v>
      </c>
    </row>
    <row r="119" spans="2:7">
      <c r="B119" s="89">
        <f>LN([1]P2_data!B116/[1]P2_data!B115)</f>
        <v>-3.2019648900001234E-3</v>
      </c>
      <c r="C119" s="89">
        <v>3.0000000000000001E-5</v>
      </c>
      <c r="D119" s="89">
        <f t="shared" si="1"/>
        <v>-3.2319648900001234E-3</v>
      </c>
      <c r="E119" s="89">
        <v>-2.8000000000000004E-3</v>
      </c>
      <c r="F119" s="89">
        <v>1E-3</v>
      </c>
      <c r="G119" s="89">
        <v>-5.9999999999999995E-4</v>
      </c>
    </row>
    <row r="120" spans="2:7">
      <c r="B120" s="89">
        <f>LN([1]P2_data!B117/[1]P2_data!B116)</f>
        <v>1.8485308931427144E-3</v>
      </c>
      <c r="C120" s="89">
        <v>3.0000000000000001E-5</v>
      </c>
      <c r="D120" s="89">
        <f t="shared" si="1"/>
        <v>1.8185308931427144E-3</v>
      </c>
      <c r="E120" s="89">
        <v>1.5E-3</v>
      </c>
      <c r="F120" s="89">
        <v>-1.9E-3</v>
      </c>
      <c r="G120" s="89">
        <v>1E-4</v>
      </c>
    </row>
    <row r="121" spans="2:7">
      <c r="B121" s="89">
        <f>LN([1]P2_data!B118/[1]P2_data!B117)</f>
        <v>4.9234778305210153E-4</v>
      </c>
      <c r="C121" s="89">
        <v>3.0000000000000001E-5</v>
      </c>
      <c r="D121" s="89">
        <f t="shared" si="1"/>
        <v>4.6234778305210151E-4</v>
      </c>
      <c r="E121" s="89">
        <v>1.8E-3</v>
      </c>
      <c r="F121" s="89">
        <v>1.1599999999999999E-2</v>
      </c>
      <c r="G121" s="89">
        <v>9.1999999999999998E-3</v>
      </c>
    </row>
    <row r="122" spans="2:7">
      <c r="B122" s="89">
        <f>LN([1]P2_data!B119/[1]P2_data!B118)</f>
        <v>-1.5188943486296248E-3</v>
      </c>
      <c r="C122" s="89">
        <v>3.0000000000000001E-5</v>
      </c>
      <c r="D122" s="89">
        <f t="shared" si="1"/>
        <v>-1.5488943486296248E-3</v>
      </c>
      <c r="E122" s="89">
        <v>-1.1999999999999999E-3</v>
      </c>
      <c r="F122" s="89">
        <v>0</v>
      </c>
      <c r="G122" s="89">
        <v>2.3700000000000002E-2</v>
      </c>
    </row>
    <row r="123" spans="2:7">
      <c r="B123" s="89">
        <f>LN([1]P2_data!B120/[1]P2_data!B119)</f>
        <v>-2.0544815687999009E-4</v>
      </c>
      <c r="C123" s="89">
        <v>3.0000000000000001E-5</v>
      </c>
      <c r="D123" s="89">
        <f t="shared" si="1"/>
        <v>-2.3544815687999009E-4</v>
      </c>
      <c r="E123" s="89">
        <v>-1.1000000000000001E-3</v>
      </c>
      <c r="F123" s="89">
        <v>-2.7000000000000001E-3</v>
      </c>
      <c r="G123" s="89">
        <v>3.5999999999999999E-3</v>
      </c>
    </row>
    <row r="124" spans="2:7">
      <c r="B124" s="89">
        <f>LN([1]P2_data!B121/[1]P2_data!B120)</f>
        <v>4.8779666326746298E-3</v>
      </c>
      <c r="C124" s="89">
        <v>3.0000000000000001E-5</v>
      </c>
      <c r="D124" s="89">
        <f t="shared" si="1"/>
        <v>4.8479666326746301E-3</v>
      </c>
      <c r="E124" s="89">
        <v>5.5000000000000005E-3</v>
      </c>
      <c r="F124" s="89">
        <v>8.0000000000000004E-4</v>
      </c>
      <c r="G124" s="89">
        <v>-1.4000000000000002E-3</v>
      </c>
    </row>
    <row r="125" spans="2:7">
      <c r="B125" s="89">
        <f>LN([1]P2_data!B122/[1]P2_data!B121)</f>
        <v>-1.2684303545067556E-3</v>
      </c>
      <c r="C125" s="89">
        <v>3.0000000000000001E-5</v>
      </c>
      <c r="D125" s="89">
        <f t="shared" si="1"/>
        <v>-1.2984303545067557E-3</v>
      </c>
      <c r="E125" s="89">
        <v>-1.7000000000000001E-3</v>
      </c>
      <c r="F125" s="89">
        <v>-4.6999999999999993E-3</v>
      </c>
      <c r="G125" s="89">
        <v>-5.5000000000000005E-3</v>
      </c>
    </row>
    <row r="126" spans="2:7">
      <c r="B126" s="89">
        <f>LN([1]P2_data!B123/[1]P2_data!B122)</f>
        <v>-1.9261946953939449E-3</v>
      </c>
      <c r="C126" s="89">
        <v>3.0000000000000001E-5</v>
      </c>
      <c r="D126" s="89">
        <f t="shared" si="1"/>
        <v>-1.9561946953939448E-3</v>
      </c>
      <c r="E126" s="89">
        <v>-3.0000000000000001E-3</v>
      </c>
      <c r="F126" s="89">
        <v>-2.3999999999999998E-3</v>
      </c>
      <c r="G126" s="89">
        <v>-1.1999999999999999E-3</v>
      </c>
    </row>
    <row r="127" spans="2:7">
      <c r="B127" s="89">
        <f>LN([1]P2_data!B124/[1]P2_data!B123)</f>
        <v>-4.6463149439018797E-3</v>
      </c>
      <c r="C127" s="89">
        <v>3.0000000000000001E-5</v>
      </c>
      <c r="D127" s="89">
        <f t="shared" si="1"/>
        <v>-4.6763149439018794E-3</v>
      </c>
      <c r="E127" s="89">
        <v>-2.9999999999999997E-4</v>
      </c>
      <c r="F127" s="89">
        <v>-2.3E-3</v>
      </c>
      <c r="G127" s="89">
        <v>-1.8E-3</v>
      </c>
    </row>
    <row r="128" spans="2:7">
      <c r="B128" s="89">
        <f>LN([1]P2_data!B125/[1]P2_data!B124)</f>
        <v>8.290648708995832E-3</v>
      </c>
      <c r="C128" s="89">
        <v>3.0000000000000001E-5</v>
      </c>
      <c r="D128" s="89">
        <f t="shared" si="1"/>
        <v>8.2606487089958314E-3</v>
      </c>
      <c r="E128" s="89">
        <v>8.6E-3</v>
      </c>
      <c r="F128" s="89">
        <v>1.1999999999999999E-3</v>
      </c>
      <c r="G128" s="89">
        <v>-7.4000000000000003E-3</v>
      </c>
    </row>
    <row r="129" spans="2:7">
      <c r="B129" s="89">
        <f>LN([1]P2_data!B126/[1]P2_data!B125)</f>
        <v>-6.7669337860827962E-3</v>
      </c>
      <c r="C129" s="89">
        <v>3.0000000000000001E-5</v>
      </c>
      <c r="D129" s="89">
        <f t="shared" si="1"/>
        <v>-6.7969337860827959E-3</v>
      </c>
      <c r="E129" s="89">
        <v>-7.3000000000000001E-3</v>
      </c>
      <c r="F129" s="89">
        <v>-4.0000000000000001E-3</v>
      </c>
      <c r="G129" s="89">
        <v>-5.1000000000000004E-3</v>
      </c>
    </row>
    <row r="130" spans="2:7">
      <c r="B130" s="89">
        <f>LN([1]P2_data!B127/[1]P2_data!B126)</f>
        <v>-2.4692567821448766E-4</v>
      </c>
      <c r="C130" s="89">
        <v>3.0000000000000001E-5</v>
      </c>
      <c r="D130" s="89">
        <f t="shared" si="1"/>
        <v>-2.7692567821448769E-4</v>
      </c>
      <c r="E130" s="89">
        <v>-7.000000000000001E-4</v>
      </c>
      <c r="F130" s="89">
        <v>-4.0000000000000002E-4</v>
      </c>
      <c r="G130" s="89">
        <v>-1.6799999999999999E-2</v>
      </c>
    </row>
    <row r="131" spans="2:7">
      <c r="B131" s="89">
        <f>LN([1]P2_data!B128/[1]P2_data!B127)</f>
        <v>-4.5287471320979138E-4</v>
      </c>
      <c r="C131" s="89">
        <v>3.0000000000000001E-5</v>
      </c>
      <c r="D131" s="89">
        <f t="shared" si="1"/>
        <v>-4.8287471320979141E-4</v>
      </c>
      <c r="E131" s="89">
        <v>2.0000000000000001E-4</v>
      </c>
      <c r="F131" s="89">
        <v>5.1999999999999998E-3</v>
      </c>
      <c r="G131" s="89">
        <v>-4.1999999999999997E-3</v>
      </c>
    </row>
    <row r="132" spans="2:7">
      <c r="B132" s="89">
        <f>LN([1]P2_data!B129/[1]P2_data!B128)</f>
        <v>1.1935264885892204E-3</v>
      </c>
      <c r="C132" s="89">
        <v>3.0000000000000001E-5</v>
      </c>
      <c r="D132" s="89">
        <f t="shared" si="1"/>
        <v>1.1635264885892203E-3</v>
      </c>
      <c r="E132" s="89">
        <v>2.3999999999999998E-3</v>
      </c>
      <c r="F132" s="89">
        <v>8.3000000000000001E-3</v>
      </c>
      <c r="G132" s="89">
        <v>-5.0000000000000001E-3</v>
      </c>
    </row>
    <row r="133" spans="2:7">
      <c r="B133" s="89">
        <f>LN([1]P2_data!B130/[1]P2_data!B129)</f>
        <v>6.578183727110646E-4</v>
      </c>
      <c r="C133" s="89">
        <v>3.0000000000000001E-5</v>
      </c>
      <c r="D133" s="89">
        <f t="shared" si="1"/>
        <v>6.2781837271106463E-4</v>
      </c>
      <c r="E133" s="89">
        <v>4.0000000000000002E-4</v>
      </c>
      <c r="F133" s="89">
        <v>-5.9999999999999995E-4</v>
      </c>
      <c r="G133" s="89">
        <v>6.8000000000000005E-3</v>
      </c>
    </row>
    <row r="134" spans="2:7">
      <c r="B134" s="89">
        <f>LN([1]P2_data!B131/[1]P2_data!B130)</f>
        <v>-8.08881889685336E-3</v>
      </c>
      <c r="C134" s="89">
        <v>3.0000000000000001E-5</v>
      </c>
      <c r="D134" s="89">
        <f t="shared" si="1"/>
        <v>-8.1188188968533605E-3</v>
      </c>
      <c r="E134" s="89">
        <v>-8.3999999999999995E-3</v>
      </c>
      <c r="F134" s="89">
        <v>-4.0000000000000001E-3</v>
      </c>
      <c r="G134" s="89">
        <v>1.32E-2</v>
      </c>
    </row>
    <row r="135" spans="2:7">
      <c r="B135" s="89">
        <f>LN([1]P2_data!B132/[1]P2_data!B131)</f>
        <v>8.910594697328765E-3</v>
      </c>
      <c r="C135" s="89">
        <v>3.0000000000000001E-5</v>
      </c>
      <c r="D135" s="89">
        <f t="shared" ref="D135:D198" si="2">B135-C135</f>
        <v>8.8805946973287645E-3</v>
      </c>
      <c r="E135" s="89">
        <v>1.0200000000000001E-2</v>
      </c>
      <c r="F135" s="89">
        <v>7.4999999999999997E-3</v>
      </c>
      <c r="G135" s="89">
        <v>2.2000000000000001E-3</v>
      </c>
    </row>
    <row r="136" spans="2:7">
      <c r="B136" s="89">
        <f>LN([1]P2_data!B133/[1]P2_data!B132)</f>
        <v>-8.8277074855946866E-3</v>
      </c>
      <c r="C136" s="89">
        <v>3.0000000000000001E-5</v>
      </c>
      <c r="D136" s="89">
        <f t="shared" si="2"/>
        <v>-8.8577074855946871E-3</v>
      </c>
      <c r="E136" s="89">
        <v>-8.3000000000000001E-3</v>
      </c>
      <c r="F136" s="89">
        <v>-1.1999999999999999E-3</v>
      </c>
      <c r="G136" s="89">
        <v>1.38E-2</v>
      </c>
    </row>
    <row r="137" spans="2:7">
      <c r="B137" s="89">
        <f>LN([1]P2_data!B134/[1]P2_data!B133)</f>
        <v>1.8627636209769612E-3</v>
      </c>
      <c r="C137" s="89">
        <v>3.0000000000000001E-5</v>
      </c>
      <c r="D137" s="89">
        <f t="shared" si="2"/>
        <v>1.8327636209769611E-3</v>
      </c>
      <c r="E137" s="89">
        <v>1.4000000000000002E-3</v>
      </c>
      <c r="F137" s="89">
        <v>-8.9999999999999998E-4</v>
      </c>
      <c r="G137" s="89">
        <v>-2.5000000000000001E-3</v>
      </c>
    </row>
    <row r="138" spans="2:7">
      <c r="B138" s="89">
        <f>LN([1]P2_data!B135/[1]P2_data!B134)</f>
        <v>1.6941967711353251E-3</v>
      </c>
      <c r="C138" s="89">
        <v>4.0000000000000003E-5</v>
      </c>
      <c r="D138" s="89">
        <f t="shared" si="2"/>
        <v>1.654196771135325E-3</v>
      </c>
      <c r="E138" s="89">
        <v>2.3999999999999998E-3</v>
      </c>
      <c r="F138" s="89">
        <v>3.4000000000000002E-3</v>
      </c>
      <c r="G138" s="89">
        <v>1.2E-2</v>
      </c>
    </row>
    <row r="139" spans="2:7">
      <c r="B139" s="89">
        <f>LN([1]P2_data!B136/[1]P2_data!B135)</f>
        <v>2.3093621847403221E-3</v>
      </c>
      <c r="C139" s="89">
        <v>4.0000000000000003E-5</v>
      </c>
      <c r="D139" s="89">
        <f t="shared" si="2"/>
        <v>2.269362184740322E-3</v>
      </c>
      <c r="E139" s="89">
        <v>1.1999999999999999E-3</v>
      </c>
      <c r="F139" s="89">
        <v>-6.8999999999999999E-3</v>
      </c>
      <c r="G139" s="89">
        <v>-5.5000000000000005E-3</v>
      </c>
    </row>
    <row r="140" spans="2:7">
      <c r="B140" s="89">
        <f>LN([1]P2_data!B137/[1]P2_data!B136)</f>
        <v>-9.1865289266334985E-3</v>
      </c>
      <c r="C140" s="89">
        <v>4.0000000000000003E-5</v>
      </c>
      <c r="D140" s="89">
        <f t="shared" si="2"/>
        <v>-9.2265289266334986E-3</v>
      </c>
      <c r="E140" s="89">
        <v>-9.4999999999999998E-3</v>
      </c>
      <c r="F140" s="89">
        <v>-5.0000000000000001E-3</v>
      </c>
      <c r="G140" s="89">
        <v>1.1999999999999999E-3</v>
      </c>
    </row>
    <row r="141" spans="2:7">
      <c r="B141" s="89">
        <f>LN([1]P2_data!B138/[1]P2_data!B137)</f>
        <v>6.4641918502126002E-3</v>
      </c>
      <c r="C141" s="89">
        <v>4.0000000000000003E-5</v>
      </c>
      <c r="D141" s="89">
        <f t="shared" si="2"/>
        <v>6.4241918502126001E-3</v>
      </c>
      <c r="E141" s="89">
        <v>6.9999999999999993E-3</v>
      </c>
      <c r="F141" s="89">
        <v>4.1999999999999997E-3</v>
      </c>
      <c r="G141" s="89">
        <v>-4.0999999999999995E-3</v>
      </c>
    </row>
    <row r="142" spans="2:7">
      <c r="B142" s="89">
        <f>LN([1]P2_data!B139/[1]P2_data!B138)</f>
        <v>1.0732910630159105E-3</v>
      </c>
      <c r="C142" s="89">
        <v>4.0000000000000003E-5</v>
      </c>
      <c r="D142" s="89">
        <f t="shared" si="2"/>
        <v>1.0332910630159104E-3</v>
      </c>
      <c r="E142" s="89">
        <v>5.0000000000000001E-4</v>
      </c>
      <c r="F142" s="89">
        <v>-4.3E-3</v>
      </c>
      <c r="G142" s="89">
        <v>-8.9999999999999998E-4</v>
      </c>
    </row>
    <row r="143" spans="2:7">
      <c r="B143" s="89">
        <f>LN([1]P2_data!B140/[1]P2_data!B139)</f>
        <v>-7.4291319709780845E-4</v>
      </c>
      <c r="C143" s="89">
        <v>4.0000000000000003E-5</v>
      </c>
      <c r="D143" s="89">
        <f t="shared" si="2"/>
        <v>-7.8291319709780844E-4</v>
      </c>
      <c r="E143" s="89">
        <v>0</v>
      </c>
      <c r="F143" s="89">
        <v>3.8E-3</v>
      </c>
      <c r="G143" s="89">
        <v>-5.3E-3</v>
      </c>
    </row>
    <row r="144" spans="2:7">
      <c r="B144" s="89">
        <f>LN([1]P2_data!B141/[1]P2_data!B140)</f>
        <v>7.4866372359774511E-3</v>
      </c>
      <c r="C144" s="89">
        <v>4.0000000000000003E-5</v>
      </c>
      <c r="D144" s="89">
        <f t="shared" si="2"/>
        <v>7.446637235977451E-3</v>
      </c>
      <c r="E144" s="89">
        <v>7.1999999999999998E-3</v>
      </c>
      <c r="F144" s="89">
        <v>1.2999999999999999E-3</v>
      </c>
      <c r="G144" s="89">
        <v>-5.3E-3</v>
      </c>
    </row>
    <row r="145" spans="2:7">
      <c r="B145" s="89">
        <f>LN([1]P2_data!B142/[1]P2_data!B141)</f>
        <v>1.6788612582275752E-3</v>
      </c>
      <c r="C145" s="89">
        <v>4.0000000000000003E-5</v>
      </c>
      <c r="D145" s="89">
        <f t="shared" si="2"/>
        <v>1.6388612582275751E-3</v>
      </c>
      <c r="E145" s="89">
        <v>1.7000000000000001E-3</v>
      </c>
      <c r="F145" s="89">
        <v>-5.0000000000000001E-4</v>
      </c>
      <c r="G145" s="89">
        <v>3.7000000000000002E-3</v>
      </c>
    </row>
    <row r="146" spans="2:7">
      <c r="B146" s="89">
        <f>LN([1]P2_data!B143/[1]P2_data!B142)</f>
        <v>4.6532595874285909E-3</v>
      </c>
      <c r="C146" s="89">
        <v>4.0000000000000003E-5</v>
      </c>
      <c r="D146" s="89">
        <f t="shared" si="2"/>
        <v>4.6132595874285908E-3</v>
      </c>
      <c r="E146" s="89">
        <v>4.1999999999999997E-3</v>
      </c>
      <c r="F146" s="89">
        <v>-1.2999999999999999E-3</v>
      </c>
      <c r="G146" s="89">
        <v>-5.0000000000000001E-3</v>
      </c>
    </row>
    <row r="147" spans="2:7">
      <c r="B147" s="89">
        <f>LN([1]P2_data!B144/[1]P2_data!B143)</f>
        <v>-1.2217312598736176E-4</v>
      </c>
      <c r="C147" s="89">
        <v>4.0000000000000003E-5</v>
      </c>
      <c r="D147" s="89">
        <f t="shared" si="2"/>
        <v>-1.6217312598736176E-4</v>
      </c>
      <c r="E147" s="89">
        <v>0</v>
      </c>
      <c r="F147" s="89">
        <v>2.0999999999999999E-3</v>
      </c>
      <c r="G147" s="89">
        <v>1.2999999999999999E-3</v>
      </c>
    </row>
    <row r="148" spans="2:7">
      <c r="B148" s="89">
        <f>LN([1]P2_data!B145/[1]P2_data!B144)</f>
        <v>5.293471049559788E-4</v>
      </c>
      <c r="C148" s="89">
        <v>4.0000000000000003E-5</v>
      </c>
      <c r="D148" s="89">
        <f t="shared" si="2"/>
        <v>4.8934710495597881E-4</v>
      </c>
      <c r="E148" s="89">
        <v>4.0000000000000002E-4</v>
      </c>
      <c r="F148" s="89">
        <v>-3.0000000000000001E-3</v>
      </c>
      <c r="G148" s="89">
        <v>-3.3E-3</v>
      </c>
    </row>
    <row r="149" spans="2:7">
      <c r="B149" s="89">
        <f>LN([1]P2_data!B146/[1]P2_data!B145)</f>
        <v>5.3993878285634187E-3</v>
      </c>
      <c r="C149" s="89">
        <v>4.0000000000000003E-5</v>
      </c>
      <c r="D149" s="89">
        <f t="shared" si="2"/>
        <v>5.3593878285634186E-3</v>
      </c>
      <c r="E149" s="89">
        <v>5.8999999999999999E-3</v>
      </c>
      <c r="F149" s="89">
        <v>5.3E-3</v>
      </c>
      <c r="G149" s="89">
        <v>4.0000000000000002E-4</v>
      </c>
    </row>
    <row r="150" spans="2:7">
      <c r="B150" s="89">
        <f>LN([1]P2_data!B147/[1]P2_data!B146)</f>
        <v>4.4526705405279859E-4</v>
      </c>
      <c r="C150" s="89">
        <v>4.0000000000000003E-5</v>
      </c>
      <c r="D150" s="89">
        <f t="shared" si="2"/>
        <v>4.0526705405279859E-4</v>
      </c>
      <c r="E150" s="89">
        <v>-1E-4</v>
      </c>
      <c r="F150" s="89">
        <v>5.0000000000000001E-4</v>
      </c>
      <c r="G150" s="89">
        <v>-1E-4</v>
      </c>
    </row>
    <row r="151" spans="2:7">
      <c r="B151" s="89">
        <f>LN([1]P2_data!B148/[1]P2_data!B147)</f>
        <v>-8.9072840862656881E-4</v>
      </c>
      <c r="C151" s="89">
        <v>4.0000000000000003E-5</v>
      </c>
      <c r="D151" s="89">
        <f t="shared" si="2"/>
        <v>-9.307284086265688E-4</v>
      </c>
      <c r="E151" s="89">
        <v>-8.0000000000000004E-4</v>
      </c>
      <c r="F151" s="89">
        <v>-4.0999999999999995E-3</v>
      </c>
      <c r="G151" s="89">
        <v>-2.8000000000000004E-3</v>
      </c>
    </row>
    <row r="152" spans="2:7">
      <c r="B152" s="89">
        <f>LN([1]P2_data!B149/[1]P2_data!B148)</f>
        <v>-2.4305448181916658E-4</v>
      </c>
      <c r="C152" s="89">
        <v>4.0000000000000003E-5</v>
      </c>
      <c r="D152" s="89">
        <f t="shared" si="2"/>
        <v>-2.8305448181916657E-4</v>
      </c>
      <c r="E152" s="89">
        <v>-2.9999999999999997E-4</v>
      </c>
      <c r="F152" s="89">
        <v>1.1999999999999999E-3</v>
      </c>
      <c r="G152" s="89">
        <v>-2E-3</v>
      </c>
    </row>
    <row r="153" spans="2:7">
      <c r="B153" s="89">
        <f>LN([1]P2_data!B150/[1]P2_data!B149)</f>
        <v>2.4279349654788441E-3</v>
      </c>
      <c r="C153" s="89">
        <v>4.0000000000000003E-5</v>
      </c>
      <c r="D153" s="89">
        <f t="shared" si="2"/>
        <v>2.387934965478844E-3</v>
      </c>
      <c r="E153" s="89">
        <v>3.8E-3</v>
      </c>
      <c r="F153" s="89">
        <v>3.7000000000000002E-3</v>
      </c>
      <c r="G153" s="89">
        <v>9.1999999999999998E-3</v>
      </c>
    </row>
    <row r="154" spans="2:7">
      <c r="B154" s="89">
        <f>LN([1]P2_data!B151/[1]P2_data!B150)</f>
        <v>4.0396080360341344E-5</v>
      </c>
      <c r="C154" s="89">
        <v>4.0000000000000003E-5</v>
      </c>
      <c r="D154" s="89">
        <f t="shared" si="2"/>
        <v>3.9608036034134096E-7</v>
      </c>
      <c r="E154" s="89">
        <v>-5.9999999999999995E-4</v>
      </c>
      <c r="F154" s="89">
        <v>-3.4999999999999996E-3</v>
      </c>
      <c r="G154" s="89">
        <v>-6.9999999999999993E-3</v>
      </c>
    </row>
    <row r="155" spans="2:7">
      <c r="B155" s="89">
        <f>LN([1]P2_data!B152/[1]P2_data!B151)</f>
        <v>-9.2997198401156855E-4</v>
      </c>
      <c r="C155" s="89">
        <v>4.0000000000000003E-5</v>
      </c>
      <c r="D155" s="89">
        <f t="shared" si="2"/>
        <v>-9.6997198401156854E-4</v>
      </c>
      <c r="E155" s="89">
        <v>-1.4000000000000002E-3</v>
      </c>
      <c r="F155" s="89">
        <v>-6.4000000000000003E-3</v>
      </c>
      <c r="G155" s="89">
        <v>4.3E-3</v>
      </c>
    </row>
    <row r="156" spans="2:7">
      <c r="B156" s="89">
        <f>LN([1]P2_data!B153/[1]P2_data!B152)</f>
        <v>-1.1737994888152781E-3</v>
      </c>
      <c r="C156" s="89">
        <v>4.0000000000000003E-5</v>
      </c>
      <c r="D156" s="89">
        <f t="shared" si="2"/>
        <v>-1.2137994888152782E-3</v>
      </c>
      <c r="E156" s="89">
        <v>-1.7000000000000001E-3</v>
      </c>
      <c r="F156" s="89">
        <v>-5.9999999999999995E-4</v>
      </c>
      <c r="G156" s="89">
        <v>2.3E-3</v>
      </c>
    </row>
    <row r="157" spans="2:7">
      <c r="B157" s="89">
        <f>LN([1]P2_data!B154/[1]P2_data!B153)</f>
        <v>-5.6716902237989196E-4</v>
      </c>
      <c r="C157" s="89">
        <v>4.0000000000000003E-5</v>
      </c>
      <c r="D157" s="89">
        <f t="shared" si="2"/>
        <v>-6.0716902237989195E-4</v>
      </c>
      <c r="E157" s="89">
        <v>-1.1000000000000001E-3</v>
      </c>
      <c r="F157" s="89">
        <v>-3.3E-3</v>
      </c>
      <c r="G157" s="89">
        <v>4.4000000000000003E-3</v>
      </c>
    </row>
    <row r="158" spans="2:7">
      <c r="B158" s="89">
        <f>LN([1]P2_data!B155/[1]P2_data!B154)</f>
        <v>2.2263280573620197E-3</v>
      </c>
      <c r="C158" s="89">
        <v>4.0000000000000003E-5</v>
      </c>
      <c r="D158" s="89">
        <f t="shared" si="2"/>
        <v>2.1863280573620196E-3</v>
      </c>
      <c r="E158" s="89">
        <v>2.3999999999999998E-3</v>
      </c>
      <c r="F158" s="89">
        <v>-2.3999999999999998E-3</v>
      </c>
      <c r="G158" s="89">
        <v>1.8E-3</v>
      </c>
    </row>
    <row r="159" spans="2:7">
      <c r="B159" s="89">
        <f>LN([1]P2_data!B156/[1]P2_data!B155)</f>
        <v>4.8506346580141571E-4</v>
      </c>
      <c r="C159" s="89">
        <v>4.0000000000000003E-5</v>
      </c>
      <c r="D159" s="89">
        <f t="shared" si="2"/>
        <v>4.4506346580141571E-4</v>
      </c>
      <c r="E159" s="89">
        <v>-8.0000000000000004E-4</v>
      </c>
      <c r="F159" s="89">
        <v>-1.1699999999999999E-2</v>
      </c>
      <c r="G159" s="89">
        <v>1.6000000000000001E-3</v>
      </c>
    </row>
    <row r="160" spans="2:7">
      <c r="B160" s="89">
        <f>LN([1]P2_data!B157/[1]P2_data!B156)</f>
        <v>-1.9417279210070116E-3</v>
      </c>
      <c r="C160" s="89">
        <v>4.0000000000000003E-5</v>
      </c>
      <c r="D160" s="89">
        <f t="shared" si="2"/>
        <v>-1.9817279210070115E-3</v>
      </c>
      <c r="E160" s="89">
        <v>-2.0999999999999999E-3</v>
      </c>
      <c r="F160" s="89">
        <v>-3.4000000000000002E-3</v>
      </c>
      <c r="G160" s="89">
        <v>-2.8999999999999998E-3</v>
      </c>
    </row>
    <row r="161" spans="2:7">
      <c r="B161" s="89">
        <f>LN([1]P2_data!B158/[1]P2_data!B157)</f>
        <v>1.8204871422941799E-3</v>
      </c>
      <c r="C161" s="89">
        <v>4.0000000000000003E-5</v>
      </c>
      <c r="D161" s="89">
        <f t="shared" si="2"/>
        <v>1.7804871422941798E-3</v>
      </c>
      <c r="E161" s="89">
        <v>2.5000000000000001E-3</v>
      </c>
      <c r="F161" s="89">
        <v>3.0000000000000001E-3</v>
      </c>
      <c r="G161" s="89">
        <v>3.5999999999999999E-3</v>
      </c>
    </row>
    <row r="162" spans="2:7">
      <c r="B162" s="89">
        <f>LN([1]P2_data!B159/[1]P2_data!B158)</f>
        <v>1.8574993263923993E-3</v>
      </c>
      <c r="C162" s="89">
        <v>4.0000000000000003E-5</v>
      </c>
      <c r="D162" s="89">
        <f t="shared" si="2"/>
        <v>1.8174993263923992E-3</v>
      </c>
      <c r="E162" s="89">
        <v>1.6000000000000001E-3</v>
      </c>
      <c r="F162" s="89">
        <v>-8.9999999999999998E-4</v>
      </c>
      <c r="G162" s="89">
        <v>-5.8999999999999999E-3</v>
      </c>
    </row>
    <row r="163" spans="2:7">
      <c r="B163" s="89">
        <f>LN([1]P2_data!B160/[1]P2_data!B159)</f>
        <v>-2.4640006501094403E-3</v>
      </c>
      <c r="C163" s="89">
        <v>4.0000000000000003E-5</v>
      </c>
      <c r="D163" s="89">
        <f t="shared" si="2"/>
        <v>-2.5040006501094404E-3</v>
      </c>
      <c r="E163" s="89">
        <v>-2.3999999999999998E-3</v>
      </c>
      <c r="F163" s="89">
        <v>-1E-3</v>
      </c>
      <c r="G163" s="89">
        <v>2.0999999999999999E-3</v>
      </c>
    </row>
    <row r="164" spans="2:7">
      <c r="B164" s="89">
        <f>LN([1]P2_data!B161/[1]P2_data!B160)</f>
        <v>-4.0423854330222725E-5</v>
      </c>
      <c r="C164" s="89">
        <v>4.0000000000000003E-5</v>
      </c>
      <c r="D164" s="89">
        <f t="shared" si="2"/>
        <v>-8.0423854330222735E-5</v>
      </c>
      <c r="E164" s="89">
        <v>-1.4000000000000002E-3</v>
      </c>
      <c r="F164" s="89">
        <v>-7.7000000000000002E-3</v>
      </c>
      <c r="G164" s="89">
        <v>-1.1999999999999999E-3</v>
      </c>
    </row>
    <row r="165" spans="2:7">
      <c r="B165" s="89">
        <f>LN([1]P2_data!B162/[1]P2_data!B161)</f>
        <v>-1.4215856337347054E-2</v>
      </c>
      <c r="C165" s="89">
        <v>4.0000000000000003E-5</v>
      </c>
      <c r="D165" s="89">
        <f t="shared" si="2"/>
        <v>-1.4255856337347054E-2</v>
      </c>
      <c r="E165" s="89">
        <v>-1.49E-2</v>
      </c>
      <c r="F165" s="89">
        <v>-3.0999999999999999E-3</v>
      </c>
      <c r="G165" s="89">
        <v>2.3999999999999998E-3</v>
      </c>
    </row>
    <row r="166" spans="2:7">
      <c r="B166" s="89">
        <f>LN([1]P2_data!B163/[1]P2_data!B162)</f>
        <v>1.4757730290892914E-3</v>
      </c>
      <c r="C166" s="89">
        <v>4.0000000000000003E-5</v>
      </c>
      <c r="D166" s="89">
        <f t="shared" si="2"/>
        <v>1.4357730290892913E-3</v>
      </c>
      <c r="E166" s="89">
        <v>2E-3</v>
      </c>
      <c r="F166" s="89">
        <v>2.3999999999999998E-3</v>
      </c>
      <c r="G166" s="89">
        <v>-8.6E-3</v>
      </c>
    </row>
    <row r="167" spans="2:7">
      <c r="B167" s="89">
        <f>LN([1]P2_data!B164/[1]P2_data!B163)</f>
        <v>9.8643365358507661E-3</v>
      </c>
      <c r="C167" s="89">
        <v>4.0000000000000003E-5</v>
      </c>
      <c r="D167" s="89">
        <f t="shared" si="2"/>
        <v>9.824336535850766E-3</v>
      </c>
      <c r="E167" s="89">
        <v>1.03E-2</v>
      </c>
      <c r="F167" s="89">
        <v>2.5999999999999999E-3</v>
      </c>
      <c r="G167" s="89">
        <v>5.0000000000000001E-4</v>
      </c>
    </row>
    <row r="168" spans="2:7">
      <c r="B168" s="89">
        <f>LN([1]P2_data!B165/[1]P2_data!B164)</f>
        <v>-1.2168340236132653E-4</v>
      </c>
      <c r="C168" s="89">
        <v>4.0000000000000003E-5</v>
      </c>
      <c r="D168" s="89">
        <f t="shared" si="2"/>
        <v>-1.6168340236132653E-4</v>
      </c>
      <c r="E168" s="89">
        <v>-1.1000000000000001E-3</v>
      </c>
      <c r="F168" s="89">
        <v>-8.5000000000000006E-3</v>
      </c>
      <c r="G168" s="89">
        <v>-2.9999999999999997E-4</v>
      </c>
    </row>
    <row r="169" spans="2:7">
      <c r="B169" s="89">
        <f>LN([1]P2_data!B166/[1]P2_data!B165)</f>
        <v>1.7428599106776947E-3</v>
      </c>
      <c r="C169" s="89">
        <v>4.0000000000000003E-5</v>
      </c>
      <c r="D169" s="89">
        <f t="shared" si="2"/>
        <v>1.7028599106776946E-3</v>
      </c>
      <c r="E169" s="89">
        <v>1.8E-3</v>
      </c>
      <c r="F169" s="89">
        <v>-1.1999999999999999E-3</v>
      </c>
      <c r="G169" s="89">
        <v>-4.5000000000000005E-3</v>
      </c>
    </row>
    <row r="170" spans="2:7">
      <c r="B170" s="89">
        <f>LN([1]P2_data!B167/[1]P2_data!B166)</f>
        <v>-1.5713671552798344E-2</v>
      </c>
      <c r="C170" s="89">
        <v>4.0000000000000003E-5</v>
      </c>
      <c r="D170" s="89">
        <f t="shared" si="2"/>
        <v>-1.5753671552798342E-2</v>
      </c>
      <c r="E170" s="89">
        <v>-1.5900000000000001E-2</v>
      </c>
      <c r="F170" s="89">
        <v>-1.7000000000000001E-3</v>
      </c>
      <c r="G170" s="89">
        <v>-1.6000000000000001E-3</v>
      </c>
    </row>
    <row r="171" spans="2:7">
      <c r="B171" s="89">
        <f>LN([1]P2_data!B168/[1]P2_data!B167)</f>
        <v>-1.5643848297613907E-3</v>
      </c>
      <c r="C171" s="89">
        <v>4.0000000000000003E-5</v>
      </c>
      <c r="D171" s="89">
        <f t="shared" si="2"/>
        <v>-1.6043848297613908E-3</v>
      </c>
      <c r="E171" s="89">
        <v>-1.5E-3</v>
      </c>
      <c r="F171" s="89">
        <v>1.5E-3</v>
      </c>
      <c r="G171" s="89">
        <v>2.0999999999999999E-3</v>
      </c>
    </row>
    <row r="172" spans="2:7">
      <c r="B172" s="89">
        <f>LN([1]P2_data!B169/[1]P2_data!B168)</f>
        <v>7.8246745043212055E-4</v>
      </c>
      <c r="C172" s="89">
        <v>4.0000000000000003E-5</v>
      </c>
      <c r="D172" s="89">
        <f t="shared" si="2"/>
        <v>7.4246745043212055E-4</v>
      </c>
      <c r="E172" s="89">
        <v>5.9999999999999995E-4</v>
      </c>
      <c r="F172" s="89">
        <v>-2.5000000000000001E-3</v>
      </c>
      <c r="G172" s="89">
        <v>-2.2000000000000001E-3</v>
      </c>
    </row>
    <row r="173" spans="2:7">
      <c r="B173" s="89">
        <f>LN([1]P2_data!B170/[1]P2_data!B169)</f>
        <v>1.0402715020919225E-2</v>
      </c>
      <c r="C173" s="89">
        <v>4.0000000000000003E-5</v>
      </c>
      <c r="D173" s="89">
        <f t="shared" si="2"/>
        <v>1.0362715020919224E-2</v>
      </c>
      <c r="E173" s="89">
        <v>1.0700000000000001E-2</v>
      </c>
      <c r="F173" s="89">
        <v>-1E-4</v>
      </c>
      <c r="G173" s="89">
        <v>-2.5000000000000001E-3</v>
      </c>
    </row>
    <row r="174" spans="2:7">
      <c r="B174" s="89">
        <f>LN([1]P2_data!B171/[1]P2_data!B170)</f>
        <v>-3.5918569228954736E-3</v>
      </c>
      <c r="C174" s="89">
        <v>4.0000000000000003E-5</v>
      </c>
      <c r="D174" s="89">
        <f t="shared" si="2"/>
        <v>-3.6318569228954737E-3</v>
      </c>
      <c r="E174" s="89">
        <v>-3.2000000000000002E-3</v>
      </c>
      <c r="F174" s="89">
        <v>1E-3</v>
      </c>
      <c r="G174" s="89">
        <v>4.0999999999999995E-3</v>
      </c>
    </row>
    <row r="175" spans="2:7">
      <c r="B175" s="89">
        <f>LN([1]P2_data!B172/[1]P2_data!B171)</f>
        <v>-2.3334080651904172E-3</v>
      </c>
      <c r="C175" s="89">
        <v>4.0000000000000003E-5</v>
      </c>
      <c r="D175" s="89">
        <f t="shared" si="2"/>
        <v>-2.3734080651904173E-3</v>
      </c>
      <c r="E175" s="89">
        <v>-1.4000000000000002E-3</v>
      </c>
      <c r="F175" s="89">
        <v>5.8999999999999999E-3</v>
      </c>
      <c r="G175" s="89">
        <v>1.8E-3</v>
      </c>
    </row>
    <row r="176" spans="2:7">
      <c r="B176" s="89">
        <f>LN([1]P2_data!B173/[1]P2_data!B172)</f>
        <v>2.3334080651903474E-3</v>
      </c>
      <c r="C176" s="89">
        <v>4.0000000000000003E-5</v>
      </c>
      <c r="D176" s="89">
        <f t="shared" si="2"/>
        <v>2.2934080651903473E-3</v>
      </c>
      <c r="E176" s="89">
        <v>1.8E-3</v>
      </c>
      <c r="F176" s="89">
        <v>1.1999999999999999E-3</v>
      </c>
      <c r="G176" s="89">
        <v>5.6999999999999993E-3</v>
      </c>
    </row>
    <row r="177" spans="2:7">
      <c r="B177" s="89">
        <f>LN([1]P2_data!B174/[1]P2_data!B173)</f>
        <v>4.0925724854671205E-5</v>
      </c>
      <c r="C177" s="89">
        <v>4.0000000000000003E-5</v>
      </c>
      <c r="D177" s="89">
        <f t="shared" si="2"/>
        <v>9.2572485467120165E-7</v>
      </c>
      <c r="E177" s="89">
        <v>8.0000000000000004E-4</v>
      </c>
      <c r="F177" s="89">
        <v>3.4999999999999996E-3</v>
      </c>
      <c r="G177" s="89">
        <v>-7.4000000000000003E-3</v>
      </c>
    </row>
    <row r="178" spans="2:7">
      <c r="B178" s="89">
        <f>LN([1]P2_data!B175/[1]P2_data!B174)</f>
        <v>1.1442075236435608E-3</v>
      </c>
      <c r="C178" s="89">
        <v>4.0000000000000003E-5</v>
      </c>
      <c r="D178" s="89">
        <f t="shared" si="2"/>
        <v>1.1042075236435606E-3</v>
      </c>
      <c r="E178" s="89">
        <v>1E-3</v>
      </c>
      <c r="F178" s="89">
        <v>1.2999999999999999E-3</v>
      </c>
      <c r="G178" s="89">
        <v>-3.9000000000000003E-3</v>
      </c>
    </row>
    <row r="179" spans="2:7">
      <c r="B179" s="89">
        <f>LN([1]P2_data!B176/[1]P2_data!B175)</f>
        <v>4.7263625351592255E-3</v>
      </c>
      <c r="C179" s="89">
        <v>4.0000000000000003E-5</v>
      </c>
      <c r="D179" s="89">
        <f t="shared" si="2"/>
        <v>4.6863625351592254E-3</v>
      </c>
      <c r="E179" s="89">
        <v>5.3E-3</v>
      </c>
      <c r="F179" s="89">
        <v>2.0000000000000001E-4</v>
      </c>
      <c r="G179" s="89">
        <v>-3.0999999999999999E-3</v>
      </c>
    </row>
    <row r="180" spans="2:7">
      <c r="B180" s="89">
        <f>LN([1]P2_data!B177/[1]P2_data!B176)</f>
        <v>5.9980321666278317E-3</v>
      </c>
      <c r="C180" s="89">
        <v>4.0000000000000003E-5</v>
      </c>
      <c r="D180" s="89">
        <f t="shared" si="2"/>
        <v>5.9580321666278316E-3</v>
      </c>
      <c r="E180" s="89">
        <v>6.1999999999999998E-3</v>
      </c>
      <c r="F180" s="89">
        <v>4.6999999999999993E-3</v>
      </c>
      <c r="G180" s="89">
        <v>-4.1999999999999997E-3</v>
      </c>
    </row>
    <row r="181" spans="2:7">
      <c r="B181" s="89">
        <f>LN([1]P2_data!B178/[1]P2_data!B177)</f>
        <v>1.4131631742015775E-3</v>
      </c>
      <c r="C181" s="89">
        <v>5.0000000000000002E-5</v>
      </c>
      <c r="D181" s="89">
        <f t="shared" si="2"/>
        <v>1.3631631742015776E-3</v>
      </c>
      <c r="E181" s="89">
        <v>2.7000000000000001E-3</v>
      </c>
      <c r="F181" s="89">
        <v>4.0999999999999995E-3</v>
      </c>
      <c r="G181" s="89">
        <v>4.5000000000000005E-3</v>
      </c>
    </row>
    <row r="182" spans="2:7">
      <c r="B182" s="89">
        <f>LN([1]P2_data!B179/[1]P2_data!B178)</f>
        <v>-7.2079600251895616E-3</v>
      </c>
      <c r="C182" s="89">
        <v>5.0000000000000002E-5</v>
      </c>
      <c r="D182" s="89">
        <f t="shared" si="2"/>
        <v>-7.2579600251895613E-3</v>
      </c>
      <c r="E182" s="89">
        <v>-8.1000000000000013E-3</v>
      </c>
      <c r="F182" s="89">
        <v>1E-3</v>
      </c>
      <c r="G182" s="89">
        <v>-9.5999999999999992E-3</v>
      </c>
    </row>
    <row r="183" spans="2:7">
      <c r="B183" s="89">
        <f>LN([1]P2_data!B180/[1]P2_data!B179)</f>
        <v>3.4079715458728583E-3</v>
      </c>
      <c r="C183" s="89">
        <v>5.0000000000000002E-5</v>
      </c>
      <c r="D183" s="89">
        <f t="shared" si="2"/>
        <v>3.3579715458728582E-3</v>
      </c>
      <c r="E183" s="89">
        <v>2.8000000000000004E-3</v>
      </c>
      <c r="F183" s="89">
        <v>-2.0000000000000001E-4</v>
      </c>
      <c r="G183" s="89">
        <v>1.2999999999999999E-3</v>
      </c>
    </row>
    <row r="184" spans="2:7">
      <c r="B184" s="89">
        <f>LN([1]P2_data!B181/[1]P2_data!B180)</f>
        <v>-1.2151001764070771E-4</v>
      </c>
      <c r="C184" s="89">
        <v>5.0000000000000002E-5</v>
      </c>
      <c r="D184" s="89">
        <f t="shared" si="2"/>
        <v>-1.715100176407077E-4</v>
      </c>
      <c r="E184" s="89">
        <v>-7.000000000000001E-4</v>
      </c>
      <c r="F184" s="89">
        <v>1.5E-3</v>
      </c>
      <c r="G184" s="89">
        <v>-9.3999999999999986E-3</v>
      </c>
    </row>
    <row r="185" spans="2:7">
      <c r="B185" s="89">
        <f>LN([1]P2_data!B182/[1]P2_data!B181)</f>
        <v>-1.1753694807916874E-3</v>
      </c>
      <c r="C185" s="89">
        <v>5.0000000000000002E-5</v>
      </c>
      <c r="D185" s="89">
        <f t="shared" si="2"/>
        <v>-1.2253694807916873E-3</v>
      </c>
      <c r="E185" s="89">
        <v>-1.6000000000000001E-3</v>
      </c>
      <c r="F185" s="89">
        <v>4.0000000000000002E-4</v>
      </c>
      <c r="G185" s="89">
        <v>3.5999999999999999E-3</v>
      </c>
    </row>
    <row r="186" spans="2:7">
      <c r="B186" s="89">
        <f>LN([1]P2_data!B183/[1]P2_data!B182)</f>
        <v>1.060945005648522E-2</v>
      </c>
      <c r="C186" s="89">
        <v>5.0000000000000002E-5</v>
      </c>
      <c r="D186" s="89">
        <f t="shared" si="2"/>
        <v>1.0559450056485221E-2</v>
      </c>
      <c r="E186" s="89">
        <v>1.0800000000000001E-2</v>
      </c>
      <c r="F186" s="89">
        <v>-1.1999999999999999E-3</v>
      </c>
      <c r="G186" s="89">
        <v>6.3E-3</v>
      </c>
    </row>
    <row r="187" spans="2:7">
      <c r="B187" s="89">
        <f>LN([1]P2_data!B184/[1]P2_data!B183)</f>
        <v>3.3649672546631503E-3</v>
      </c>
      <c r="C187" s="89">
        <v>5.0000000000000002E-5</v>
      </c>
      <c r="D187" s="89">
        <f t="shared" si="2"/>
        <v>3.3149672546631502E-3</v>
      </c>
      <c r="E187" s="89">
        <v>4.3E-3</v>
      </c>
      <c r="F187" s="89">
        <v>2.3999999999999998E-3</v>
      </c>
      <c r="G187" s="89">
        <v>7.0999999999999995E-3</v>
      </c>
    </row>
    <row r="188" spans="2:7">
      <c r="B188" s="89">
        <f>LN([1]P2_data!B185/[1]P2_data!B184)</f>
        <v>4.7976890992674977E-4</v>
      </c>
      <c r="C188" s="89">
        <v>5.0000000000000002E-5</v>
      </c>
      <c r="D188" s="89">
        <f t="shared" si="2"/>
        <v>4.2976890992674975E-4</v>
      </c>
      <c r="E188" s="89">
        <v>1.1000000000000001E-3</v>
      </c>
      <c r="F188" s="89">
        <v>3.0999999999999999E-3</v>
      </c>
      <c r="G188" s="89">
        <v>3.5999999999999999E-3</v>
      </c>
    </row>
    <row r="189" spans="2:7">
      <c r="B189" s="89">
        <f>LN([1]P2_data!B186/[1]P2_data!B185)</f>
        <v>-3.198416888878321E-4</v>
      </c>
      <c r="C189" s="89">
        <v>5.0000000000000002E-5</v>
      </c>
      <c r="D189" s="89">
        <f t="shared" si="2"/>
        <v>-3.6984168888783213E-4</v>
      </c>
      <c r="E189" s="89">
        <v>-1.1999999999999999E-3</v>
      </c>
      <c r="F189" s="89">
        <v>-4.0000000000000002E-4</v>
      </c>
      <c r="G189" s="89">
        <v>-5.9999999999999995E-4</v>
      </c>
    </row>
    <row r="190" spans="2:7">
      <c r="B190" s="89">
        <f>LN([1]P2_data!B187/[1]P2_data!B186)</f>
        <v>-3.6051713603310002E-3</v>
      </c>
      <c r="C190" s="89">
        <v>5.0000000000000002E-5</v>
      </c>
      <c r="D190" s="89">
        <f t="shared" si="2"/>
        <v>-3.6551713603310003E-3</v>
      </c>
      <c r="E190" s="89">
        <v>1.9E-3</v>
      </c>
      <c r="F190" s="89">
        <v>2.8000000000000004E-3</v>
      </c>
      <c r="G190" s="89">
        <v>1.1999999999999999E-3</v>
      </c>
    </row>
    <row r="191" spans="2:7">
      <c r="B191" s="89">
        <f>LN([1]P2_data!B188/[1]P2_data!B187)</f>
        <v>2.124628474807252E-3</v>
      </c>
      <c r="C191" s="89">
        <v>5.0000000000000002E-5</v>
      </c>
      <c r="D191" s="89">
        <f t="shared" si="2"/>
        <v>2.0746284748072519E-3</v>
      </c>
      <c r="E191" s="89">
        <v>2.3999999999999998E-3</v>
      </c>
      <c r="F191" s="89">
        <v>3.7000000000000002E-3</v>
      </c>
      <c r="G191" s="89">
        <v>2.0999999999999999E-3</v>
      </c>
    </row>
    <row r="192" spans="2:7">
      <c r="B192" s="89">
        <f>LN([1]P2_data!B189/[1]P2_data!B188)</f>
        <v>1.0006204641220414E-3</v>
      </c>
      <c r="C192" s="89">
        <v>5.0000000000000002E-5</v>
      </c>
      <c r="D192" s="89">
        <f t="shared" si="2"/>
        <v>9.5062046412204137E-4</v>
      </c>
      <c r="E192" s="89">
        <v>1.5E-3</v>
      </c>
      <c r="F192" s="89">
        <v>-2.8000000000000004E-3</v>
      </c>
      <c r="G192" s="89">
        <v>3.4999999999999996E-3</v>
      </c>
    </row>
    <row r="193" spans="2:7">
      <c r="B193" s="89">
        <f>LN([1]P2_data!B190/[1]P2_data!B189)</f>
        <v>3.5996640662274039E-4</v>
      </c>
      <c r="C193" s="89">
        <v>5.0000000000000002E-5</v>
      </c>
      <c r="D193" s="89">
        <f t="shared" si="2"/>
        <v>3.0996640662274037E-4</v>
      </c>
      <c r="E193" s="89">
        <v>1.6000000000000001E-3</v>
      </c>
      <c r="F193" s="89">
        <v>2.2000000000000001E-3</v>
      </c>
      <c r="G193" s="89">
        <v>5.0000000000000001E-3</v>
      </c>
    </row>
    <row r="194" spans="2:7">
      <c r="B194" s="89">
        <f>LN([1]P2_data!B191/[1]P2_data!B190)</f>
        <v>-2.6829488674506583E-3</v>
      </c>
      <c r="C194" s="89">
        <v>5.0000000000000002E-5</v>
      </c>
      <c r="D194" s="89">
        <f t="shared" si="2"/>
        <v>-2.7329488674506584E-3</v>
      </c>
      <c r="E194" s="89">
        <v>-2.8000000000000004E-3</v>
      </c>
      <c r="F194" s="89">
        <v>1E-3</v>
      </c>
      <c r="G194" s="89">
        <v>3.7000000000000002E-3</v>
      </c>
    </row>
    <row r="195" spans="2:7">
      <c r="B195" s="89">
        <f>LN([1]P2_data!B192/[1]P2_data!B191)</f>
        <v>2.0048112610399942E-4</v>
      </c>
      <c r="C195" s="89">
        <v>5.0000000000000002E-5</v>
      </c>
      <c r="D195" s="89">
        <f t="shared" si="2"/>
        <v>1.5048112610399942E-4</v>
      </c>
      <c r="E195" s="89">
        <v>1.1999999999999999E-3</v>
      </c>
      <c r="F195" s="89">
        <v>4.4000000000000003E-3</v>
      </c>
      <c r="G195" s="89">
        <v>1.2999999999999999E-3</v>
      </c>
    </row>
    <row r="196" spans="2:7">
      <c r="B196" s="89">
        <f>LN([1]P2_data!B193/[1]P2_data!B192)</f>
        <v>-2.0467090039655504E-3</v>
      </c>
      <c r="C196" s="89">
        <v>5.0000000000000002E-5</v>
      </c>
      <c r="D196" s="89">
        <f t="shared" si="2"/>
        <v>-2.0967090039655505E-3</v>
      </c>
      <c r="E196" s="89">
        <v>-2.5000000000000001E-3</v>
      </c>
      <c r="F196" s="89">
        <v>3.0999999999999999E-3</v>
      </c>
      <c r="G196" s="89">
        <v>6.3E-3</v>
      </c>
    </row>
    <row r="197" spans="2:7">
      <c r="B197" s="89">
        <f>LN([1]P2_data!B194/[1]P2_data!B193)</f>
        <v>6.0243371033883396E-4</v>
      </c>
      <c r="C197" s="89">
        <v>5.0000000000000002E-5</v>
      </c>
      <c r="D197" s="89">
        <f t="shared" si="2"/>
        <v>5.5243371033883394E-4</v>
      </c>
      <c r="E197" s="89">
        <v>5.0000000000000001E-4</v>
      </c>
      <c r="F197" s="89">
        <v>3.9000000000000003E-3</v>
      </c>
      <c r="G197" s="89">
        <v>1.2999999999999999E-3</v>
      </c>
    </row>
    <row r="198" spans="2:7">
      <c r="B198" s="89">
        <f>LN([1]P2_data!B195/[1]P2_data!B194)</f>
        <v>3.8867718287131348E-3</v>
      </c>
      <c r="C198" s="89">
        <v>5.0000000000000002E-5</v>
      </c>
      <c r="D198" s="89">
        <f t="shared" si="2"/>
        <v>3.8367718287131347E-3</v>
      </c>
      <c r="E198" s="89">
        <v>6.3E-3</v>
      </c>
      <c r="F198" s="89">
        <v>1.3899999999999999E-2</v>
      </c>
      <c r="G198" s="89">
        <v>1.8E-3</v>
      </c>
    </row>
    <row r="199" spans="2:7">
      <c r="B199" s="89">
        <f>LN([1]P2_data!B196/[1]P2_data!B195)</f>
        <v>1.1990528798873348E-3</v>
      </c>
      <c r="C199" s="89">
        <v>5.0000000000000002E-5</v>
      </c>
      <c r="D199" s="89">
        <f t="shared" ref="D199:D257" si="3">B199-C199</f>
        <v>1.1490528798873349E-3</v>
      </c>
      <c r="E199" s="89">
        <v>1.2999999999999999E-3</v>
      </c>
      <c r="F199" s="89">
        <v>1.6000000000000001E-3</v>
      </c>
      <c r="G199" s="89">
        <v>-7.000000000000001E-4</v>
      </c>
    </row>
    <row r="200" spans="2:7">
      <c r="B200" s="89">
        <f>LN([1]P2_data!B197/[1]P2_data!B196)</f>
        <v>3.5088755507631463E-3</v>
      </c>
      <c r="C200" s="89">
        <v>5.0000000000000002E-5</v>
      </c>
      <c r="D200" s="89">
        <f t="shared" si="3"/>
        <v>3.4588755507631462E-3</v>
      </c>
      <c r="E200" s="89">
        <v>3.4999999999999996E-3</v>
      </c>
      <c r="F200" s="89">
        <v>-1.1999999999999999E-3</v>
      </c>
      <c r="G200" s="89">
        <v>-2.8000000000000004E-3</v>
      </c>
    </row>
    <row r="201" spans="2:7">
      <c r="B201" s="89">
        <f>LN([1]P2_data!B198/[1]P2_data!B197)</f>
        <v>4.3293126641134111E-3</v>
      </c>
      <c r="C201" s="89">
        <v>4.0000000000000003E-5</v>
      </c>
      <c r="D201" s="89">
        <f t="shared" si="3"/>
        <v>4.289312664113411E-3</v>
      </c>
      <c r="E201" s="89">
        <v>5.0000000000000001E-3</v>
      </c>
      <c r="F201" s="89">
        <v>8.3999999999999995E-3</v>
      </c>
      <c r="G201" s="89">
        <v>1.6000000000000001E-3</v>
      </c>
    </row>
    <row r="202" spans="2:7">
      <c r="B202" s="89">
        <f>LN([1]P2_data!B199/[1]P2_data!B198)</f>
        <v>2.1378288812321212E-3</v>
      </c>
      <c r="C202" s="89">
        <v>4.0000000000000003E-5</v>
      </c>
      <c r="D202" s="89">
        <f t="shared" si="3"/>
        <v>2.0978288812321211E-3</v>
      </c>
      <c r="E202" s="89">
        <v>2.5999999999999999E-3</v>
      </c>
      <c r="F202" s="89">
        <v>-2.9999999999999997E-4</v>
      </c>
      <c r="G202" s="89">
        <v>-2.0000000000000001E-4</v>
      </c>
    </row>
    <row r="203" spans="2:7">
      <c r="B203" s="89">
        <f>LN([1]P2_data!B200/[1]P2_data!B199)</f>
        <v>1.1857358688795998E-3</v>
      </c>
      <c r="C203" s="89">
        <v>4.0000000000000003E-5</v>
      </c>
      <c r="D203" s="89">
        <f t="shared" si="3"/>
        <v>1.1457358688795997E-3</v>
      </c>
      <c r="E203" s="89">
        <v>5.0000000000000001E-4</v>
      </c>
      <c r="F203" s="89">
        <v>-2.8000000000000004E-3</v>
      </c>
      <c r="G203" s="89">
        <v>-4.4000000000000003E-3</v>
      </c>
    </row>
    <row r="204" spans="2:7">
      <c r="B204" s="89">
        <f>LN([1]P2_data!B201/[1]P2_data!B200)</f>
        <v>5.9076221451180629E-3</v>
      </c>
      <c r="C204" s="89">
        <v>4.0000000000000003E-5</v>
      </c>
      <c r="D204" s="89">
        <f t="shared" si="3"/>
        <v>5.8676221451180628E-3</v>
      </c>
      <c r="E204" s="89">
        <v>5.5000000000000005E-3</v>
      </c>
      <c r="F204" s="89">
        <v>-3.4000000000000002E-3</v>
      </c>
      <c r="G204" s="89">
        <v>3.4999999999999996E-3</v>
      </c>
    </row>
    <row r="205" spans="2:7">
      <c r="B205" s="89">
        <f>LN([1]P2_data!B202/[1]P2_data!B201)</f>
        <v>-1.1394575248917114E-3</v>
      </c>
      <c r="C205" s="89">
        <v>4.0000000000000003E-5</v>
      </c>
      <c r="D205" s="89">
        <f t="shared" si="3"/>
        <v>-1.1794575248917116E-3</v>
      </c>
      <c r="E205" s="89">
        <v>-8.0000000000000004E-4</v>
      </c>
      <c r="F205" s="89">
        <v>-8.0000000000000004E-4</v>
      </c>
      <c r="G205" s="89">
        <v>-2.5000000000000001E-3</v>
      </c>
    </row>
    <row r="206" spans="2:7">
      <c r="B206" s="89">
        <f>LN([1]P2_data!B203/[1]P2_data!B202)</f>
        <v>-1.6524948937102094E-3</v>
      </c>
      <c r="C206" s="89">
        <v>4.0000000000000003E-5</v>
      </c>
      <c r="D206" s="89">
        <f t="shared" si="3"/>
        <v>-1.6924948937102095E-3</v>
      </c>
      <c r="E206" s="89">
        <v>-2.2000000000000001E-3</v>
      </c>
      <c r="F206" s="89">
        <v>-2.7000000000000001E-3</v>
      </c>
      <c r="G206" s="89">
        <v>-4.0000000000000002E-4</v>
      </c>
    </row>
    <row r="207" spans="2:7">
      <c r="B207" s="89">
        <f>LN([1]P2_data!B204/[1]P2_data!B203)</f>
        <v>2.6348325624879414E-3</v>
      </c>
      <c r="C207" s="89">
        <v>4.0000000000000003E-5</v>
      </c>
      <c r="D207" s="89">
        <f t="shared" si="3"/>
        <v>2.5948325624879412E-3</v>
      </c>
      <c r="E207" s="89">
        <v>2.3999999999999998E-3</v>
      </c>
      <c r="F207" s="89">
        <v>-1E-4</v>
      </c>
      <c r="G207" s="89">
        <v>4.1999999999999997E-3</v>
      </c>
    </row>
    <row r="208" spans="2:7">
      <c r="B208" s="89">
        <f>LN([1]P2_data!B205/[1]P2_data!B204)</f>
        <v>1.5697711440471711E-3</v>
      </c>
      <c r="C208" s="89">
        <v>4.0000000000000003E-5</v>
      </c>
      <c r="D208" s="89">
        <f t="shared" si="3"/>
        <v>1.529771144047171E-3</v>
      </c>
      <c r="E208" s="89">
        <v>1.6000000000000001E-3</v>
      </c>
      <c r="F208" s="89">
        <v>-2E-3</v>
      </c>
      <c r="G208" s="89">
        <v>-2.0999999999999999E-3</v>
      </c>
    </row>
    <row r="209" spans="2:7">
      <c r="B209" s="89">
        <f>LN([1]P2_data!B206/[1]P2_data!B205)</f>
        <v>-1.4912100937154987E-3</v>
      </c>
      <c r="C209" s="89">
        <v>4.0000000000000003E-5</v>
      </c>
      <c r="D209" s="89">
        <f t="shared" si="3"/>
        <v>-1.5312100937154988E-3</v>
      </c>
      <c r="E209" s="89">
        <v>-1.8E-3</v>
      </c>
      <c r="F209" s="89">
        <v>4.0000000000000002E-4</v>
      </c>
      <c r="G209" s="89">
        <v>-5.1000000000000004E-3</v>
      </c>
    </row>
    <row r="210" spans="2:7">
      <c r="B210" s="89">
        <f>LN([1]P2_data!B207/[1]P2_data!B206)</f>
        <v>1.2166566874269084E-3</v>
      </c>
      <c r="C210" s="89">
        <v>4.0000000000000003E-5</v>
      </c>
      <c r="D210" s="89">
        <f t="shared" si="3"/>
        <v>1.1766566874269082E-3</v>
      </c>
      <c r="E210" s="89">
        <v>4.0000000000000002E-4</v>
      </c>
      <c r="F210" s="89">
        <v>-2.3E-3</v>
      </c>
      <c r="G210" s="89">
        <v>1E-3</v>
      </c>
    </row>
    <row r="211" spans="2:7">
      <c r="B211" s="89">
        <f>LN([1]P2_data!B208/[1]P2_data!B207)</f>
        <v>1.3326907219531161E-3</v>
      </c>
      <c r="C211" s="89">
        <v>4.0000000000000003E-5</v>
      </c>
      <c r="D211" s="89">
        <f t="shared" si="3"/>
        <v>1.292690721953116E-3</v>
      </c>
      <c r="E211" s="89">
        <v>1.7000000000000001E-3</v>
      </c>
      <c r="F211" s="89">
        <v>-2.8000000000000004E-3</v>
      </c>
      <c r="G211" s="89">
        <v>3.5999999999999999E-3</v>
      </c>
    </row>
    <row r="212" spans="2:7">
      <c r="B212" s="89">
        <f>LN([1]P2_data!B209/[1]P2_data!B208)</f>
        <v>7.0486337836700994E-4</v>
      </c>
      <c r="C212" s="89">
        <v>4.0000000000000003E-5</v>
      </c>
      <c r="D212" s="89">
        <f t="shared" si="3"/>
        <v>6.6486337836700994E-4</v>
      </c>
      <c r="E212" s="89">
        <v>1E-4</v>
      </c>
      <c r="F212" s="89">
        <v>-3.4999999999999996E-3</v>
      </c>
      <c r="G212" s="89">
        <v>-3.2000000000000002E-3</v>
      </c>
    </row>
    <row r="213" spans="2:7">
      <c r="B213" s="89">
        <f>LN([1]P2_data!B210/[1]P2_data!B209)</f>
        <v>9.781099745812729E-4</v>
      </c>
      <c r="C213" s="89">
        <v>4.0000000000000003E-5</v>
      </c>
      <c r="D213" s="89">
        <f t="shared" si="3"/>
        <v>9.381099745812729E-4</v>
      </c>
      <c r="E213" s="89">
        <v>1.4000000000000002E-3</v>
      </c>
      <c r="F213" s="89">
        <v>3.0000000000000001E-3</v>
      </c>
      <c r="G213" s="89">
        <v>2.0999999999999999E-3</v>
      </c>
    </row>
    <row r="214" spans="2:7">
      <c r="B214" s="89">
        <f>LN([1]P2_data!B211/[1]P2_data!B210)</f>
        <v>2.7366816389838892E-4</v>
      </c>
      <c r="C214" s="89">
        <v>4.0000000000000003E-5</v>
      </c>
      <c r="D214" s="89">
        <f t="shared" si="3"/>
        <v>2.3366816389838892E-4</v>
      </c>
      <c r="E214" s="89">
        <v>2.0000000000000001E-4</v>
      </c>
      <c r="F214" s="89">
        <v>-3.9000000000000003E-3</v>
      </c>
      <c r="G214" s="89">
        <v>1.7000000000000001E-3</v>
      </c>
    </row>
    <row r="215" spans="2:7">
      <c r="B215" s="89">
        <f>LN([1]P2_data!B212/[1]P2_data!B211)</f>
        <v>5.1471825731478757E-3</v>
      </c>
      <c r="C215" s="89">
        <v>4.0000000000000003E-5</v>
      </c>
      <c r="D215" s="89">
        <f t="shared" si="3"/>
        <v>5.1071825731478756E-3</v>
      </c>
      <c r="E215" s="89">
        <v>5.6999999999999993E-3</v>
      </c>
      <c r="F215" s="89">
        <v>-7.000000000000001E-4</v>
      </c>
      <c r="G215" s="89">
        <v>2.8000000000000004E-3</v>
      </c>
    </row>
    <row r="216" spans="2:7">
      <c r="B216" s="89">
        <f>LN([1]P2_data!B213/[1]P2_data!B212)</f>
        <v>-3.8969694243603343E-3</v>
      </c>
      <c r="C216" s="89">
        <v>4.0000000000000003E-5</v>
      </c>
      <c r="D216" s="89">
        <f t="shared" si="3"/>
        <v>-3.9369694243603344E-3</v>
      </c>
      <c r="E216" s="89">
        <v>-4.5000000000000005E-3</v>
      </c>
      <c r="F216" s="89">
        <v>-4.1999999999999997E-3</v>
      </c>
      <c r="G216" s="89">
        <v>1.1999999999999999E-3</v>
      </c>
    </row>
    <row r="217" spans="2:7">
      <c r="B217" s="89">
        <f>LN([1]P2_data!B214/[1]P2_data!B213)</f>
        <v>1.7555664677129041E-3</v>
      </c>
      <c r="C217" s="89">
        <v>4.0000000000000003E-5</v>
      </c>
      <c r="D217" s="89">
        <f t="shared" si="3"/>
        <v>1.715566467712904E-3</v>
      </c>
      <c r="E217" s="89">
        <v>2E-3</v>
      </c>
      <c r="F217" s="89">
        <v>-1.8E-3</v>
      </c>
      <c r="G217" s="89">
        <v>4.6999999999999993E-3</v>
      </c>
    </row>
    <row r="218" spans="2:7">
      <c r="B218" s="89">
        <f>LN([1]P2_data!B215/[1]P2_data!B214)</f>
        <v>-4.9624211333473148E-3</v>
      </c>
      <c r="C218" s="89">
        <v>4.0000000000000003E-5</v>
      </c>
      <c r="D218" s="89">
        <f t="shared" si="3"/>
        <v>-5.0024211333473149E-3</v>
      </c>
      <c r="E218" s="89">
        <v>-5.1000000000000004E-3</v>
      </c>
      <c r="F218" s="89">
        <v>-1E-4</v>
      </c>
      <c r="G218" s="89">
        <v>1.1000000000000001E-3</v>
      </c>
    </row>
    <row r="219" spans="2:7">
      <c r="B219" s="89">
        <f>LN([1]P2_data!B216/[1]P2_data!B215)</f>
        <v>1.2918206871784985E-3</v>
      </c>
      <c r="C219" s="89">
        <v>4.0000000000000003E-5</v>
      </c>
      <c r="D219" s="89">
        <f t="shared" si="3"/>
        <v>1.2518206871784984E-3</v>
      </c>
      <c r="E219" s="89">
        <v>2E-3</v>
      </c>
      <c r="F219" s="89">
        <v>4.0000000000000002E-4</v>
      </c>
      <c r="G219" s="89">
        <v>2.2000000000000001E-3</v>
      </c>
    </row>
    <row r="220" spans="2:7">
      <c r="B220" s="89">
        <f>LN([1]P2_data!B217/[1]P2_data!B216)</f>
        <v>8.1429396509694538E-3</v>
      </c>
      <c r="C220" s="89">
        <v>4.0000000000000003E-5</v>
      </c>
      <c r="D220" s="89">
        <f t="shared" si="3"/>
        <v>8.1029396509694537E-3</v>
      </c>
      <c r="E220" s="89">
        <v>8.199999999999999E-3</v>
      </c>
      <c r="F220" s="89">
        <v>-2.0000000000000001E-4</v>
      </c>
      <c r="G220" s="89">
        <v>-0.01</v>
      </c>
    </row>
    <row r="221" spans="2:7">
      <c r="B221" s="89">
        <f>LN([1]P2_data!B218/[1]P2_data!B217)</f>
        <v>-3.7320379855851908E-3</v>
      </c>
      <c r="C221" s="89">
        <v>4.0000000000000003E-5</v>
      </c>
      <c r="D221" s="89">
        <f t="shared" si="3"/>
        <v>-3.7720379855851909E-3</v>
      </c>
      <c r="E221" s="89">
        <v>-4.5999999999999999E-3</v>
      </c>
      <c r="F221" s="89">
        <v>-7.8000000000000005E-3</v>
      </c>
      <c r="G221" s="89">
        <v>-5.0000000000000001E-4</v>
      </c>
    </row>
    <row r="222" spans="2:7">
      <c r="B222" s="89">
        <f>LN([1]P2_data!B219/[1]P2_data!B218)</f>
        <v>1.5567000795721343E-3</v>
      </c>
      <c r="C222" s="89">
        <v>4.0000000000000003E-5</v>
      </c>
      <c r="D222" s="89">
        <f t="shared" si="3"/>
        <v>1.5167000795721342E-3</v>
      </c>
      <c r="E222" s="89">
        <v>2.3E-3</v>
      </c>
      <c r="F222" s="89">
        <v>8.1000000000000013E-3</v>
      </c>
      <c r="G222" s="89">
        <v>-2.2000000000000001E-3</v>
      </c>
    </row>
    <row r="223" spans="2:7">
      <c r="B223" s="89">
        <f>LN([1]P2_data!B220/[1]P2_data!B219)</f>
        <v>1.3212966735381081E-3</v>
      </c>
      <c r="C223" s="89">
        <v>4.0000000000000003E-5</v>
      </c>
      <c r="D223" s="89">
        <f t="shared" si="3"/>
        <v>1.281296673538108E-3</v>
      </c>
      <c r="E223" s="89">
        <v>5.0000000000000001E-4</v>
      </c>
      <c r="F223" s="89">
        <v>-8.1000000000000013E-3</v>
      </c>
      <c r="G223" s="89">
        <v>1.4000000000000002E-3</v>
      </c>
    </row>
    <row r="224" spans="2:7">
      <c r="B224" s="89">
        <f>LN([1]P2_data!B221/[1]P2_data!B220)</f>
        <v>3.8831251058021318E-4</v>
      </c>
      <c r="C224" s="89">
        <v>4.0000000000000003E-5</v>
      </c>
      <c r="D224" s="89">
        <f t="shared" si="3"/>
        <v>3.4831251058021318E-4</v>
      </c>
      <c r="E224" s="89">
        <v>5.9999999999999995E-4</v>
      </c>
      <c r="F224" s="89">
        <v>-2.9999999999999997E-4</v>
      </c>
      <c r="G224" s="89">
        <v>5.0000000000000001E-3</v>
      </c>
    </row>
    <row r="225" spans="1:7">
      <c r="B225" s="89">
        <f>LN([1]P2_data!B222/[1]P2_data!B221)</f>
        <v>3.3331400003336277E-3</v>
      </c>
      <c r="C225" s="89">
        <v>4.0000000000000003E-5</v>
      </c>
      <c r="D225" s="89">
        <f t="shared" si="3"/>
        <v>3.2931400003336276E-3</v>
      </c>
      <c r="E225" s="89">
        <v>3.0999999999999999E-3</v>
      </c>
      <c r="F225" s="89">
        <v>-4.0999999999999995E-3</v>
      </c>
      <c r="G225" s="89">
        <v>-6.6E-3</v>
      </c>
    </row>
    <row r="226" spans="1:7">
      <c r="B226" s="89">
        <f>LN([1]P2_data!B223/[1]P2_data!B222)</f>
        <v>1.5464684546660638E-3</v>
      </c>
      <c r="C226" s="89">
        <v>4.0000000000000003E-5</v>
      </c>
      <c r="D226" s="89">
        <f t="shared" si="3"/>
        <v>1.5064684546660637E-3</v>
      </c>
      <c r="E226" s="89">
        <v>5.9999999999999995E-4</v>
      </c>
      <c r="F226" s="89">
        <v>2E-3</v>
      </c>
      <c r="G226" s="89">
        <v>1.9E-3</v>
      </c>
    </row>
    <row r="227" spans="1:7">
      <c r="A227" s="8"/>
      <c r="B227" s="89">
        <f>LN([1]P2_data!B224/[1]P2_data!B223)</f>
        <v>-6.9559824025898769E-4</v>
      </c>
      <c r="C227" s="89">
        <v>4.0000000000000003E-5</v>
      </c>
      <c r="D227" s="89">
        <f t="shared" si="3"/>
        <v>-7.3559824025898769E-4</v>
      </c>
      <c r="E227" s="89">
        <v>-2E-3</v>
      </c>
      <c r="F227" s="89">
        <v>-1.3600000000000001E-2</v>
      </c>
      <c r="G227" s="89">
        <v>-3.9000000000000003E-3</v>
      </c>
    </row>
    <row r="228" spans="1:7">
      <c r="B228" s="89">
        <f>LN([1]P2_data!B225/[1]P2_data!B224)</f>
        <v>1.6994557827323549E-3</v>
      </c>
      <c r="C228" s="89">
        <v>4.0000000000000003E-5</v>
      </c>
      <c r="D228" s="89">
        <f t="shared" si="3"/>
        <v>1.6594557827323548E-3</v>
      </c>
      <c r="E228" s="89">
        <v>1.1999999999999999E-3</v>
      </c>
      <c r="F228" s="89">
        <v>5.9999999999999995E-4</v>
      </c>
      <c r="G228" s="89">
        <v>-6.1999999999999998E-3</v>
      </c>
    </row>
    <row r="229" spans="1:7">
      <c r="B229" s="89">
        <f>LN([1]P2_data!B226/[1]P2_data!B225)</f>
        <v>-3.6342910541119363E-3</v>
      </c>
      <c r="C229" s="89">
        <v>4.0000000000000003E-5</v>
      </c>
      <c r="D229" s="89">
        <f t="shared" si="3"/>
        <v>-3.6742910541119364E-3</v>
      </c>
      <c r="E229" s="89">
        <v>-4.0999999999999995E-3</v>
      </c>
      <c r="F229" s="89">
        <v>-2.0000000000000001E-4</v>
      </c>
      <c r="G229" s="89">
        <v>2.2000000000000001E-3</v>
      </c>
    </row>
    <row r="230" spans="1:7">
      <c r="B230" s="89">
        <f>LN([1]P2_data!B227/[1]P2_data!B226)</f>
        <v>-3.099872128222621E-4</v>
      </c>
      <c r="C230" s="89">
        <v>4.0000000000000003E-5</v>
      </c>
      <c r="D230" s="89">
        <f t="shared" si="3"/>
        <v>-3.499872128222621E-4</v>
      </c>
      <c r="E230" s="89">
        <v>1E-4</v>
      </c>
      <c r="F230" s="89">
        <v>5.0000000000000001E-4</v>
      </c>
      <c r="G230" s="89">
        <v>-3.8E-3</v>
      </c>
    </row>
    <row r="231" spans="1:7">
      <c r="B231" s="89">
        <f>LN([1]P2_data!B228/[1]P2_data!B227)</f>
        <v>9.2944125005563574E-4</v>
      </c>
      <c r="C231" s="89">
        <v>4.0000000000000003E-5</v>
      </c>
      <c r="D231" s="89">
        <f t="shared" si="3"/>
        <v>8.8944125005563574E-4</v>
      </c>
      <c r="E231" s="89">
        <v>8.9999999999999998E-4</v>
      </c>
      <c r="F231" s="89">
        <v>-2.8999999999999998E-3</v>
      </c>
      <c r="G231" s="89">
        <v>2.0000000000000001E-4</v>
      </c>
    </row>
    <row r="232" spans="1:7">
      <c r="B232" s="89">
        <f>LN([1]P2_data!B229/[1]P2_data!B228)</f>
        <v>-2.32521905455406E-3</v>
      </c>
      <c r="C232" s="89">
        <v>4.0000000000000003E-5</v>
      </c>
      <c r="D232" s="89">
        <f t="shared" si="3"/>
        <v>-2.3652190545540601E-3</v>
      </c>
      <c r="E232" s="89">
        <v>-2.2000000000000001E-3</v>
      </c>
      <c r="F232" s="89">
        <v>-1.2999999999999999E-3</v>
      </c>
      <c r="G232" s="89">
        <v>0</v>
      </c>
    </row>
    <row r="233" spans="1:7">
      <c r="B233" s="89">
        <f>LN([1]P2_data!B230/[1]P2_data!B229)</f>
        <v>-5.0178410802464209E-3</v>
      </c>
      <c r="C233" s="89">
        <v>4.0000000000000003E-5</v>
      </c>
      <c r="D233" s="89">
        <f t="shared" si="3"/>
        <v>-5.057841080246421E-3</v>
      </c>
      <c r="E233" s="89">
        <v>-5.1999999999999998E-3</v>
      </c>
      <c r="F233" s="89">
        <v>-5.0000000000000001E-4</v>
      </c>
      <c r="G233" s="89">
        <v>2.3999999999999998E-3</v>
      </c>
    </row>
    <row r="234" spans="1:7">
      <c r="B234" s="89">
        <f>LN([1]P2_data!B231/[1]P2_data!B230)</f>
        <v>8.4650566161688055E-3</v>
      </c>
      <c r="C234" s="89">
        <v>4.0000000000000003E-5</v>
      </c>
      <c r="D234" s="89">
        <f t="shared" si="3"/>
        <v>8.4250566161688054E-3</v>
      </c>
      <c r="E234" s="89">
        <v>1.01E-2</v>
      </c>
      <c r="F234" s="89">
        <v>8.5000000000000006E-3</v>
      </c>
      <c r="G234" s="89">
        <v>-5.1999999999999998E-3</v>
      </c>
    </row>
    <row r="235" spans="1:7">
      <c r="B235" s="89">
        <f>LN([1]P2_data!B232/[1]P2_data!B231)</f>
        <v>-2.9430397227313007E-3</v>
      </c>
      <c r="C235" s="89">
        <v>4.0000000000000003E-5</v>
      </c>
      <c r="D235" s="89">
        <f t="shared" si="3"/>
        <v>-2.9830397227313009E-3</v>
      </c>
      <c r="E235" s="89">
        <v>-1.4000000000000002E-3</v>
      </c>
      <c r="F235" s="89">
        <v>7.4999999999999997E-3</v>
      </c>
      <c r="G235" s="89">
        <v>2.8999999999999998E-3</v>
      </c>
    </row>
    <row r="236" spans="1:7">
      <c r="B236" s="89">
        <f>LN([1]P2_data!B233/[1]P2_data!B232)</f>
        <v>1.7049098325970828E-3</v>
      </c>
      <c r="C236" s="89">
        <v>4.0000000000000003E-5</v>
      </c>
      <c r="D236" s="89">
        <f t="shared" si="3"/>
        <v>1.6649098325970826E-3</v>
      </c>
      <c r="E236" s="89">
        <v>2.0999999999999999E-3</v>
      </c>
      <c r="F236" s="89">
        <v>5.6999999999999993E-3</v>
      </c>
      <c r="G236" s="89">
        <v>1E-4</v>
      </c>
    </row>
    <row r="237" spans="1:7">
      <c r="B237" s="89">
        <f>LN([1]P2_data!B234/[1]P2_data!B233)</f>
        <v>6.5214766301974394E-3</v>
      </c>
      <c r="C237" s="89">
        <v>4.0000000000000003E-5</v>
      </c>
      <c r="D237" s="89">
        <f t="shared" si="3"/>
        <v>6.4814766301974393E-3</v>
      </c>
      <c r="E237" s="89">
        <v>6.7000000000000002E-3</v>
      </c>
      <c r="F237" s="89">
        <v>4.0999999999999995E-3</v>
      </c>
      <c r="G237" s="89">
        <v>-3.5999999999999999E-3</v>
      </c>
    </row>
    <row r="238" spans="1:7">
      <c r="B238" s="89">
        <f>LN([1]P2_data!B235/[1]P2_data!B234)</f>
        <v>-8.8496398271955233E-4</v>
      </c>
      <c r="C238" s="89">
        <v>4.0000000000000003E-5</v>
      </c>
      <c r="D238" s="89">
        <f t="shared" si="3"/>
        <v>-9.2496398271955233E-4</v>
      </c>
      <c r="E238" s="89">
        <v>-5.0000000000000001E-4</v>
      </c>
      <c r="F238" s="89">
        <v>1E-3</v>
      </c>
      <c r="G238" s="89">
        <v>-4.0000000000000002E-4</v>
      </c>
    </row>
    <row r="239" spans="1:7">
      <c r="B239" s="89">
        <f>LN([1]P2_data!B236/[1]P2_data!B235)</f>
        <v>2.3070647999843394E-3</v>
      </c>
      <c r="C239" s="89">
        <v>4.0000000000000003E-5</v>
      </c>
      <c r="D239" s="89">
        <f t="shared" si="3"/>
        <v>2.2670647999843392E-3</v>
      </c>
      <c r="E239" s="89">
        <v>2.0999999999999999E-3</v>
      </c>
      <c r="F239" s="89">
        <v>2.0000000000000001E-4</v>
      </c>
      <c r="G239" s="89">
        <v>-4.4000000000000003E-3</v>
      </c>
    </row>
    <row r="240" spans="1:7">
      <c r="B240" s="89">
        <f>LN([1]P2_data!B237/[1]P2_data!B236)</f>
        <v>-4.9933346279893136E-4</v>
      </c>
      <c r="C240" s="89">
        <v>4.0000000000000003E-5</v>
      </c>
      <c r="D240" s="89">
        <f t="shared" si="3"/>
        <v>-5.3933346279893136E-4</v>
      </c>
      <c r="E240" s="89">
        <v>-5.9999999999999995E-4</v>
      </c>
      <c r="F240" s="89">
        <v>-3.5999999999999999E-3</v>
      </c>
      <c r="G240" s="89">
        <v>2.9999999999999997E-4</v>
      </c>
    </row>
    <row r="241" spans="2:7">
      <c r="B241" s="89">
        <f>LN([1]P2_data!B238/[1]P2_data!B237)</f>
        <v>1.0093696745333967E-2</v>
      </c>
      <c r="C241" s="89">
        <v>4.0000000000000003E-5</v>
      </c>
      <c r="D241" s="89">
        <f t="shared" si="3"/>
        <v>1.0053696745333967E-2</v>
      </c>
      <c r="E241" s="89">
        <v>1.06E-2</v>
      </c>
      <c r="F241" s="89">
        <v>3.8E-3</v>
      </c>
      <c r="G241" s="89">
        <v>8.3999999999999995E-3</v>
      </c>
    </row>
    <row r="242" spans="2:7">
      <c r="B242" s="89">
        <f>LN([1]P2_data!B239/[1]P2_data!B238)</f>
        <v>-6.0886643024894932E-4</v>
      </c>
      <c r="C242" s="89">
        <v>4.0000000000000003E-5</v>
      </c>
      <c r="D242" s="89">
        <f t="shared" si="3"/>
        <v>-6.4886643024894932E-4</v>
      </c>
      <c r="E242" s="89">
        <v>2.0000000000000001E-4</v>
      </c>
      <c r="F242" s="89">
        <v>4.0000000000000002E-4</v>
      </c>
      <c r="G242" s="89">
        <v>1.4499999999999999E-2</v>
      </c>
    </row>
    <row r="243" spans="2:7">
      <c r="B243" s="89">
        <f>LN([1]P2_data!B240/[1]P2_data!B239)</f>
        <v>8.7168709137894207E-3</v>
      </c>
      <c r="C243" s="89">
        <v>4.0000000000000003E-5</v>
      </c>
      <c r="D243" s="89">
        <f t="shared" si="3"/>
        <v>8.6768709137894206E-3</v>
      </c>
      <c r="E243" s="89">
        <v>8.199999999999999E-3</v>
      </c>
      <c r="F243" s="89">
        <v>-5.6000000000000008E-3</v>
      </c>
      <c r="G243" s="89">
        <v>-5.0000000000000001E-3</v>
      </c>
    </row>
    <row r="244" spans="2:7">
      <c r="B244" s="89">
        <f>LN([1]P2_data!B241/[1]P2_data!B240)</f>
        <v>-2.0776217606593744E-3</v>
      </c>
      <c r="C244" s="89">
        <v>4.0000000000000003E-5</v>
      </c>
      <c r="D244" s="89">
        <f t="shared" si="3"/>
        <v>-2.1176217606593746E-3</v>
      </c>
      <c r="E244" s="89">
        <v>-2.2000000000000001E-3</v>
      </c>
      <c r="F244" s="89">
        <v>-3.7000000000000002E-3</v>
      </c>
      <c r="G244" s="89">
        <v>3.5999999999999999E-3</v>
      </c>
    </row>
    <row r="245" spans="2:7">
      <c r="B245" s="89">
        <f>LN([1]P2_data!B242/[1]P2_data!B241)</f>
        <v>-1.2106546933410339E-3</v>
      </c>
      <c r="C245" s="89">
        <v>4.0000000000000003E-5</v>
      </c>
      <c r="D245" s="89">
        <f t="shared" si="3"/>
        <v>-1.250654693341034E-3</v>
      </c>
      <c r="E245" s="89">
        <v>-1E-3</v>
      </c>
      <c r="F245" s="89">
        <v>-3.4999999999999996E-3</v>
      </c>
      <c r="G245" s="89">
        <v>1.2199999999999999E-2</v>
      </c>
    </row>
    <row r="246" spans="2:7">
      <c r="B246" s="89">
        <f>LN([1]P2_data!B243/[1]P2_data!B242)</f>
        <v>-3.6031099962486103E-3</v>
      </c>
      <c r="C246" s="89">
        <v>4.0000000000000003E-5</v>
      </c>
      <c r="D246" s="89">
        <f t="shared" si="3"/>
        <v>-3.6431099962486104E-3</v>
      </c>
      <c r="E246" s="89">
        <v>-4.3E-3</v>
      </c>
      <c r="F246" s="89">
        <v>-4.4000000000000003E-3</v>
      </c>
      <c r="G246" s="89">
        <v>-2.3999999999999998E-3</v>
      </c>
    </row>
    <row r="247" spans="2:7">
      <c r="B247" s="89">
        <f>LN([1]P2_data!B244/[1]P2_data!B243)</f>
        <v>1.8991319229492371E-4</v>
      </c>
      <c r="C247" s="89">
        <v>4.0000000000000003E-5</v>
      </c>
      <c r="D247" s="89">
        <f t="shared" si="3"/>
        <v>1.4991319229492372E-4</v>
      </c>
      <c r="E247" s="89">
        <v>-8.9999999999999998E-4</v>
      </c>
      <c r="F247" s="89">
        <v>-4.5000000000000005E-3</v>
      </c>
      <c r="G247" s="89">
        <v>-5.1000000000000004E-3</v>
      </c>
    </row>
    <row r="248" spans="2:7">
      <c r="B248" s="89">
        <f>LN([1]P2_data!B245/[1]P2_data!B244)</f>
        <v>3.148120423369879E-3</v>
      </c>
      <c r="C248" s="89">
        <v>4.0000000000000003E-5</v>
      </c>
      <c r="D248" s="89">
        <f t="shared" si="3"/>
        <v>3.1081204233698789E-3</v>
      </c>
      <c r="E248" s="89">
        <v>4.1999999999999997E-3</v>
      </c>
      <c r="F248" s="89">
        <v>2.5000000000000001E-3</v>
      </c>
      <c r="G248" s="89">
        <v>-1.7000000000000001E-3</v>
      </c>
    </row>
    <row r="249" spans="2:7">
      <c r="B249" s="89">
        <f>LN([1]P2_data!B246/[1]P2_data!B245)</f>
        <v>5.4382963963454534E-3</v>
      </c>
      <c r="C249" s="89">
        <v>4.0000000000000003E-5</v>
      </c>
      <c r="D249" s="89">
        <f t="shared" si="3"/>
        <v>5.3982963963454533E-3</v>
      </c>
      <c r="E249" s="89">
        <v>5.1000000000000004E-3</v>
      </c>
      <c r="F249" s="89">
        <v>-4.4000000000000003E-3</v>
      </c>
      <c r="G249" s="89">
        <v>-1.4000000000000002E-3</v>
      </c>
    </row>
    <row r="250" spans="2:7">
      <c r="B250" s="89">
        <f>LN([1]P2_data!B247/[1]P2_data!B246)</f>
        <v>3.00849381880793E-3</v>
      </c>
      <c r="C250" s="89">
        <v>4.0000000000000003E-5</v>
      </c>
      <c r="D250" s="89">
        <f t="shared" si="3"/>
        <v>2.9684938188079299E-3</v>
      </c>
      <c r="E250" s="89">
        <v>2.5999999999999999E-3</v>
      </c>
      <c r="F250" s="89">
        <v>-4.0999999999999995E-3</v>
      </c>
      <c r="G250" s="89">
        <v>-1.5E-3</v>
      </c>
    </row>
    <row r="251" spans="2:7">
      <c r="B251" s="89">
        <f>LN([1]P2_data!B248/[1]P2_data!B247)</f>
        <v>1.7633087261978838E-3</v>
      </c>
      <c r="C251" s="89">
        <v>4.0000000000000003E-5</v>
      </c>
      <c r="D251" s="89">
        <f t="shared" si="3"/>
        <v>1.7233087261978837E-3</v>
      </c>
      <c r="E251" s="89">
        <v>7.000000000000001E-4</v>
      </c>
      <c r="F251" s="89">
        <v>-5.1999999999999998E-3</v>
      </c>
      <c r="G251" s="89">
        <v>5.1999999999999998E-3</v>
      </c>
    </row>
    <row r="252" spans="2:7">
      <c r="B252" s="89">
        <f>LN([1]P2_data!B249/[1]P2_data!B248)</f>
        <v>-1.1245478262822035E-4</v>
      </c>
      <c r="C252" s="89">
        <v>4.0000000000000003E-5</v>
      </c>
      <c r="D252" s="89">
        <f t="shared" si="3"/>
        <v>-1.5245478262822034E-4</v>
      </c>
      <c r="E252" s="89">
        <v>2.0000000000000001E-4</v>
      </c>
      <c r="F252" s="89">
        <v>7.1999999999999998E-3</v>
      </c>
      <c r="G252" s="89">
        <v>-8.8000000000000005E-3</v>
      </c>
    </row>
    <row r="253" spans="2:7">
      <c r="B253" s="89">
        <f>LN([1]P2_data!B250/[1]P2_data!B249)</f>
        <v>-4.0945794206659432E-3</v>
      </c>
      <c r="C253" s="89">
        <v>4.0000000000000003E-5</v>
      </c>
      <c r="D253" s="89">
        <f t="shared" si="3"/>
        <v>-4.1345794206659433E-3</v>
      </c>
      <c r="E253" s="89">
        <v>-4.6999999999999993E-3</v>
      </c>
      <c r="F253" s="89">
        <v>-6.8999999999999999E-3</v>
      </c>
      <c r="G253" s="89">
        <v>-2.2000000000000001E-3</v>
      </c>
    </row>
    <row r="254" spans="2:7">
      <c r="B254" s="89">
        <f>LN([1]P2_data!B251/[1]P2_data!B250)</f>
        <v>3.1944931149164336E-3</v>
      </c>
      <c r="C254" s="89">
        <v>4.0000000000000003E-5</v>
      </c>
      <c r="D254" s="89">
        <f t="shared" si="3"/>
        <v>3.1544931149164335E-3</v>
      </c>
      <c r="E254" s="89">
        <v>9.1999999999999998E-3</v>
      </c>
      <c r="F254" s="89">
        <v>6.8000000000000005E-3</v>
      </c>
      <c r="G254" s="89">
        <v>2.9999999999999997E-4</v>
      </c>
    </row>
    <row r="255" spans="2:7">
      <c r="B255" s="89">
        <f>LN([1]P2_data!B252/[1]P2_data!B251)</f>
        <v>6.3212117141933167E-3</v>
      </c>
      <c r="C255" s="89">
        <v>4.0000000000000003E-5</v>
      </c>
      <c r="D255" s="89">
        <f t="shared" si="3"/>
        <v>6.2812117141933166E-3</v>
      </c>
      <c r="E255" s="89">
        <v>6.7000000000000002E-3</v>
      </c>
      <c r="F255" s="89">
        <v>7.4999999999999997E-3</v>
      </c>
      <c r="G255" s="89">
        <v>2.5999999999999999E-3</v>
      </c>
    </row>
    <row r="256" spans="2:7">
      <c r="B256" s="89">
        <f>LN([1]P2_data!B253/[1]P2_data!B252)</f>
        <v>-3.8478070221211911E-3</v>
      </c>
      <c r="C256" s="89">
        <v>4.0000000000000003E-5</v>
      </c>
      <c r="D256" s="89">
        <f t="shared" si="3"/>
        <v>-3.8878070221211912E-3</v>
      </c>
      <c r="E256" s="89">
        <v>-3.0000000000000001E-3</v>
      </c>
      <c r="F256" s="89">
        <v>-3.5999999999999999E-3</v>
      </c>
      <c r="G256" s="89">
        <v>-2.5999999999999999E-3</v>
      </c>
    </row>
    <row r="257" spans="2:7">
      <c r="B257" s="89">
        <f>LN([1]P2_data!B254/[1]P2_data!B253)</f>
        <v>-5.2420067413312405E-4</v>
      </c>
      <c r="C257" s="89">
        <v>4.0000000000000003E-5</v>
      </c>
      <c r="D257" s="89">
        <f t="shared" si="3"/>
        <v>-5.6420067413312405E-4</v>
      </c>
      <c r="E257" s="89">
        <v>1E-4</v>
      </c>
      <c r="F257" s="89">
        <v>3.5999999999999999E-3</v>
      </c>
      <c r="G257" s="89">
        <v>5.0000000000000001E-4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1256-200F-4B38-B2A8-733D34318A89}">
  <dimension ref="A1:AC257"/>
  <sheetViews>
    <sheetView zoomScale="41" zoomScaleNormal="90" workbookViewId="0">
      <selection activeCell="V9" sqref="V9"/>
    </sheetView>
  </sheetViews>
  <sheetFormatPr defaultColWidth="9.1796875" defaultRowHeight="14.5"/>
  <cols>
    <col min="1" max="1" width="13" style="89" customWidth="1"/>
    <col min="2" max="2" width="13.1796875" style="89" customWidth="1"/>
    <col min="3" max="3" width="9.1796875" style="89"/>
    <col min="4" max="7" width="9.36328125" style="89" bestFit="1" customWidth="1"/>
    <col min="8" max="8" width="9.1796875" style="89"/>
    <col min="9" max="9" width="17.81640625" style="89" customWidth="1"/>
    <col min="10" max="16384" width="9.1796875" style="89"/>
  </cols>
  <sheetData>
    <row r="1" spans="1:29">
      <c r="A1" s="62"/>
      <c r="B1" s="63"/>
      <c r="L1" s="95" t="s">
        <v>111</v>
      </c>
      <c r="V1" s="95" t="s">
        <v>144</v>
      </c>
    </row>
    <row r="2" spans="1:29" ht="16.5">
      <c r="A2" s="62"/>
      <c r="B2" s="63"/>
      <c r="H2" s="11" t="s">
        <v>69</v>
      </c>
      <c r="L2" s="64" t="s">
        <v>70</v>
      </c>
      <c r="M2" s="64">
        <f>J21</f>
        <v>-1.2198246062064883E-4</v>
      </c>
      <c r="N2" s="64">
        <f>J22</f>
        <v>0.96082817380822727</v>
      </c>
      <c r="O2" s="64" t="s">
        <v>71</v>
      </c>
      <c r="P2" s="64">
        <f>J23</f>
        <v>-4.4983957154359475E-2</v>
      </c>
      <c r="Q2" s="64" t="s">
        <v>72</v>
      </c>
      <c r="R2" s="64">
        <f>J24</f>
        <v>-1.5912848966021513E-2</v>
      </c>
      <c r="S2" s="64" t="s">
        <v>68</v>
      </c>
      <c r="V2" s="96" t="s">
        <v>112</v>
      </c>
      <c r="W2" s="96">
        <f>V22</f>
        <v>0.93681838200977496</v>
      </c>
      <c r="X2" s="96" t="s">
        <v>76</v>
      </c>
      <c r="Y2" s="11" t="s">
        <v>147</v>
      </c>
    </row>
    <row r="3" spans="1:29">
      <c r="D3" s="24" t="s">
        <v>73</v>
      </c>
    </row>
    <row r="4" spans="1:29">
      <c r="B4" s="24" t="s">
        <v>106</v>
      </c>
      <c r="C4" s="24"/>
      <c r="D4" s="24"/>
      <c r="E4" s="24"/>
      <c r="F4" s="24"/>
      <c r="G4" s="24"/>
    </row>
    <row r="5" spans="1:29">
      <c r="B5" s="24" t="s">
        <v>74</v>
      </c>
      <c r="C5" s="24" t="s">
        <v>66</v>
      </c>
      <c r="D5" s="24" t="s">
        <v>75</v>
      </c>
      <c r="E5" s="24" t="s">
        <v>76</v>
      </c>
      <c r="F5" s="24" t="s">
        <v>67</v>
      </c>
      <c r="G5" s="24" t="s">
        <v>68</v>
      </c>
      <c r="I5" t="s">
        <v>77</v>
      </c>
      <c r="J5"/>
      <c r="K5"/>
      <c r="L5"/>
      <c r="M5"/>
      <c r="N5"/>
      <c r="O5"/>
      <c r="P5"/>
      <c r="Q5"/>
      <c r="U5" t="s">
        <v>77</v>
      </c>
      <c r="V5"/>
      <c r="W5"/>
      <c r="X5"/>
      <c r="Y5"/>
      <c r="Z5"/>
      <c r="AA5"/>
      <c r="AB5"/>
      <c r="AC5"/>
    </row>
    <row r="6" spans="1:29" ht="15" thickBot="1">
      <c r="A6" s="8">
        <v>42725</v>
      </c>
      <c r="B6" s="89">
        <f>LN(P2_data!C3/P2_data!C2)</f>
        <v>-6.678425583805667E-3</v>
      </c>
      <c r="C6" s="89">
        <v>1.0000000000000001E-5</v>
      </c>
      <c r="D6" s="89">
        <f>B6-C6</f>
        <v>-6.6884255838056666E-3</v>
      </c>
      <c r="E6" s="89">
        <v>-2.3999999999999998E-3</v>
      </c>
      <c r="F6" s="89">
        <v>-3.8E-3</v>
      </c>
      <c r="G6" s="89">
        <v>2.3E-3</v>
      </c>
      <c r="I6"/>
      <c r="J6"/>
      <c r="K6"/>
      <c r="L6"/>
      <c r="M6"/>
      <c r="N6"/>
      <c r="O6"/>
      <c r="P6"/>
      <c r="Q6"/>
      <c r="U6"/>
      <c r="V6"/>
      <c r="W6"/>
      <c r="X6"/>
      <c r="Y6"/>
      <c r="Z6"/>
      <c r="AA6"/>
      <c r="AB6"/>
      <c r="AC6"/>
    </row>
    <row r="7" spans="1:29">
      <c r="A7" s="8">
        <v>42726</v>
      </c>
      <c r="B7" s="89">
        <f>LN(P2_data!C4/P2_data!C3)</f>
        <v>-2.2066296469854222E-3</v>
      </c>
      <c r="C7" s="89">
        <v>1.0000000000000001E-5</v>
      </c>
      <c r="D7" s="89">
        <f t="shared" ref="D7:D70" si="0">B7-C7</f>
        <v>-2.2166296469854222E-3</v>
      </c>
      <c r="E7" s="89">
        <v>-3.0000000000000001E-3</v>
      </c>
      <c r="F7" s="89">
        <v>-7.4999999999999997E-3</v>
      </c>
      <c r="G7" s="89">
        <v>2.3999999999999998E-3</v>
      </c>
      <c r="I7" s="65" t="s">
        <v>78</v>
      </c>
      <c r="J7" s="65"/>
      <c r="K7"/>
      <c r="L7"/>
      <c r="M7"/>
      <c r="N7"/>
      <c r="O7"/>
      <c r="P7"/>
      <c r="Q7"/>
      <c r="U7" s="65" t="s">
        <v>78</v>
      </c>
      <c r="V7" s="65"/>
      <c r="W7"/>
      <c r="X7"/>
      <c r="Y7"/>
      <c r="Z7"/>
      <c r="AA7"/>
      <c r="AB7"/>
      <c r="AC7"/>
    </row>
    <row r="8" spans="1:29">
      <c r="B8" s="89">
        <f>LN(P2_data!C5/P2_data!C4)</f>
        <v>7.0666905782138423E-4</v>
      </c>
      <c r="C8" s="89">
        <v>1.0000000000000001E-5</v>
      </c>
      <c r="D8" s="89">
        <f t="shared" si="0"/>
        <v>6.966690578213842E-4</v>
      </c>
      <c r="E8" s="89">
        <v>1.9E-3</v>
      </c>
      <c r="F8" s="89">
        <v>5.6000000000000008E-3</v>
      </c>
      <c r="G8" s="89">
        <v>-5.1000000000000004E-3</v>
      </c>
      <c r="I8" s="12" t="s">
        <v>79</v>
      </c>
      <c r="J8" s="12">
        <v>0.97982764294896207</v>
      </c>
      <c r="K8"/>
      <c r="L8"/>
      <c r="M8"/>
      <c r="N8"/>
      <c r="O8"/>
      <c r="P8"/>
      <c r="Q8"/>
      <c r="U8" s="12" t="s">
        <v>79</v>
      </c>
      <c r="V8" s="12">
        <v>0.97873314482943452</v>
      </c>
      <c r="W8"/>
      <c r="X8"/>
      <c r="Y8"/>
      <c r="Z8"/>
      <c r="AA8"/>
      <c r="AB8"/>
      <c r="AC8"/>
    </row>
    <row r="9" spans="1:29">
      <c r="B9" s="89">
        <f>LN(P2_data!C6/P2_data!C5)</f>
        <v>2.9976746658188125E-3</v>
      </c>
      <c r="C9" s="89">
        <v>1.0000000000000001E-5</v>
      </c>
      <c r="D9" s="89">
        <f t="shared" si="0"/>
        <v>2.9876746658188125E-3</v>
      </c>
      <c r="E9" s="89">
        <v>2.7000000000000001E-3</v>
      </c>
      <c r="F9" s="89">
        <v>2.0999999999999999E-3</v>
      </c>
      <c r="G9" s="89">
        <v>1.2999999999999999E-3</v>
      </c>
      <c r="I9" s="12" t="s">
        <v>80</v>
      </c>
      <c r="J9" s="12">
        <v>0.9600622098869187</v>
      </c>
      <c r="K9"/>
      <c r="L9"/>
      <c r="M9"/>
      <c r="N9"/>
      <c r="O9"/>
      <c r="P9"/>
      <c r="Q9"/>
      <c r="U9" s="12" t="s">
        <v>80</v>
      </c>
      <c r="V9" s="12">
        <v>0.95791856878771475</v>
      </c>
      <c r="W9"/>
      <c r="X9"/>
      <c r="Y9"/>
      <c r="Z9"/>
      <c r="AA9"/>
      <c r="AB9"/>
      <c r="AC9"/>
    </row>
    <row r="10" spans="1:29">
      <c r="B10" s="89">
        <f>LN(P2_data!C7/P2_data!C6)</f>
        <v>-8.0434960207902695E-3</v>
      </c>
      <c r="C10" s="89">
        <v>1.0000000000000001E-5</v>
      </c>
      <c r="D10" s="89">
        <f t="shared" si="0"/>
        <v>-8.0534960207902691E-3</v>
      </c>
      <c r="E10" s="89">
        <v>-8.6999999999999994E-3</v>
      </c>
      <c r="F10" s="89">
        <v>-2.7000000000000001E-3</v>
      </c>
      <c r="G10" s="89">
        <v>8.9999999999999998E-4</v>
      </c>
      <c r="I10" s="12" t="s">
        <v>81</v>
      </c>
      <c r="J10" s="12">
        <v>0.95957909145813147</v>
      </c>
      <c r="K10"/>
      <c r="L10"/>
      <c r="M10"/>
      <c r="N10"/>
      <c r="O10"/>
      <c r="P10"/>
      <c r="Q10"/>
      <c r="U10" s="12" t="s">
        <v>81</v>
      </c>
      <c r="V10" s="12">
        <v>0.9577502430628656</v>
      </c>
      <c r="W10"/>
      <c r="X10"/>
      <c r="Y10"/>
      <c r="Z10"/>
      <c r="AA10"/>
      <c r="AB10"/>
      <c r="AC10"/>
    </row>
    <row r="11" spans="1:29">
      <c r="B11" s="89">
        <f>LN(P2_data!C8/P2_data!C7)</f>
        <v>-8.8768583051572627E-5</v>
      </c>
      <c r="C11" s="89">
        <v>1.0000000000000001E-5</v>
      </c>
      <c r="D11" s="89">
        <f t="shared" si="0"/>
        <v>-9.8768583051572626E-5</v>
      </c>
      <c r="E11" s="89">
        <v>-4.0000000000000002E-4</v>
      </c>
      <c r="F11" s="89">
        <v>1.2999999999999999E-3</v>
      </c>
      <c r="G11" s="89">
        <v>-3.0999999999999999E-3</v>
      </c>
      <c r="I11" s="12" t="s">
        <v>82</v>
      </c>
      <c r="J11" s="12">
        <v>8.8619908759384814E-4</v>
      </c>
      <c r="K11"/>
      <c r="L11"/>
      <c r="M11"/>
      <c r="N11"/>
      <c r="O11"/>
      <c r="P11"/>
      <c r="Q11"/>
      <c r="U11" s="12" t="s">
        <v>82</v>
      </c>
      <c r="V11" s="12">
        <v>9.0602539456870331E-4</v>
      </c>
      <c r="W11"/>
      <c r="X11"/>
      <c r="Y11"/>
      <c r="Z11"/>
      <c r="AA11"/>
      <c r="AB11"/>
      <c r="AC11"/>
    </row>
    <row r="12" spans="1:29" ht="15" thickBot="1">
      <c r="B12" s="89">
        <f>LN(P2_data!C9/P2_data!C8)</f>
        <v>-5.5179474044229704E-3</v>
      </c>
      <c r="C12" s="89">
        <v>1.0000000000000001E-5</v>
      </c>
      <c r="D12" s="89">
        <f t="shared" si="0"/>
        <v>-5.52794740442297E-3</v>
      </c>
      <c r="E12" s="89">
        <v>-5.1999999999999998E-3</v>
      </c>
      <c r="F12" s="89">
        <v>-1.1000000000000001E-3</v>
      </c>
      <c r="G12" s="89">
        <v>2E-3</v>
      </c>
      <c r="I12" s="13" t="s">
        <v>83</v>
      </c>
      <c r="J12" s="13">
        <v>252</v>
      </c>
      <c r="K12"/>
      <c r="L12"/>
      <c r="M12"/>
      <c r="N12"/>
      <c r="O12"/>
      <c r="P12"/>
      <c r="Q12"/>
      <c r="U12" s="13" t="s">
        <v>83</v>
      </c>
      <c r="V12" s="13">
        <v>252</v>
      </c>
      <c r="W12"/>
      <c r="X12"/>
      <c r="Y12"/>
      <c r="Z12"/>
      <c r="AA12"/>
      <c r="AB12"/>
      <c r="AC12"/>
    </row>
    <row r="13" spans="1:29">
      <c r="B13" s="89">
        <f>LN(P2_data!C10/P2_data!C9)</f>
        <v>7.3800539469650855E-3</v>
      </c>
      <c r="C13" s="89">
        <v>2.0000000000000002E-5</v>
      </c>
      <c r="D13" s="89">
        <f t="shared" si="0"/>
        <v>7.3600539469650854E-3</v>
      </c>
      <c r="E13" s="89">
        <v>8.3000000000000001E-3</v>
      </c>
      <c r="F13" s="89">
        <v>-1.1000000000000001E-3</v>
      </c>
      <c r="G13" s="89">
        <v>8.0000000000000004E-4</v>
      </c>
      <c r="I13"/>
      <c r="J13"/>
      <c r="K13"/>
      <c r="L13"/>
      <c r="M13"/>
      <c r="N13"/>
      <c r="O13"/>
      <c r="P13"/>
      <c r="Q13"/>
      <c r="U13"/>
      <c r="V13"/>
      <c r="W13"/>
      <c r="X13"/>
      <c r="Y13"/>
      <c r="Z13"/>
      <c r="AA13"/>
      <c r="AB13"/>
      <c r="AC13"/>
    </row>
    <row r="14" spans="1:29" ht="15" thickBot="1">
      <c r="B14" s="89">
        <f>LN(P2_data!C11/P2_data!C10)</f>
        <v>8.7321922006837402E-3</v>
      </c>
      <c r="C14" s="89">
        <v>2.0000000000000002E-5</v>
      </c>
      <c r="D14" s="89">
        <f t="shared" si="0"/>
        <v>8.712192200683741E-3</v>
      </c>
      <c r="E14" s="89">
        <v>7.9000000000000008E-3</v>
      </c>
      <c r="F14" s="89">
        <v>9.4999999999999998E-3</v>
      </c>
      <c r="G14" s="89">
        <v>-1.5E-3</v>
      </c>
      <c r="I14" t="s">
        <v>84</v>
      </c>
      <c r="J14"/>
      <c r="K14"/>
      <c r="L14"/>
      <c r="M14"/>
      <c r="N14"/>
      <c r="O14"/>
      <c r="P14"/>
      <c r="Q14"/>
      <c r="U14" t="s">
        <v>84</v>
      </c>
      <c r="V14"/>
      <c r="W14"/>
      <c r="X14"/>
      <c r="Y14"/>
      <c r="Z14"/>
      <c r="AA14"/>
      <c r="AB14"/>
      <c r="AC14"/>
    </row>
    <row r="15" spans="1:29">
      <c r="B15" s="89">
        <f>LN(P2_data!C12/P2_data!C11)</f>
        <v>-1.7579770645191584E-3</v>
      </c>
      <c r="C15" s="89">
        <v>2.0000000000000002E-5</v>
      </c>
      <c r="D15" s="89">
        <f t="shared" si="0"/>
        <v>-1.7779770645191585E-3</v>
      </c>
      <c r="E15" s="89">
        <v>-2.0999999999999999E-3</v>
      </c>
      <c r="F15" s="89">
        <v>-8.6999999999999994E-3</v>
      </c>
      <c r="G15" s="89">
        <v>-8.0000000000000002E-3</v>
      </c>
      <c r="I15" s="14"/>
      <c r="J15" s="14" t="s">
        <v>85</v>
      </c>
      <c r="K15" s="14" t="s">
        <v>86</v>
      </c>
      <c r="L15" s="14" t="s">
        <v>87</v>
      </c>
      <c r="M15" s="14" t="s">
        <v>88</v>
      </c>
      <c r="N15" s="14" t="s">
        <v>89</v>
      </c>
      <c r="O15"/>
      <c r="P15"/>
      <c r="Q15"/>
      <c r="U15" s="14"/>
      <c r="V15" s="14" t="s">
        <v>85</v>
      </c>
      <c r="W15" s="14" t="s">
        <v>86</v>
      </c>
      <c r="X15" s="14" t="s">
        <v>87</v>
      </c>
      <c r="Y15" s="14" t="s">
        <v>88</v>
      </c>
      <c r="Z15" s="14" t="s">
        <v>89</v>
      </c>
      <c r="AA15"/>
      <c r="AB15"/>
      <c r="AC15"/>
    </row>
    <row r="16" spans="1:29">
      <c r="B16" s="89">
        <f>LN(P2_data!C13/P2_data!C12)</f>
        <v>4.3015121032957048E-3</v>
      </c>
      <c r="C16" s="89">
        <v>2.0000000000000002E-5</v>
      </c>
      <c r="D16" s="89">
        <f t="shared" si="0"/>
        <v>4.2815121032957048E-3</v>
      </c>
      <c r="E16" s="89">
        <v>2.8999999999999998E-3</v>
      </c>
      <c r="F16" s="89">
        <v>-6.1999999999999998E-3</v>
      </c>
      <c r="G16" s="89">
        <v>-3.0999999999999999E-3</v>
      </c>
      <c r="I16" s="12" t="s">
        <v>90</v>
      </c>
      <c r="J16" s="12">
        <v>3</v>
      </c>
      <c r="K16" s="12">
        <v>4.6819807409884838E-3</v>
      </c>
      <c r="L16" s="12">
        <v>1.5606602469961613E-3</v>
      </c>
      <c r="M16" s="12">
        <v>1987.2191841177994</v>
      </c>
      <c r="N16" s="12">
        <v>4.6059313692316797E-173</v>
      </c>
      <c r="O16"/>
      <c r="P16"/>
      <c r="Q16"/>
      <c r="U16" s="12" t="s">
        <v>90</v>
      </c>
      <c r="V16" s="12">
        <v>1</v>
      </c>
      <c r="W16" s="12">
        <v>4.6715267451549781E-3</v>
      </c>
      <c r="X16" s="12">
        <v>4.6715267451549781E-3</v>
      </c>
      <c r="Y16" s="12">
        <v>5690.8625799546317</v>
      </c>
      <c r="Z16" s="12">
        <v>5.2857733903092517E-174</v>
      </c>
      <c r="AA16"/>
      <c r="AB16"/>
      <c r="AC16"/>
    </row>
    <row r="17" spans="2:29">
      <c r="B17" s="89">
        <f>LN(P2_data!C14/P2_data!C13)</f>
        <v>-3.949669364792607E-3</v>
      </c>
      <c r="C17" s="89">
        <v>2.0000000000000002E-5</v>
      </c>
      <c r="D17" s="89">
        <f t="shared" si="0"/>
        <v>-3.969669364792607E-3</v>
      </c>
      <c r="E17" s="89">
        <v>-3.7000000000000002E-3</v>
      </c>
      <c r="F17" s="89">
        <v>-2.7000000000000001E-3</v>
      </c>
      <c r="G17" s="89">
        <v>-1.04E-2</v>
      </c>
      <c r="I17" s="12" t="s">
        <v>91</v>
      </c>
      <c r="J17" s="12">
        <v>248</v>
      </c>
      <c r="K17" s="12">
        <v>1.947665080673379E-4</v>
      </c>
      <c r="L17" s="12">
        <v>7.8534882285216892E-7</v>
      </c>
      <c r="M17" s="12"/>
      <c r="N17" s="12"/>
      <c r="O17"/>
      <c r="P17"/>
      <c r="Q17"/>
      <c r="U17" s="12" t="s">
        <v>91</v>
      </c>
      <c r="V17" s="12">
        <v>250</v>
      </c>
      <c r="W17" s="12">
        <v>2.0522050390084362E-4</v>
      </c>
      <c r="X17" s="12">
        <v>8.2088201560337453E-7</v>
      </c>
      <c r="Y17" s="12"/>
      <c r="Z17" s="12"/>
      <c r="AA17"/>
      <c r="AB17"/>
      <c r="AC17"/>
    </row>
    <row r="18" spans="2:29" ht="15" thickBot="1">
      <c r="B18" s="89">
        <f>LN(P2_data!C15/P2_data!C14)</f>
        <v>1.2304361004442036E-3</v>
      </c>
      <c r="C18" s="89">
        <v>2.0000000000000002E-5</v>
      </c>
      <c r="D18" s="89">
        <f t="shared" si="0"/>
        <v>1.2104361004442036E-3</v>
      </c>
      <c r="E18" s="89">
        <v>1.6000000000000001E-3</v>
      </c>
      <c r="F18" s="89">
        <v>9.7000000000000003E-3</v>
      </c>
      <c r="G18" s="89">
        <v>5.6000000000000008E-3</v>
      </c>
      <c r="I18" s="13" t="s">
        <v>92</v>
      </c>
      <c r="J18" s="13">
        <v>251</v>
      </c>
      <c r="K18" s="13">
        <v>4.8767472490558218E-3</v>
      </c>
      <c r="L18" s="13"/>
      <c r="M18" s="13"/>
      <c r="N18" s="13"/>
      <c r="O18"/>
      <c r="P18"/>
      <c r="Q18"/>
      <c r="U18" s="13" t="s">
        <v>92</v>
      </c>
      <c r="V18" s="13">
        <v>251</v>
      </c>
      <c r="W18" s="13">
        <v>4.8767472490558218E-3</v>
      </c>
      <c r="X18" s="13"/>
      <c r="Y18" s="13"/>
      <c r="Z18" s="13"/>
      <c r="AA18"/>
      <c r="AB18"/>
      <c r="AC18"/>
    </row>
    <row r="19" spans="2:29" ht="15" thickBot="1">
      <c r="B19" s="89">
        <f>LN(P2_data!C16/P2_data!C15)</f>
        <v>1.9305200970321232E-3</v>
      </c>
      <c r="C19" s="89">
        <v>2.0000000000000002E-5</v>
      </c>
      <c r="D19" s="89">
        <f t="shared" si="0"/>
        <v>1.9105200970321232E-3</v>
      </c>
      <c r="E19" s="89">
        <v>3.0999999999999999E-3</v>
      </c>
      <c r="F19" s="89">
        <v>-3.2000000000000002E-3</v>
      </c>
      <c r="G19" s="89">
        <v>5.3E-3</v>
      </c>
      <c r="I19"/>
      <c r="J19"/>
      <c r="K19"/>
      <c r="L19"/>
      <c r="M19"/>
      <c r="N19"/>
      <c r="O19"/>
      <c r="P19"/>
      <c r="Q19"/>
      <c r="U19"/>
      <c r="V19"/>
      <c r="W19"/>
      <c r="X19"/>
      <c r="Y19"/>
      <c r="Z19"/>
      <c r="AA19"/>
      <c r="AB19"/>
      <c r="AC19"/>
    </row>
    <row r="20" spans="2:29">
      <c r="B20" s="89">
        <f>LN(P2_data!C17/P2_data!C16)</f>
        <v>-1.5792335339488192E-3</v>
      </c>
      <c r="C20" s="89">
        <v>2.0000000000000002E-5</v>
      </c>
      <c r="D20" s="89">
        <f t="shared" si="0"/>
        <v>-1.5992335339488192E-3</v>
      </c>
      <c r="E20" s="89">
        <v>-3.0000000000000001E-3</v>
      </c>
      <c r="F20" s="89">
        <v>-5.6999999999999993E-3</v>
      </c>
      <c r="G20" s="89">
        <v>-8.8000000000000005E-3</v>
      </c>
      <c r="I20" s="14"/>
      <c r="J20" s="14" t="s">
        <v>93</v>
      </c>
      <c r="K20" s="14" t="s">
        <v>82</v>
      </c>
      <c r="L20" s="14" t="s">
        <v>94</v>
      </c>
      <c r="M20" s="14" t="s">
        <v>95</v>
      </c>
      <c r="N20" s="14" t="s">
        <v>96</v>
      </c>
      <c r="O20" s="14" t="s">
        <v>97</v>
      </c>
      <c r="P20" s="14" t="s">
        <v>98</v>
      </c>
      <c r="Q20" s="14" t="s">
        <v>99</v>
      </c>
      <c r="U20" s="14"/>
      <c r="V20" s="14" t="s">
        <v>93</v>
      </c>
      <c r="W20" s="14" t="s">
        <v>82</v>
      </c>
      <c r="X20" s="14" t="s">
        <v>94</v>
      </c>
      <c r="Y20" s="14" t="s">
        <v>95</v>
      </c>
      <c r="Z20" s="14" t="s">
        <v>96</v>
      </c>
      <c r="AA20" s="14" t="s">
        <v>97</v>
      </c>
      <c r="AB20" s="14" t="s">
        <v>98</v>
      </c>
      <c r="AC20" s="14" t="s">
        <v>99</v>
      </c>
    </row>
    <row r="21" spans="2:29">
      <c r="B21" s="89">
        <f>LN(P2_data!C18/P2_data!C17)</f>
        <v>1.6669126916847364E-3</v>
      </c>
      <c r="C21" s="89">
        <v>2.0000000000000002E-5</v>
      </c>
      <c r="D21" s="89">
        <f t="shared" si="0"/>
        <v>1.6469126916847363E-3</v>
      </c>
      <c r="E21" s="89">
        <v>2.8999999999999998E-3</v>
      </c>
      <c r="F21" s="89">
        <v>6.3E-3</v>
      </c>
      <c r="G21" s="89">
        <v>-8.0000000000000004E-4</v>
      </c>
      <c r="I21" s="12" t="s">
        <v>100</v>
      </c>
      <c r="J21" s="12">
        <v>-1.2198246062064883E-4</v>
      </c>
      <c r="K21" s="12">
        <v>5.7285733079706488E-5</v>
      </c>
      <c r="L21" s="12">
        <v>-2.1293689381774046</v>
      </c>
      <c r="M21" s="12">
        <v>3.4209062550436237E-2</v>
      </c>
      <c r="N21" s="12">
        <v>-2.3481104579456215E-4</v>
      </c>
      <c r="O21" s="12">
        <v>-9.1538754467355022E-6</v>
      </c>
      <c r="P21" s="12">
        <v>-2.3481104579456215E-4</v>
      </c>
      <c r="Q21" s="12">
        <v>-9.1538754467355022E-6</v>
      </c>
      <c r="U21" s="12" t="s">
        <v>100</v>
      </c>
      <c r="V21" s="12">
        <v>-8.9602593166730727E-5</v>
      </c>
      <c r="W21" s="12">
        <v>5.7795442270539654E-5</v>
      </c>
      <c r="X21" s="12">
        <v>-1.5503401245257757</v>
      </c>
      <c r="Y21" s="12">
        <v>0.1223248686428109</v>
      </c>
      <c r="Z21" s="12">
        <v>-2.0343062386562327E-4</v>
      </c>
      <c r="AA21" s="12">
        <v>2.4225437532161807E-5</v>
      </c>
      <c r="AB21" s="12">
        <v>-2.0343062386562327E-4</v>
      </c>
      <c r="AC21" s="12">
        <v>2.4225437532161807E-5</v>
      </c>
    </row>
    <row r="22" spans="2:29" ht="15" thickBot="1">
      <c r="B22" s="89">
        <f>LN(P2_data!C19/P2_data!C18)</f>
        <v>-4.5686602046073532E-3</v>
      </c>
      <c r="C22" s="89">
        <v>2.0000000000000002E-5</v>
      </c>
      <c r="D22" s="89">
        <f t="shared" si="0"/>
        <v>-4.5886602046073532E-3</v>
      </c>
      <c r="E22" s="89">
        <v>-4.8999999999999998E-3</v>
      </c>
      <c r="F22" s="89">
        <v>-8.6E-3</v>
      </c>
      <c r="G22" s="89">
        <v>-5.8999999999999999E-3</v>
      </c>
      <c r="I22" s="12" t="s">
        <v>101</v>
      </c>
      <c r="J22" s="12">
        <v>0.96082817380822727</v>
      </c>
      <c r="K22" s="12">
        <v>1.3898665677589843E-2</v>
      </c>
      <c r="L22" s="12">
        <v>69.130965237725164</v>
      </c>
      <c r="M22" s="12">
        <v>4.6122280615382817E-164</v>
      </c>
      <c r="N22" s="12">
        <v>0.93345370027175756</v>
      </c>
      <c r="O22" s="12">
        <v>0.98820264734469698</v>
      </c>
      <c r="P22" s="12">
        <v>0.93345370027175756</v>
      </c>
      <c r="Q22" s="12">
        <v>0.98820264734469698</v>
      </c>
      <c r="U22" s="13" t="s">
        <v>101</v>
      </c>
      <c r="V22" s="13">
        <v>0.93681838200977496</v>
      </c>
      <c r="W22" s="13">
        <v>1.241842030145154E-2</v>
      </c>
      <c r="X22" s="13">
        <v>75.437806038846503</v>
      </c>
      <c r="Y22" s="13">
        <v>5.2857733903098532E-174</v>
      </c>
      <c r="Z22" s="13">
        <v>0.91236032317723759</v>
      </c>
      <c r="AA22" s="13">
        <v>0.96127644084231234</v>
      </c>
      <c r="AB22" s="13">
        <v>0.91236032317723759</v>
      </c>
      <c r="AC22" s="13">
        <v>0.96127644084231234</v>
      </c>
    </row>
    <row r="23" spans="2:29">
      <c r="B23" s="89">
        <f>LN(P2_data!C20/P2_data!C19)</f>
        <v>2.7261591754111081E-3</v>
      </c>
      <c r="C23" s="89">
        <v>2.0000000000000002E-5</v>
      </c>
      <c r="D23" s="89">
        <f t="shared" si="0"/>
        <v>2.706159175411108E-3</v>
      </c>
      <c r="E23" s="89">
        <v>2.3999999999999998E-3</v>
      </c>
      <c r="F23" s="89">
        <v>1.8E-3</v>
      </c>
      <c r="G23" s="89">
        <v>2.3999999999999998E-3</v>
      </c>
      <c r="I23" s="12" t="s">
        <v>102</v>
      </c>
      <c r="J23" s="12">
        <v>-4.4983957154359475E-2</v>
      </c>
      <c r="K23" s="12">
        <v>1.3803157694531273E-2</v>
      </c>
      <c r="L23" s="12">
        <v>-3.2589613297094941</v>
      </c>
      <c r="M23" s="12">
        <v>1.2746884026341094E-3</v>
      </c>
      <c r="N23" s="12">
        <v>-7.2170320492670068E-2</v>
      </c>
      <c r="O23" s="12">
        <v>-1.7797593816048882E-2</v>
      </c>
      <c r="P23" s="12">
        <v>-7.2170320492670068E-2</v>
      </c>
      <c r="Q23" s="12">
        <v>-1.7797593816048882E-2</v>
      </c>
      <c r="U23"/>
      <c r="V23"/>
      <c r="W23"/>
      <c r="X23"/>
      <c r="Y23"/>
      <c r="Z23"/>
      <c r="AA23"/>
      <c r="AB23"/>
      <c r="AC23"/>
    </row>
    <row r="24" spans="2:29" ht="15" thickBot="1">
      <c r="B24" s="89">
        <f>LN(P2_data!C21/P2_data!C20)</f>
        <v>-3.6952883858630175E-3</v>
      </c>
      <c r="C24" s="89">
        <v>2.0000000000000002E-5</v>
      </c>
      <c r="D24" s="89">
        <f t="shared" si="0"/>
        <v>-3.7152883858630175E-3</v>
      </c>
      <c r="E24" s="89">
        <v>-3.8E-3</v>
      </c>
      <c r="F24" s="89">
        <v>-5.0000000000000001E-3</v>
      </c>
      <c r="G24" s="89">
        <v>-4.0000000000000002E-4</v>
      </c>
      <c r="I24" s="13" t="s">
        <v>103</v>
      </c>
      <c r="J24" s="13">
        <v>-1.5912848966021513E-2</v>
      </c>
      <c r="K24" s="13">
        <v>1.1472613962050637E-2</v>
      </c>
      <c r="L24" s="13">
        <v>-1.3870290605661781</v>
      </c>
      <c r="M24" s="13">
        <v>0.1666782221817486</v>
      </c>
      <c r="N24" s="13">
        <v>-3.8509030109127346E-2</v>
      </c>
      <c r="O24" s="13">
        <v>6.6833321770843161E-3</v>
      </c>
      <c r="P24" s="13">
        <v>-3.8509030109127346E-2</v>
      </c>
      <c r="Q24" s="13">
        <v>6.6833321770843161E-3</v>
      </c>
      <c r="U24"/>
      <c r="V24"/>
      <c r="W24"/>
      <c r="X24"/>
      <c r="Y24"/>
      <c r="Z24"/>
      <c r="AA24"/>
      <c r="AB24"/>
      <c r="AC24"/>
    </row>
    <row r="25" spans="2:29">
      <c r="B25" s="89">
        <f>LN(P2_data!C22/P2_data!C21)</f>
        <v>3.8708767233742703E-3</v>
      </c>
      <c r="C25" s="89">
        <v>2.0000000000000002E-5</v>
      </c>
      <c r="D25" s="89">
        <f t="shared" si="0"/>
        <v>3.8508767233742702E-3</v>
      </c>
      <c r="E25" s="89">
        <v>3.3E-3</v>
      </c>
      <c r="F25" s="89">
        <v>7.000000000000001E-4</v>
      </c>
      <c r="G25" s="89">
        <v>1.9E-3</v>
      </c>
      <c r="I25"/>
      <c r="J25"/>
      <c r="K25"/>
      <c r="L25"/>
      <c r="M25"/>
      <c r="N25"/>
      <c r="O25"/>
      <c r="P25"/>
      <c r="Q25"/>
      <c r="U25"/>
      <c r="V25"/>
      <c r="W25"/>
      <c r="X25"/>
      <c r="Y25"/>
      <c r="Z25"/>
      <c r="AA25"/>
      <c r="AB25"/>
      <c r="AC25"/>
    </row>
    <row r="26" spans="2:29">
      <c r="B26" s="89">
        <f>LN(P2_data!C23/P2_data!C22)</f>
        <v>-2.2855319774186438E-3</v>
      </c>
      <c r="C26" s="89">
        <v>2.0000000000000002E-5</v>
      </c>
      <c r="D26" s="89">
        <f t="shared" si="0"/>
        <v>-2.3055319774186438E-3</v>
      </c>
      <c r="E26" s="89">
        <v>-2.8999999999999998E-3</v>
      </c>
      <c r="F26" s="89">
        <v>-2.0000000000000001E-4</v>
      </c>
      <c r="G26" s="89">
        <v>-3.0999999999999999E-3</v>
      </c>
      <c r="I26"/>
      <c r="J26"/>
      <c r="K26"/>
      <c r="L26"/>
      <c r="M26"/>
      <c r="N26"/>
      <c r="O26"/>
      <c r="P26"/>
      <c r="Q26"/>
    </row>
    <row r="27" spans="2:29">
      <c r="B27" s="89">
        <f>LN(P2_data!C24/P2_data!C23)</f>
        <v>7.2778787158406088E-3</v>
      </c>
      <c r="C27" s="89">
        <v>2.0000000000000002E-5</v>
      </c>
      <c r="D27" s="89">
        <f t="shared" si="0"/>
        <v>7.2578787158406087E-3</v>
      </c>
      <c r="E27" s="89">
        <v>8.3000000000000001E-3</v>
      </c>
      <c r="F27" s="89">
        <v>6.8000000000000005E-3</v>
      </c>
      <c r="G27" s="89">
        <v>8.1000000000000013E-3</v>
      </c>
      <c r="I27"/>
      <c r="J27"/>
      <c r="K27"/>
      <c r="L27"/>
      <c r="M27"/>
      <c r="N27"/>
      <c r="O27"/>
      <c r="P27"/>
      <c r="Q27"/>
    </row>
    <row r="28" spans="2:29">
      <c r="B28" s="89">
        <f>LN(P2_data!C25/P2_data!C24)</f>
        <v>7.9189726982121025E-3</v>
      </c>
      <c r="C28" s="89">
        <v>2.0000000000000002E-5</v>
      </c>
      <c r="D28" s="89">
        <f t="shared" si="0"/>
        <v>7.8989726982121033E-3</v>
      </c>
      <c r="E28" s="89">
        <v>8.3999999999999995E-3</v>
      </c>
      <c r="F28" s="89">
        <v>1.6000000000000001E-3</v>
      </c>
      <c r="G28" s="89">
        <v>3.5999999999999999E-3</v>
      </c>
    </row>
    <row r="29" spans="2:29" ht="18.5">
      <c r="B29" s="89">
        <f>LN(P2_data!C26/P2_data!C25)</f>
        <v>-1.1274880812491607E-3</v>
      </c>
      <c r="C29" s="89">
        <v>2.0000000000000002E-5</v>
      </c>
      <c r="D29" s="89">
        <f t="shared" si="0"/>
        <v>-1.1474880812491607E-3</v>
      </c>
      <c r="E29" s="89">
        <v>-1E-3</v>
      </c>
      <c r="F29" s="89">
        <v>-6.1999999999999998E-3</v>
      </c>
      <c r="G29" s="89">
        <v>3.8E-3</v>
      </c>
      <c r="I29" s="66" t="s">
        <v>114</v>
      </c>
    </row>
    <row r="30" spans="2:29">
      <c r="B30" s="89">
        <f>LN(P2_data!C27/P2_data!C26)</f>
        <v>-1.2155945096002988E-3</v>
      </c>
      <c r="C30" s="89">
        <v>2.0000000000000002E-5</v>
      </c>
      <c r="D30" s="89">
        <f t="shared" si="0"/>
        <v>-1.2355945096002988E-3</v>
      </c>
      <c r="E30" s="89">
        <v>-1.1999999999999999E-3</v>
      </c>
      <c r="F30" s="89">
        <v>2.9999999999999997E-4</v>
      </c>
      <c r="G30" s="89">
        <v>-6.6E-3</v>
      </c>
    </row>
    <row r="31" spans="2:29">
      <c r="B31" s="89">
        <f>LN(P2_data!C28/P2_data!C27)</f>
        <v>-6.4499221532150347E-3</v>
      </c>
      <c r="C31" s="89">
        <v>2.0000000000000002E-5</v>
      </c>
      <c r="D31" s="89">
        <f t="shared" si="0"/>
        <v>-6.4699221532150348E-3</v>
      </c>
      <c r="E31" s="89">
        <v>-6.8000000000000005E-3</v>
      </c>
      <c r="F31" s="89">
        <v>-7.1999999999999998E-3</v>
      </c>
      <c r="G31" s="89">
        <v>-4.1999999999999997E-3</v>
      </c>
      <c r="I31" s="94" t="str">
        <f>L1</f>
        <v>FF3F</v>
      </c>
      <c r="M31" s="94" t="str">
        <f>V1</f>
        <v>CAPM</v>
      </c>
    </row>
    <row r="32" spans="2:29" ht="16.5">
      <c r="B32" s="89">
        <f>LN(P2_data!C29/P2_data!C28)</f>
        <v>2.6227759713194713E-4</v>
      </c>
      <c r="C32" s="89">
        <v>2.0000000000000002E-5</v>
      </c>
      <c r="D32" s="89">
        <f t="shared" si="0"/>
        <v>2.4227759713194713E-4</v>
      </c>
      <c r="E32" s="89">
        <v>0</v>
      </c>
      <c r="F32" s="89">
        <v>8.8000000000000005E-3</v>
      </c>
      <c r="G32" s="89">
        <v>-5.5000000000000005E-3</v>
      </c>
      <c r="I32" s="40" t="s">
        <v>145</v>
      </c>
      <c r="J32" s="40" t="s">
        <v>146</v>
      </c>
      <c r="K32" s="40"/>
      <c r="M32" s="40" t="s">
        <v>145</v>
      </c>
      <c r="N32" s="40" t="s">
        <v>146</v>
      </c>
      <c r="O32" s="40"/>
    </row>
    <row r="33" spans="2:25">
      <c r="B33" s="89">
        <f>LN(P2_data!C30/P2_data!C29)</f>
        <v>-3.4975081693094847E-4</v>
      </c>
      <c r="C33" s="89">
        <v>2.0000000000000002E-5</v>
      </c>
      <c r="D33" s="89">
        <f t="shared" si="0"/>
        <v>-3.6975081693094847E-4</v>
      </c>
      <c r="E33" s="89">
        <v>4.0000000000000002E-4</v>
      </c>
      <c r="F33" s="89">
        <v>-4.0000000000000002E-4</v>
      </c>
      <c r="G33" s="89">
        <v>2.9999999999999997E-4</v>
      </c>
      <c r="I33" s="40" t="str">
        <f t="array" ref="I33:I38">TRANSPOSE(P2_data!B1:G1)</f>
        <v>SPY</v>
      </c>
      <c r="J33" s="98"/>
      <c r="K33" s="40"/>
      <c r="M33" s="40" t="str">
        <f t="array" ref="M33:M38">TRANSPOSE(P2_data!B1:G1)</f>
        <v>SPY</v>
      </c>
      <c r="N33" s="98"/>
      <c r="O33" s="40"/>
      <c r="P33" s="89" t="s">
        <v>149</v>
      </c>
      <c r="Y33" s="40"/>
    </row>
    <row r="34" spans="2:25">
      <c r="B34" s="89">
        <f>LN(P2_data!C31/P2_data!C30)</f>
        <v>4.371934495865834E-4</v>
      </c>
      <c r="C34" s="89">
        <v>2.0000000000000002E-5</v>
      </c>
      <c r="D34" s="89">
        <f t="shared" si="0"/>
        <v>4.171934495865834E-4</v>
      </c>
      <c r="E34" s="89">
        <v>-2.0000000000000001E-4</v>
      </c>
      <c r="F34" s="89">
        <v>-2.5999999999999999E-3</v>
      </c>
      <c r="G34" s="89">
        <v>-3.0999999999999999E-3</v>
      </c>
      <c r="I34" s="40" t="str">
        <v>IYY</v>
      </c>
      <c r="J34" s="98"/>
      <c r="K34" s="40"/>
      <c r="M34" s="40" t="str">
        <v>IYY</v>
      </c>
      <c r="N34" s="98"/>
      <c r="O34" s="40"/>
      <c r="P34" s="89" t="s">
        <v>150</v>
      </c>
      <c r="R34" s="68"/>
      <c r="Y34" s="40"/>
    </row>
    <row r="35" spans="2:25">
      <c r="B35" s="89">
        <f>LN(P2_data!C32/P2_data!C31)</f>
        <v>8.0097763419865881E-3</v>
      </c>
      <c r="C35" s="89">
        <v>2.0000000000000002E-5</v>
      </c>
      <c r="D35" s="89">
        <f t="shared" si="0"/>
        <v>7.9897763419865889E-3</v>
      </c>
      <c r="E35" s="89">
        <v>8.199999999999999E-3</v>
      </c>
      <c r="F35" s="89">
        <v>5.5000000000000005E-3</v>
      </c>
      <c r="G35" s="89">
        <v>6.4000000000000003E-3</v>
      </c>
      <c r="I35" s="40" t="str">
        <v>IYJ</v>
      </c>
      <c r="J35" s="98"/>
      <c r="K35" s="40"/>
      <c r="L35" s="89" t="s">
        <v>115</v>
      </c>
      <c r="M35" s="40" t="str">
        <v>IYJ</v>
      </c>
      <c r="N35" s="98"/>
      <c r="O35" s="40"/>
      <c r="P35" s="89" t="s">
        <v>151</v>
      </c>
      <c r="Y35" s="40"/>
    </row>
    <row r="36" spans="2:25">
      <c r="B36" s="89">
        <f>LN(P2_data!C33/P2_data!C32)</f>
        <v>-2.5179175556667892E-3</v>
      </c>
      <c r="C36" s="89">
        <v>2.0000000000000002E-5</v>
      </c>
      <c r="D36" s="89">
        <f t="shared" si="0"/>
        <v>-2.5379175556667893E-3</v>
      </c>
      <c r="E36" s="89">
        <v>-2.7000000000000001E-3</v>
      </c>
      <c r="F36" s="89">
        <v>-5.6999999999999993E-3</v>
      </c>
      <c r="G36" s="89">
        <v>-2E-3</v>
      </c>
      <c r="I36" s="40" t="str">
        <v>VOO</v>
      </c>
      <c r="J36" s="98"/>
      <c r="K36" s="40"/>
      <c r="M36" s="40" t="str">
        <v>VOO</v>
      </c>
      <c r="N36" s="98"/>
      <c r="O36" s="40"/>
    </row>
    <row r="37" spans="2:25">
      <c r="B37" s="89">
        <f>LN(P2_data!C34/P2_data!C33)</f>
        <v>0</v>
      </c>
      <c r="C37" s="89">
        <v>2.0000000000000002E-5</v>
      </c>
      <c r="D37" s="89">
        <f t="shared" si="0"/>
        <v>-2.0000000000000002E-5</v>
      </c>
      <c r="E37" s="89">
        <v>-1E-4</v>
      </c>
      <c r="F37" s="89">
        <v>-3.0000000000000001E-3</v>
      </c>
      <c r="G37" s="89">
        <v>-5.1999999999999998E-3</v>
      </c>
      <c r="I37" s="40" t="str">
        <v>GLD</v>
      </c>
      <c r="J37" s="98"/>
      <c r="K37" s="40"/>
      <c r="M37" s="40" t="str">
        <v>GLD</v>
      </c>
      <c r="N37" s="98"/>
      <c r="O37" s="40"/>
    </row>
    <row r="38" spans="2:25">
      <c r="B38" s="89">
        <f>LN(P2_data!C35/P2_data!C34)</f>
        <v>1.9107266622232554E-3</v>
      </c>
      <c r="C38" s="89">
        <v>2.0000000000000002E-5</v>
      </c>
      <c r="D38" s="89">
        <f t="shared" si="0"/>
        <v>1.8907266622232553E-3</v>
      </c>
      <c r="E38" s="89">
        <v>5.9999999999999995E-4</v>
      </c>
      <c r="F38" s="89">
        <v>-2.3999999999999998E-3</v>
      </c>
      <c r="G38" s="89">
        <v>-5.3E-3</v>
      </c>
      <c r="I38" s="97" t="str">
        <v>XLF</v>
      </c>
      <c r="J38" s="98"/>
      <c r="K38" s="97"/>
      <c r="M38" s="97" t="str">
        <v>XLF</v>
      </c>
      <c r="N38" s="98"/>
      <c r="O38" s="97"/>
    </row>
    <row r="39" spans="2:25">
      <c r="B39" s="89">
        <f>LN(P2_data!C36/P2_data!C35)</f>
        <v>6.3141064380649878E-3</v>
      </c>
      <c r="C39" s="89">
        <v>2.0000000000000002E-5</v>
      </c>
      <c r="D39" s="89">
        <f t="shared" si="0"/>
        <v>6.2941064380649878E-3</v>
      </c>
      <c r="E39" s="89">
        <v>7.1999999999999998E-3</v>
      </c>
      <c r="F39" s="89">
        <v>6.9999999999999993E-3</v>
      </c>
      <c r="G39" s="89">
        <v>2.0000000000000001E-4</v>
      </c>
    </row>
    <row r="40" spans="2:25">
      <c r="B40" s="89">
        <f>LN(P2_data!C37/P2_data!C36)</f>
        <v>3.5288240472586174E-3</v>
      </c>
      <c r="C40" s="89">
        <v>2.0000000000000002E-5</v>
      </c>
      <c r="D40" s="89">
        <f t="shared" si="0"/>
        <v>3.5088240472586174E-3</v>
      </c>
      <c r="E40" s="89">
        <v>3.8E-3</v>
      </c>
      <c r="F40" s="89">
        <v>3.9000000000000003E-3</v>
      </c>
      <c r="G40" s="89">
        <v>1.1999999999999999E-3</v>
      </c>
    </row>
    <row r="41" spans="2:25">
      <c r="B41" s="89">
        <f>LN(P2_data!C38/P2_data!C37)</f>
        <v>4.8853750894552695E-3</v>
      </c>
      <c r="C41" s="89">
        <v>2.0000000000000002E-5</v>
      </c>
      <c r="D41" s="89">
        <f t="shared" si="0"/>
        <v>4.8653750894552695E-3</v>
      </c>
      <c r="E41" s="89">
        <v>4.8999999999999998E-3</v>
      </c>
      <c r="F41" s="89">
        <v>-3.2000000000000002E-3</v>
      </c>
      <c r="G41" s="89">
        <v>3.2000000000000002E-3</v>
      </c>
    </row>
    <row r="42" spans="2:25">
      <c r="B42" s="89">
        <f>LN(P2_data!C39/P2_data!C38)</f>
        <v>4.6063461326769336E-3</v>
      </c>
      <c r="C42" s="89">
        <v>2.0000000000000002E-5</v>
      </c>
      <c r="D42" s="89">
        <f t="shared" si="0"/>
        <v>4.5863461326769335E-3</v>
      </c>
      <c r="E42" s="89">
        <v>4.5000000000000005E-3</v>
      </c>
      <c r="F42" s="89">
        <v>-2.3E-3</v>
      </c>
      <c r="G42" s="89">
        <v>3.3E-3</v>
      </c>
    </row>
    <row r="43" spans="2:25">
      <c r="B43" s="89">
        <f>LN(P2_data!C40/P2_data!C39)</f>
        <v>5.0086781565058464E-3</v>
      </c>
      <c r="C43" s="89">
        <v>2.0000000000000002E-5</v>
      </c>
      <c r="D43" s="89">
        <f t="shared" si="0"/>
        <v>4.9886781565058463E-3</v>
      </c>
      <c r="E43" s="89">
        <v>5.4000000000000003E-3</v>
      </c>
      <c r="F43" s="89">
        <v>1.9E-3</v>
      </c>
      <c r="G43" s="89">
        <v>-4.4000000000000003E-3</v>
      </c>
    </row>
    <row r="44" spans="2:25">
      <c r="B44" s="89">
        <f>LN(P2_data!C41/P2_data!C40)</f>
        <v>-1.270974210586347E-3</v>
      </c>
      <c r="C44" s="89">
        <v>2.0000000000000002E-5</v>
      </c>
      <c r="D44" s="89">
        <f t="shared" si="0"/>
        <v>-1.290974210586347E-3</v>
      </c>
      <c r="E44" s="89">
        <v>-1.6000000000000001E-3</v>
      </c>
      <c r="F44" s="89">
        <v>-2.0999999999999999E-3</v>
      </c>
      <c r="G44" s="89">
        <v>-2.9999999999999997E-4</v>
      </c>
    </row>
    <row r="45" spans="2:25">
      <c r="B45" s="89">
        <f>LN(P2_data!C42/P2_data!C41)</f>
        <v>1.8636345453940792E-3</v>
      </c>
      <c r="C45" s="89">
        <v>2.0000000000000002E-5</v>
      </c>
      <c r="D45" s="89">
        <f t="shared" si="0"/>
        <v>1.8436345453940791E-3</v>
      </c>
      <c r="E45" s="89">
        <v>2E-3</v>
      </c>
      <c r="F45" s="89">
        <v>-1E-4</v>
      </c>
      <c r="G45" s="89">
        <v>-5.6999999999999993E-3</v>
      </c>
    </row>
    <row r="46" spans="2:25">
      <c r="B46" s="89">
        <f>LN(P2_data!C43/P2_data!C42)</f>
        <v>5.9066662762465522E-3</v>
      </c>
      <c r="C46" s="89">
        <v>2.0000000000000002E-5</v>
      </c>
      <c r="D46" s="89">
        <f t="shared" si="0"/>
        <v>5.8866662762465521E-3</v>
      </c>
      <c r="E46" s="89">
        <v>6.0000000000000001E-3</v>
      </c>
      <c r="F46" s="89">
        <v>-4.0000000000000002E-4</v>
      </c>
      <c r="G46" s="89">
        <v>1.2999999999999999E-3</v>
      </c>
    </row>
    <row r="47" spans="2:25">
      <c r="B47" s="89">
        <f>LN(P2_data!C44/P2_data!C43)</f>
        <v>-1.0943054066598419E-3</v>
      </c>
      <c r="C47" s="89">
        <v>2.0000000000000002E-5</v>
      </c>
      <c r="D47" s="89">
        <f t="shared" si="0"/>
        <v>-1.114305406659842E-3</v>
      </c>
      <c r="E47" s="89">
        <v>-1.5E-3</v>
      </c>
      <c r="F47" s="89">
        <v>-3.7000000000000002E-3</v>
      </c>
      <c r="G47" s="89">
        <v>1.1000000000000001E-3</v>
      </c>
    </row>
    <row r="48" spans="2:25">
      <c r="B48" s="89">
        <f>LN(P2_data!C45/P2_data!C44)</f>
        <v>-8.4265256081514578E-4</v>
      </c>
      <c r="C48" s="89">
        <v>2.0000000000000002E-5</v>
      </c>
      <c r="D48" s="89">
        <f t="shared" si="0"/>
        <v>-8.6265256081514584E-4</v>
      </c>
      <c r="E48" s="89">
        <v>-1.1000000000000001E-3</v>
      </c>
      <c r="F48" s="89">
        <v>-6.8000000000000005E-3</v>
      </c>
      <c r="G48" s="89">
        <v>2.5999999999999999E-3</v>
      </c>
    </row>
    <row r="49" spans="2:7">
      <c r="B49" s="89">
        <f>LN(P2_data!C46/P2_data!C45)</f>
        <v>1.6003625432965839E-3</v>
      </c>
      <c r="C49" s="89">
        <v>2.0000000000000002E-5</v>
      </c>
      <c r="D49" s="89">
        <f t="shared" si="0"/>
        <v>1.5803625432965838E-3</v>
      </c>
      <c r="E49" s="89">
        <v>1.5E-3</v>
      </c>
      <c r="F49" s="89">
        <v>4.0000000000000002E-4</v>
      </c>
      <c r="G49" s="89">
        <v>-9.1999999999999998E-3</v>
      </c>
    </row>
    <row r="50" spans="2:7">
      <c r="B50" s="89">
        <f>LN(P2_data!C47/P2_data!C46)</f>
        <v>2.1018125354882906E-3</v>
      </c>
      <c r="C50" s="89">
        <v>2.0000000000000002E-5</v>
      </c>
      <c r="D50" s="89">
        <f t="shared" si="0"/>
        <v>2.0818125354882906E-3</v>
      </c>
      <c r="E50" s="89">
        <v>2.2000000000000001E-3</v>
      </c>
      <c r="F50" s="89">
        <v>8.199999999999999E-3</v>
      </c>
      <c r="G50" s="89">
        <v>-3.4000000000000002E-3</v>
      </c>
    </row>
    <row r="51" spans="2:7">
      <c r="B51" s="89">
        <f>LN(P2_data!C48/P2_data!C47)</f>
        <v>-3.5335557250111703E-3</v>
      </c>
      <c r="C51" s="89">
        <v>2.0000000000000002E-5</v>
      </c>
      <c r="D51" s="89">
        <f t="shared" si="0"/>
        <v>-3.5535557250111704E-3</v>
      </c>
      <c r="E51" s="89">
        <v>-4.1999999999999997E-3</v>
      </c>
      <c r="F51" s="89">
        <v>-1.38E-2</v>
      </c>
      <c r="G51" s="89">
        <v>2E-3</v>
      </c>
    </row>
    <row r="52" spans="2:7">
      <c r="B52" s="89">
        <f>LN(P2_data!C49/P2_data!C48)</f>
        <v>1.3228600200919894E-2</v>
      </c>
      <c r="C52" s="89">
        <v>1.0000000000000001E-5</v>
      </c>
      <c r="D52" s="89">
        <f t="shared" si="0"/>
        <v>1.3218600200919894E-2</v>
      </c>
      <c r="E52" s="89">
        <v>1.47E-2</v>
      </c>
      <c r="F52" s="89">
        <v>4.3E-3</v>
      </c>
      <c r="G52" s="89">
        <v>7.1999999999999998E-3</v>
      </c>
    </row>
    <row r="53" spans="2:7">
      <c r="B53" s="89">
        <f>LN(P2_data!C50/P2_data!C49)</f>
        <v>-5.5882792512582111E-3</v>
      </c>
      <c r="C53" s="89">
        <v>1.0000000000000001E-5</v>
      </c>
      <c r="D53" s="89">
        <f t="shared" si="0"/>
        <v>-5.5982792512582107E-3</v>
      </c>
      <c r="E53" s="89">
        <v>-6.9999999999999993E-3</v>
      </c>
      <c r="F53" s="89">
        <v>-5.3E-3</v>
      </c>
      <c r="G53" s="89">
        <v>-8.8000000000000005E-3</v>
      </c>
    </row>
    <row r="54" spans="2:7">
      <c r="B54" s="89">
        <f>LN(P2_data!C51/P2_data!C50)</f>
        <v>-8.3601689297947159E-5</v>
      </c>
      <c r="C54" s="89">
        <v>1.0000000000000001E-5</v>
      </c>
      <c r="D54" s="89">
        <f t="shared" si="0"/>
        <v>-9.3601689297947158E-5</v>
      </c>
      <c r="E54" s="89">
        <v>8.9999999999999998E-4</v>
      </c>
      <c r="F54" s="89">
        <v>-2.0999999999999999E-3</v>
      </c>
      <c r="G54" s="89">
        <v>1.2999999999999999E-3</v>
      </c>
    </row>
    <row r="55" spans="2:7">
      <c r="B55" s="89">
        <f>LN(P2_data!C52/P2_data!C51)</f>
        <v>-3.1836906784689428E-3</v>
      </c>
      <c r="C55" s="89">
        <v>1.0000000000000001E-5</v>
      </c>
      <c r="D55" s="89">
        <f t="shared" si="0"/>
        <v>-3.1936906784689428E-3</v>
      </c>
      <c r="E55" s="89">
        <v>-3.8E-3</v>
      </c>
      <c r="F55" s="89">
        <v>-3.5999999999999999E-3</v>
      </c>
      <c r="G55" s="89">
        <v>-1E-3</v>
      </c>
    </row>
    <row r="56" spans="2:7">
      <c r="B56" s="89">
        <f>LN(P2_data!C53/P2_data!C52)</f>
        <v>-2.7730113842618811E-3</v>
      </c>
      <c r="C56" s="89">
        <v>1.0000000000000001E-5</v>
      </c>
      <c r="D56" s="89">
        <f t="shared" si="0"/>
        <v>-2.7830113842618812E-3</v>
      </c>
      <c r="E56" s="89">
        <v>-3.5999999999999999E-3</v>
      </c>
      <c r="F56" s="89">
        <v>-2.8999999999999998E-3</v>
      </c>
      <c r="G56" s="89">
        <v>-5.0000000000000001E-4</v>
      </c>
    </row>
    <row r="57" spans="2:7">
      <c r="B57" s="89">
        <f>LN(P2_data!C54/P2_data!C53)</f>
        <v>-2.6963195425249013E-3</v>
      </c>
      <c r="C57" s="89">
        <v>1.0000000000000001E-5</v>
      </c>
      <c r="D57" s="89">
        <f t="shared" si="0"/>
        <v>-2.7063195425249013E-3</v>
      </c>
      <c r="E57" s="89">
        <v>-1.9E-3</v>
      </c>
      <c r="F57" s="89">
        <v>-1E-3</v>
      </c>
      <c r="G57" s="89">
        <v>-8.199999999999999E-3</v>
      </c>
    </row>
    <row r="58" spans="2:7">
      <c r="B58" s="89">
        <f>LN(P2_data!C55/P2_data!C54)</f>
        <v>8.4387261545642962E-5</v>
      </c>
      <c r="C58" s="89">
        <v>1.0000000000000001E-5</v>
      </c>
      <c r="D58" s="89">
        <f t="shared" si="0"/>
        <v>7.4387261545642963E-5</v>
      </c>
      <c r="E58" s="89">
        <v>4.0000000000000002E-4</v>
      </c>
      <c r="F58" s="89">
        <v>-4.5999999999999999E-3</v>
      </c>
      <c r="G58" s="89">
        <v>-2.7000000000000001E-3</v>
      </c>
    </row>
    <row r="59" spans="2:7">
      <c r="B59" s="89">
        <f>LN(P2_data!C56/P2_data!C55)</f>
        <v>3.7893523193545647E-3</v>
      </c>
      <c r="C59" s="89">
        <v>1.0000000000000001E-5</v>
      </c>
      <c r="D59" s="89">
        <f t="shared" si="0"/>
        <v>3.7793523193545646E-3</v>
      </c>
      <c r="E59" s="89">
        <v>3.4000000000000002E-3</v>
      </c>
      <c r="F59" s="89">
        <v>1E-3</v>
      </c>
      <c r="G59" s="89">
        <v>-3.8E-3</v>
      </c>
    </row>
    <row r="60" spans="2:7">
      <c r="B60" s="89">
        <f>LN(P2_data!C57/P2_data!C56)</f>
        <v>1.5955913458863783E-3</v>
      </c>
      <c r="C60" s="89">
        <v>1.0000000000000001E-5</v>
      </c>
      <c r="D60" s="89">
        <f t="shared" si="0"/>
        <v>1.5855913458863783E-3</v>
      </c>
      <c r="E60" s="89">
        <v>1.2999999999999999E-3</v>
      </c>
      <c r="F60" s="89">
        <v>3.3E-3</v>
      </c>
      <c r="G60" s="89">
        <v>-2.9999999999999997E-4</v>
      </c>
    </row>
    <row r="61" spans="2:7">
      <c r="B61" s="89">
        <f>LN(P2_data!C58/P2_data!C57)</f>
        <v>-4.2045134963789674E-3</v>
      </c>
      <c r="C61" s="89">
        <v>1.0000000000000001E-5</v>
      </c>
      <c r="D61" s="89">
        <f t="shared" si="0"/>
        <v>-4.214513496378967E-3</v>
      </c>
      <c r="E61" s="89">
        <v>-3.5999999999999999E-3</v>
      </c>
      <c r="F61" s="89">
        <v>-2.3E-3</v>
      </c>
      <c r="G61" s="89">
        <v>2.0000000000000001E-4</v>
      </c>
    </row>
    <row r="62" spans="2:7">
      <c r="B62" s="89">
        <f>LN(P2_data!C59/P2_data!C58)</f>
        <v>8.5585687715243712E-3</v>
      </c>
      <c r="C62" s="89">
        <v>1.0000000000000001E-5</v>
      </c>
      <c r="D62" s="89">
        <f t="shared" si="0"/>
        <v>8.5485687715243716E-3</v>
      </c>
      <c r="E62" s="89">
        <v>8.6E-3</v>
      </c>
      <c r="F62" s="89">
        <v>7.3000000000000001E-3</v>
      </c>
      <c r="G62" s="89">
        <v>-4.0999999999999995E-3</v>
      </c>
    </row>
    <row r="63" spans="2:7">
      <c r="B63" s="89">
        <f>LN(P2_data!C60/P2_data!C59)</f>
        <v>-1.6724144712526694E-3</v>
      </c>
      <c r="C63" s="89">
        <v>1.0000000000000001E-5</v>
      </c>
      <c r="D63" s="89">
        <f t="shared" si="0"/>
        <v>-1.6824144712526694E-3</v>
      </c>
      <c r="E63" s="89">
        <v>-5.9999999999999995E-4</v>
      </c>
      <c r="F63" s="89">
        <v>4.5000000000000005E-3</v>
      </c>
      <c r="G63" s="89">
        <v>2.3999999999999998E-3</v>
      </c>
    </row>
    <row r="64" spans="2:7">
      <c r="B64" s="89">
        <f>LN(P2_data!C61/P2_data!C60)</f>
        <v>-1.6736692442556304E-4</v>
      </c>
      <c r="C64" s="89">
        <v>1.0000000000000001E-5</v>
      </c>
      <c r="D64" s="89">
        <f t="shared" si="0"/>
        <v>-1.7736692442556304E-4</v>
      </c>
      <c r="E64" s="89">
        <v>-8.0000000000000004E-4</v>
      </c>
      <c r="F64" s="89">
        <v>6.1999999999999998E-3</v>
      </c>
      <c r="G64" s="89">
        <v>-2.5999999999999999E-3</v>
      </c>
    </row>
    <row r="65" spans="2:7">
      <c r="B65" s="89">
        <f>LN(P2_data!C62/P2_data!C61)</f>
        <v>-2.5142738794671233E-3</v>
      </c>
      <c r="C65" s="89">
        <v>1.0000000000000001E-5</v>
      </c>
      <c r="D65" s="89">
        <f t="shared" si="0"/>
        <v>-2.5242738794671233E-3</v>
      </c>
      <c r="E65" s="89">
        <v>-2.5000000000000001E-3</v>
      </c>
      <c r="F65" s="89">
        <v>-7.000000000000001E-4</v>
      </c>
      <c r="G65" s="89">
        <v>-7.4999999999999997E-3</v>
      </c>
    </row>
    <row r="66" spans="2:7">
      <c r="B66" s="89">
        <f>LN(P2_data!C63/P2_data!C62)</f>
        <v>-1.3176953954343861E-2</v>
      </c>
      <c r="C66" s="89">
        <v>1.0000000000000001E-5</v>
      </c>
      <c r="D66" s="89">
        <f t="shared" si="0"/>
        <v>-1.318695395434386E-2</v>
      </c>
      <c r="E66" s="89">
        <v>-1.4800000000000001E-2</v>
      </c>
      <c r="F66" s="89">
        <v>-1.34E-2</v>
      </c>
      <c r="G66" s="89">
        <v>-6.8999999999999999E-3</v>
      </c>
    </row>
    <row r="67" spans="2:7">
      <c r="B67" s="89">
        <f>LN(P2_data!C64/P2_data!C63)</f>
        <v>1.5293120947546029E-3</v>
      </c>
      <c r="C67" s="89">
        <v>1.0000000000000001E-5</v>
      </c>
      <c r="D67" s="89">
        <f t="shared" si="0"/>
        <v>1.5193120947546029E-3</v>
      </c>
      <c r="E67" s="89">
        <v>1.6000000000000001E-3</v>
      </c>
      <c r="F67" s="89">
        <v>-3.0000000000000001E-3</v>
      </c>
      <c r="G67" s="89">
        <v>-5.4000000000000003E-3</v>
      </c>
    </row>
    <row r="68" spans="2:7">
      <c r="B68" s="89">
        <f>LN(P2_data!C65/P2_data!C64)</f>
        <v>-7.6439768267769323E-4</v>
      </c>
      <c r="C68" s="89">
        <v>1.0000000000000001E-5</v>
      </c>
      <c r="D68" s="89">
        <f t="shared" si="0"/>
        <v>-7.7439768267769326E-4</v>
      </c>
      <c r="E68" s="89">
        <v>-2.9999999999999997E-4</v>
      </c>
      <c r="F68" s="89">
        <v>6.8999999999999999E-3</v>
      </c>
      <c r="G68" s="89">
        <v>4.5999999999999999E-3</v>
      </c>
    </row>
    <row r="69" spans="2:7">
      <c r="B69" s="89">
        <f>LN(P2_data!C66/P2_data!C65)</f>
        <v>-4.769196652857936E-3</v>
      </c>
      <c r="C69" s="89">
        <v>1.0000000000000001E-5</v>
      </c>
      <c r="D69" s="89">
        <f t="shared" si="0"/>
        <v>-4.7791966528579356E-3</v>
      </c>
      <c r="E69" s="89">
        <v>-5.0000000000000001E-4</v>
      </c>
      <c r="F69" s="89">
        <v>1.2999999999999999E-3</v>
      </c>
      <c r="G69" s="89">
        <v>-2.3E-3</v>
      </c>
    </row>
    <row r="70" spans="2:7">
      <c r="B70" s="89">
        <f>LN(P2_data!C67/P2_data!C66)</f>
        <v>-5.9774563326161253E-4</v>
      </c>
      <c r="C70" s="89">
        <v>1.0000000000000001E-5</v>
      </c>
      <c r="D70" s="89">
        <f t="shared" si="0"/>
        <v>-6.0774563326161256E-4</v>
      </c>
      <c r="E70" s="89">
        <v>-5.0000000000000001E-4</v>
      </c>
      <c r="F70" s="89">
        <v>5.6000000000000008E-3</v>
      </c>
      <c r="G70" s="89">
        <v>-5.1999999999999998E-3</v>
      </c>
    </row>
    <row r="71" spans="2:7">
      <c r="B71" s="89">
        <f>LN(P2_data!C68/P2_data!C67)</f>
        <v>7.9125779740838384E-3</v>
      </c>
      <c r="C71" s="89">
        <v>1.0000000000000001E-5</v>
      </c>
      <c r="D71" s="89">
        <f t="shared" ref="D71:D134" si="1">B71-C71</f>
        <v>7.9025779740838388E-3</v>
      </c>
      <c r="E71" s="89">
        <v>7.1999999999999998E-3</v>
      </c>
      <c r="F71" s="89">
        <v>-1.5E-3</v>
      </c>
      <c r="G71" s="89">
        <v>7.0999999999999995E-3</v>
      </c>
    </row>
    <row r="72" spans="2:7">
      <c r="B72" s="89">
        <f>LN(P2_data!C69/P2_data!C68)</f>
        <v>9.3177762477470675E-4</v>
      </c>
      <c r="C72" s="89">
        <v>1.0000000000000001E-5</v>
      </c>
      <c r="D72" s="89">
        <f t="shared" si="1"/>
        <v>9.2177762477470672E-4</v>
      </c>
      <c r="E72" s="89">
        <v>1.8E-3</v>
      </c>
      <c r="F72" s="89">
        <v>3.9000000000000003E-3</v>
      </c>
      <c r="G72" s="89">
        <v>-5.9999999999999995E-4</v>
      </c>
    </row>
    <row r="73" spans="2:7">
      <c r="B73" s="89">
        <f>LN(P2_data!C70/P2_data!C69)</f>
        <v>3.1277931898327886E-3</v>
      </c>
      <c r="C73" s="89">
        <v>1.0000000000000001E-5</v>
      </c>
      <c r="D73" s="89">
        <f t="shared" si="1"/>
        <v>3.1177931898327886E-3</v>
      </c>
      <c r="E73" s="89">
        <v>3.5999999999999999E-3</v>
      </c>
      <c r="F73" s="89">
        <v>3.3E-3</v>
      </c>
      <c r="G73" s="89">
        <v>9.1999999999999998E-3</v>
      </c>
    </row>
    <row r="74" spans="2:7">
      <c r="B74" s="89">
        <f>LN(P2_data!C71/P2_data!C70)</f>
        <v>-1.8585879756994517E-3</v>
      </c>
      <c r="C74" s="89">
        <v>1.0000000000000001E-5</v>
      </c>
      <c r="D74" s="89">
        <f t="shared" si="1"/>
        <v>-1.8685879756994517E-3</v>
      </c>
      <c r="E74" s="89">
        <v>-1.6000000000000001E-3</v>
      </c>
      <c r="F74" s="89">
        <v>5.6999999999999993E-3</v>
      </c>
      <c r="G74" s="89">
        <v>-3.0000000000000001E-3</v>
      </c>
    </row>
    <row r="75" spans="2:7">
      <c r="B75" s="89">
        <f>LN(P2_data!C72/P2_data!C71)</f>
        <v>-2.2857491433341155E-3</v>
      </c>
      <c r="C75" s="89">
        <v>3.0000000000000001E-5</v>
      </c>
      <c r="D75" s="89">
        <f t="shared" si="1"/>
        <v>-2.3157491433341156E-3</v>
      </c>
      <c r="E75" s="89">
        <v>-2.8000000000000004E-3</v>
      </c>
      <c r="F75" s="89">
        <v>-1.1000000000000001E-2</v>
      </c>
      <c r="G75" s="89">
        <v>-1.1000000000000001E-3</v>
      </c>
    </row>
    <row r="76" spans="2:7">
      <c r="B76" s="89">
        <f>LN(P2_data!C73/P2_data!C72)</f>
        <v>5.9309471076575047E-4</v>
      </c>
      <c r="C76" s="89">
        <v>3.0000000000000001E-5</v>
      </c>
      <c r="D76" s="89">
        <f t="shared" si="1"/>
        <v>5.630947107657505E-4</v>
      </c>
      <c r="E76" s="89">
        <v>5.0000000000000001E-4</v>
      </c>
      <c r="F76" s="89">
        <v>-2.3E-3</v>
      </c>
      <c r="G76" s="89">
        <v>3.0999999999999999E-3</v>
      </c>
    </row>
    <row r="77" spans="2:7">
      <c r="B77" s="89">
        <f>LN(P2_data!C74/P2_data!C73)</f>
        <v>-3.6488734033527227E-3</v>
      </c>
      <c r="C77" s="89">
        <v>3.0000000000000001E-5</v>
      </c>
      <c r="D77" s="89">
        <f t="shared" si="1"/>
        <v>-3.6788734033527228E-3</v>
      </c>
      <c r="E77" s="89">
        <v>-4.4000000000000003E-3</v>
      </c>
      <c r="F77" s="89">
        <v>-7.9000000000000008E-3</v>
      </c>
      <c r="G77" s="89">
        <v>-3.0999999999999999E-3</v>
      </c>
    </row>
    <row r="78" spans="2:7">
      <c r="B78" s="89">
        <f>LN(P2_data!C75/P2_data!C74)</f>
        <v>3.1405449970131798E-3</v>
      </c>
      <c r="C78" s="89">
        <v>3.0000000000000001E-5</v>
      </c>
      <c r="D78" s="89">
        <f t="shared" si="1"/>
        <v>3.1105449970131797E-3</v>
      </c>
      <c r="E78" s="89">
        <v>3.2000000000000002E-3</v>
      </c>
      <c r="F78" s="89">
        <v>6.8999999999999999E-3</v>
      </c>
      <c r="G78" s="89">
        <v>5.0000000000000001E-3</v>
      </c>
    </row>
    <row r="79" spans="2:7">
      <c r="B79" s="89">
        <f>LN(P2_data!C76/P2_data!C75)</f>
        <v>-1.3568862556218593E-3</v>
      </c>
      <c r="C79" s="89">
        <v>3.0000000000000001E-5</v>
      </c>
      <c r="D79" s="89">
        <f t="shared" si="1"/>
        <v>-1.3868862556218593E-3</v>
      </c>
      <c r="E79" s="89">
        <v>-8.0000000000000004E-4</v>
      </c>
      <c r="F79" s="89">
        <v>1.4000000000000002E-3</v>
      </c>
      <c r="G79" s="89">
        <v>-2.5999999999999999E-3</v>
      </c>
    </row>
    <row r="80" spans="2:7">
      <c r="B80" s="89">
        <f>LN(P2_data!C77/P2_data!C76)</f>
        <v>1.4416453753306403E-3</v>
      </c>
      <c r="C80" s="89">
        <v>3.0000000000000001E-5</v>
      </c>
      <c r="D80" s="89">
        <f t="shared" si="1"/>
        <v>1.4116453753306403E-3</v>
      </c>
      <c r="E80" s="89">
        <v>8.0000000000000004E-4</v>
      </c>
      <c r="F80" s="89">
        <v>1E-3</v>
      </c>
      <c r="G80" s="89">
        <v>1E-3</v>
      </c>
    </row>
    <row r="81" spans="2:7">
      <c r="B81" s="89">
        <f>LN(P2_data!C78/P2_data!C77)</f>
        <v>-5.9334605524031007E-4</v>
      </c>
      <c r="C81" s="89">
        <v>3.0000000000000001E-5</v>
      </c>
      <c r="D81" s="89">
        <f t="shared" si="1"/>
        <v>-6.2334605524031004E-4</v>
      </c>
      <c r="E81" s="89">
        <v>-5.0000000000000001E-4</v>
      </c>
      <c r="F81" s="89">
        <v>8.1000000000000013E-3</v>
      </c>
      <c r="G81" s="89">
        <v>2.5000000000000001E-3</v>
      </c>
    </row>
    <row r="82" spans="2:7">
      <c r="B82" s="89">
        <f>LN(P2_data!C79/P2_data!C78)</f>
        <v>-5.0151322761344116E-3</v>
      </c>
      <c r="C82" s="89">
        <v>3.0000000000000001E-5</v>
      </c>
      <c r="D82" s="89">
        <f t="shared" si="1"/>
        <v>-5.0451322761344113E-3</v>
      </c>
      <c r="E82" s="89">
        <v>-4.8999999999999998E-3</v>
      </c>
      <c r="F82" s="89">
        <v>-8.5000000000000006E-3</v>
      </c>
      <c r="G82" s="89">
        <v>-5.4000000000000003E-3</v>
      </c>
    </row>
    <row r="83" spans="2:7">
      <c r="B83" s="89">
        <f>LN(P2_data!C80/P2_data!C79)</f>
        <v>-6.6689543222577929E-3</v>
      </c>
      <c r="C83" s="89">
        <v>3.0000000000000001E-5</v>
      </c>
      <c r="D83" s="89">
        <f t="shared" si="1"/>
        <v>-6.6989543222577925E-3</v>
      </c>
      <c r="E83" s="89">
        <v>-7.4999999999999997E-3</v>
      </c>
      <c r="F83" s="89">
        <v>-2.3E-3</v>
      </c>
      <c r="G83" s="89">
        <v>-7.9000000000000008E-3</v>
      </c>
    </row>
    <row r="84" spans="2:7">
      <c r="B84" s="89">
        <f>LN(P2_data!C81/P2_data!C80)</f>
        <v>8.2016607045559391E-3</v>
      </c>
      <c r="C84" s="89">
        <v>3.0000000000000001E-5</v>
      </c>
      <c r="D84" s="89">
        <f t="shared" si="1"/>
        <v>8.1716607045559386E-3</v>
      </c>
      <c r="E84" s="89">
        <v>8.8999999999999999E-3</v>
      </c>
      <c r="F84" s="89">
        <v>2.3999999999999998E-3</v>
      </c>
      <c r="G84" s="89">
        <v>2.2000000000000001E-3</v>
      </c>
    </row>
    <row r="85" spans="2:7">
      <c r="B85" s="89">
        <f>LN(P2_data!C82/P2_data!C81)</f>
        <v>-1.8736251675130263E-3</v>
      </c>
      <c r="C85" s="89">
        <v>3.0000000000000001E-5</v>
      </c>
      <c r="D85" s="89">
        <f t="shared" si="1"/>
        <v>-1.9036251675130264E-3</v>
      </c>
      <c r="E85" s="89">
        <v>-2.5000000000000001E-3</v>
      </c>
      <c r="F85" s="89">
        <v>3.5999999999999999E-3</v>
      </c>
      <c r="G85" s="89">
        <v>-1.6000000000000001E-3</v>
      </c>
    </row>
    <row r="86" spans="2:7">
      <c r="B86" s="89">
        <f>LN(P2_data!C83/P2_data!C82)</f>
        <v>-1.2794303679064813E-3</v>
      </c>
      <c r="C86" s="89">
        <v>3.0000000000000001E-5</v>
      </c>
      <c r="D86" s="89">
        <f t="shared" si="1"/>
        <v>-1.3094303679064814E-3</v>
      </c>
      <c r="E86" s="89">
        <v>-8.0000000000000004E-4</v>
      </c>
      <c r="F86" s="89">
        <v>6.0000000000000001E-3</v>
      </c>
      <c r="G86" s="89">
        <v>-3.9000000000000003E-3</v>
      </c>
    </row>
    <row r="87" spans="2:7">
      <c r="B87" s="89">
        <f>LN(P2_data!C84/P2_data!C83)</f>
        <v>8.9221392018870721E-3</v>
      </c>
      <c r="C87" s="89">
        <v>3.0000000000000001E-5</v>
      </c>
      <c r="D87" s="89">
        <f t="shared" si="1"/>
        <v>8.8921392018870716E-3</v>
      </c>
      <c r="E87" s="89">
        <v>8.3000000000000001E-3</v>
      </c>
      <c r="F87" s="89">
        <v>5.1999999999999998E-3</v>
      </c>
      <c r="G87" s="89">
        <v>2.7000000000000001E-3</v>
      </c>
    </row>
    <row r="88" spans="2:7">
      <c r="B88" s="89">
        <f>LN(P2_data!C85/P2_data!C84)</f>
        <v>-2.541039790003499E-3</v>
      </c>
      <c r="C88" s="89">
        <v>3.0000000000000001E-5</v>
      </c>
      <c r="D88" s="89">
        <f t="shared" si="1"/>
        <v>-2.571039790003499E-3</v>
      </c>
      <c r="E88" s="89">
        <v>-2.8000000000000004E-3</v>
      </c>
      <c r="F88" s="89">
        <v>1E-3</v>
      </c>
      <c r="G88" s="89">
        <v>-1.4000000000000002E-3</v>
      </c>
    </row>
    <row r="89" spans="2:7">
      <c r="B89" s="89">
        <f>LN(P2_data!C86/P2_data!C85)</f>
        <v>9.0337814613200753E-3</v>
      </c>
      <c r="C89" s="89">
        <v>3.0000000000000001E-5</v>
      </c>
      <c r="D89" s="89">
        <f t="shared" si="1"/>
        <v>9.0037814613200748E-3</v>
      </c>
      <c r="E89" s="89">
        <v>1.18E-2</v>
      </c>
      <c r="F89" s="89">
        <v>1.7000000000000001E-3</v>
      </c>
      <c r="G89" s="89">
        <v>5.1000000000000004E-3</v>
      </c>
    </row>
    <row r="90" spans="2:7">
      <c r="B90" s="89">
        <f>LN(P2_data!C87/P2_data!C86)</f>
        <v>6.5343198373586714E-3</v>
      </c>
      <c r="C90" s="89">
        <v>3.0000000000000001E-5</v>
      </c>
      <c r="D90" s="89">
        <f t="shared" si="1"/>
        <v>6.5043198373586717E-3</v>
      </c>
      <c r="E90" s="89">
        <v>6.6E-3</v>
      </c>
      <c r="F90" s="89">
        <v>3.5999999999999999E-3</v>
      </c>
      <c r="G90" s="89">
        <v>-5.0000000000000001E-4</v>
      </c>
    </row>
    <row r="91" spans="2:7">
      <c r="B91" s="89">
        <f>LN(P2_data!C88/P2_data!C87)</f>
        <v>-5.0116931016913353E-4</v>
      </c>
      <c r="C91" s="89">
        <v>3.0000000000000001E-5</v>
      </c>
      <c r="D91" s="89">
        <f t="shared" si="1"/>
        <v>-5.311693101691335E-4</v>
      </c>
      <c r="E91" s="89">
        <v>4.0000000000000002E-4</v>
      </c>
      <c r="F91" s="89">
        <v>6.9999999999999993E-3</v>
      </c>
      <c r="G91" s="89">
        <v>3.0999999999999999E-3</v>
      </c>
    </row>
    <row r="92" spans="2:7">
      <c r="B92" s="89">
        <f>LN(P2_data!C89/P2_data!C88)</f>
        <v>6.6813098640674715E-4</v>
      </c>
      <c r="C92" s="89">
        <v>3.0000000000000001E-5</v>
      </c>
      <c r="D92" s="89">
        <f t="shared" si="1"/>
        <v>6.3813098640674718E-4</v>
      </c>
      <c r="E92" s="89">
        <v>5.0000000000000001E-4</v>
      </c>
      <c r="F92" s="89">
        <v>-1.2999999999999999E-3</v>
      </c>
      <c r="G92" s="89">
        <v>-9.5999999999999992E-3</v>
      </c>
    </row>
    <row r="93" spans="2:7">
      <c r="B93" s="89">
        <f>LN(P2_data!C90/P2_data!C89)</f>
        <v>-2.5914162882426542E-3</v>
      </c>
      <c r="C93" s="89">
        <v>3.0000000000000001E-5</v>
      </c>
      <c r="D93" s="89">
        <f t="shared" si="1"/>
        <v>-2.6214162882426542E-3</v>
      </c>
      <c r="E93" s="89">
        <v>-3.0000000000000001E-3</v>
      </c>
      <c r="F93" s="89">
        <v>-6.7000000000000002E-3</v>
      </c>
      <c r="G93" s="89">
        <v>-6.0000000000000001E-3</v>
      </c>
    </row>
    <row r="94" spans="2:7">
      <c r="B94" s="89">
        <f>LN(P2_data!C91/P2_data!C90)</f>
        <v>3.5093451791485212E-3</v>
      </c>
      <c r="C94" s="89">
        <v>3.0000000000000001E-5</v>
      </c>
      <c r="D94" s="89">
        <f t="shared" si="1"/>
        <v>3.4793451791485211E-3</v>
      </c>
      <c r="E94" s="89">
        <v>2.0999999999999999E-3</v>
      </c>
      <c r="F94" s="89">
        <v>2.7000000000000001E-3</v>
      </c>
      <c r="G94" s="89">
        <v>-1.2999999999999999E-3</v>
      </c>
    </row>
    <row r="95" spans="2:7">
      <c r="B95" s="89">
        <f>LN(P2_data!C92/P2_data!C91)</f>
        <v>-1.3354145934543343E-3</v>
      </c>
      <c r="C95" s="89">
        <v>3.0000000000000001E-5</v>
      </c>
      <c r="D95" s="89">
        <f t="shared" si="1"/>
        <v>-1.3654145934543344E-3</v>
      </c>
      <c r="E95" s="89">
        <v>2.9999999999999997E-4</v>
      </c>
      <c r="F95" s="89">
        <v>-4.5999999999999999E-3</v>
      </c>
      <c r="G95" s="89">
        <v>-2.0999999999999999E-3</v>
      </c>
    </row>
    <row r="96" spans="2:7">
      <c r="B96" s="89">
        <f>LN(P2_data!C93/P2_data!C92)</f>
        <v>-9.191560892999694E-4</v>
      </c>
      <c r="C96" s="89">
        <v>3.0000000000000001E-5</v>
      </c>
      <c r="D96" s="89">
        <f t="shared" si="1"/>
        <v>-9.4915608929996937E-4</v>
      </c>
      <c r="E96" s="89">
        <v>-1.9E-3</v>
      </c>
      <c r="F96" s="89">
        <v>-5.4000000000000003E-3</v>
      </c>
      <c r="G96" s="89">
        <v>2E-3</v>
      </c>
    </row>
    <row r="97" spans="2:7">
      <c r="B97" s="89">
        <f>LN(P2_data!C94/P2_data!C93)</f>
        <v>-5.8535769739239719E-4</v>
      </c>
      <c r="C97" s="89">
        <v>3.0000000000000001E-5</v>
      </c>
      <c r="D97" s="89">
        <f t="shared" si="1"/>
        <v>-6.1535769739239716E-4</v>
      </c>
      <c r="E97" s="89">
        <v>2.0000000000000001E-4</v>
      </c>
      <c r="F97" s="89">
        <v>-5.9999999999999995E-4</v>
      </c>
      <c r="G97" s="89">
        <v>-3.5999999999999999E-3</v>
      </c>
    </row>
    <row r="98" spans="2:7">
      <c r="B98" s="89">
        <f>LN(P2_data!C95/P2_data!C94)</f>
        <v>5.4222781442678156E-3</v>
      </c>
      <c r="C98" s="89">
        <v>3.0000000000000001E-5</v>
      </c>
      <c r="D98" s="89">
        <f t="shared" si="1"/>
        <v>5.3922781442678159E-3</v>
      </c>
      <c r="E98" s="89">
        <v>4.5999999999999999E-3</v>
      </c>
      <c r="F98" s="89">
        <v>5.9999999999999995E-4</v>
      </c>
      <c r="G98" s="89">
        <v>5.0000000000000001E-4</v>
      </c>
    </row>
    <row r="99" spans="2:7">
      <c r="B99" s="89">
        <f>LN(P2_data!C96/P2_data!C95)</f>
        <v>-1.3319682399813527E-3</v>
      </c>
      <c r="C99" s="89">
        <v>3.0000000000000001E-5</v>
      </c>
      <c r="D99" s="89">
        <f t="shared" si="1"/>
        <v>-1.3619682399813528E-3</v>
      </c>
      <c r="E99" s="89">
        <v>-4.0000000000000002E-4</v>
      </c>
      <c r="F99" s="89">
        <v>-2.7000000000000001E-3</v>
      </c>
      <c r="G99" s="89">
        <v>2.8000000000000004E-3</v>
      </c>
    </row>
    <row r="100" spans="2:7">
      <c r="B100" s="89">
        <f>LN(P2_data!C97/P2_data!C96)</f>
        <v>-1.667542511651179E-3</v>
      </c>
      <c r="C100" s="89">
        <v>3.0000000000000001E-5</v>
      </c>
      <c r="D100" s="89">
        <f t="shared" si="1"/>
        <v>-1.6975425116511791E-3</v>
      </c>
      <c r="E100" s="89">
        <v>-5.0000000000000001E-4</v>
      </c>
      <c r="F100" s="89">
        <v>5.1000000000000004E-3</v>
      </c>
      <c r="G100" s="89">
        <v>-7.8000000000000005E-3</v>
      </c>
    </row>
    <row r="101" spans="2:7">
      <c r="B101" s="89">
        <f>LN(P2_data!C98/P2_data!C97)</f>
        <v>3.1659195380277809E-3</v>
      </c>
      <c r="C101" s="89">
        <v>3.0000000000000001E-5</v>
      </c>
      <c r="D101" s="89">
        <f t="shared" si="1"/>
        <v>3.1359195380277808E-3</v>
      </c>
      <c r="E101" s="89">
        <v>2.0999999999999999E-3</v>
      </c>
      <c r="F101" s="89">
        <v>1.9E-3</v>
      </c>
      <c r="G101" s="89">
        <v>2.0000000000000001E-4</v>
      </c>
    </row>
    <row r="102" spans="2:7">
      <c r="B102" s="89">
        <f>LN(P2_data!C99/P2_data!C98)</f>
        <v>-2.5819111794060578E-3</v>
      </c>
      <c r="C102" s="89">
        <v>3.0000000000000001E-5</v>
      </c>
      <c r="D102" s="89">
        <f t="shared" si="1"/>
        <v>-2.6119111794060579E-3</v>
      </c>
      <c r="E102" s="89">
        <v>-2.5999999999999999E-3</v>
      </c>
      <c r="F102" s="89">
        <v>-3.5999999999999999E-3</v>
      </c>
      <c r="G102" s="89">
        <v>-1.5E-3</v>
      </c>
    </row>
    <row r="103" spans="2:7">
      <c r="B103" s="89">
        <f>LN(P2_data!C100/P2_data!C99)</f>
        <v>-2.2542693463546331E-3</v>
      </c>
      <c r="C103" s="89">
        <v>3.0000000000000001E-5</v>
      </c>
      <c r="D103" s="89">
        <f t="shared" si="1"/>
        <v>-2.2842693463546331E-3</v>
      </c>
      <c r="E103" s="89">
        <v>-1.8E-3</v>
      </c>
      <c r="F103" s="89">
        <v>-2.8999999999999998E-3</v>
      </c>
      <c r="G103" s="89">
        <v>-6.0999999999999995E-3</v>
      </c>
    </row>
    <row r="104" spans="2:7">
      <c r="B104" s="89">
        <f>LN(P2_data!C101/P2_data!C100)</f>
        <v>5.2519649753100563E-3</v>
      </c>
      <c r="C104" s="89">
        <v>3.0000000000000001E-5</v>
      </c>
      <c r="D104" s="89">
        <f t="shared" si="1"/>
        <v>5.2219649753100566E-3</v>
      </c>
      <c r="E104" s="89">
        <v>5.3E-3</v>
      </c>
      <c r="F104" s="89">
        <v>2.5000000000000001E-3</v>
      </c>
      <c r="G104" s="89">
        <v>2E-3</v>
      </c>
    </row>
    <row r="105" spans="2:7">
      <c r="B105" s="89">
        <f>LN(P2_data!C102/P2_data!C101)</f>
        <v>-3.3259043965636775E-4</v>
      </c>
      <c r="C105" s="89">
        <v>3.0000000000000001E-5</v>
      </c>
      <c r="D105" s="89">
        <f t="shared" si="1"/>
        <v>-3.6259043965636777E-4</v>
      </c>
      <c r="E105" s="89">
        <v>-2.9999999999999997E-4</v>
      </c>
      <c r="F105" s="89">
        <v>1.6000000000000001E-3</v>
      </c>
      <c r="G105" s="89">
        <v>-8.9999999999999998E-4</v>
      </c>
    </row>
    <row r="106" spans="2:7">
      <c r="B106" s="89">
        <f>LN(P2_data!C103/P2_data!C102)</f>
        <v>-1.8128931019974065E-2</v>
      </c>
      <c r="C106" s="89">
        <v>3.0000000000000001E-5</v>
      </c>
      <c r="D106" s="89">
        <f t="shared" si="1"/>
        <v>-1.8158931019974064E-2</v>
      </c>
      <c r="E106" s="89">
        <v>-1.9699999999999999E-2</v>
      </c>
      <c r="F106" s="89">
        <v>-8.8999999999999999E-3</v>
      </c>
      <c r="G106" s="89">
        <v>-5.4000000000000003E-3</v>
      </c>
    </row>
    <row r="107" spans="2:7">
      <c r="B107" s="89">
        <f>LN(P2_data!C104/P2_data!C103)</f>
        <v>4.0571688981740281E-3</v>
      </c>
      <c r="C107" s="89">
        <v>3.0000000000000001E-5</v>
      </c>
      <c r="D107" s="89">
        <f t="shared" si="1"/>
        <v>4.0271688981740284E-3</v>
      </c>
      <c r="E107" s="89">
        <v>4.0000000000000001E-3</v>
      </c>
      <c r="F107" s="89">
        <v>5.9999999999999995E-4</v>
      </c>
      <c r="G107" s="89">
        <v>-3.9000000000000003E-3</v>
      </c>
    </row>
    <row r="108" spans="2:7">
      <c r="B108" s="89">
        <f>LN(P2_data!C105/P2_data!C104)</f>
        <v>6.6416907590623993E-3</v>
      </c>
      <c r="C108" s="89">
        <v>3.0000000000000001E-5</v>
      </c>
      <c r="D108" s="89">
        <f t="shared" si="1"/>
        <v>6.6116907590623997E-3</v>
      </c>
      <c r="E108" s="89">
        <v>6.9999999999999993E-3</v>
      </c>
      <c r="F108" s="89">
        <v>-3.9000000000000003E-3</v>
      </c>
      <c r="G108" s="89">
        <v>4.0000000000000001E-3</v>
      </c>
    </row>
    <row r="109" spans="2:7">
      <c r="B109" s="89">
        <f>LN(P2_data!C106/P2_data!C105)</f>
        <v>5.5152142057913883E-3</v>
      </c>
      <c r="C109" s="89">
        <v>3.0000000000000001E-5</v>
      </c>
      <c r="D109" s="89">
        <f t="shared" si="1"/>
        <v>5.4852142057913887E-3</v>
      </c>
      <c r="E109" s="89">
        <v>5.6000000000000008E-3</v>
      </c>
      <c r="F109" s="89">
        <v>2.8000000000000004E-3</v>
      </c>
      <c r="G109" s="89">
        <v>-3.0000000000000001E-3</v>
      </c>
    </row>
    <row r="110" spans="2:7">
      <c r="B110" s="89">
        <f>LN(P2_data!C107/P2_data!C106)</f>
        <v>1.8316631470535148E-3</v>
      </c>
      <c r="C110" s="89">
        <v>3.0000000000000001E-5</v>
      </c>
      <c r="D110" s="89">
        <f t="shared" si="1"/>
        <v>1.8016631470535148E-3</v>
      </c>
      <c r="E110" s="89">
        <v>1.8E-3</v>
      </c>
      <c r="F110" s="89">
        <v>-7.000000000000001E-4</v>
      </c>
      <c r="G110" s="89">
        <v>6.0999999999999995E-3</v>
      </c>
    </row>
    <row r="111" spans="2:7">
      <c r="B111" s="89">
        <f>LN(P2_data!C108/P2_data!C107)</f>
        <v>2.3263470016101472E-3</v>
      </c>
      <c r="C111" s="89">
        <v>3.0000000000000001E-5</v>
      </c>
      <c r="D111" s="89">
        <f t="shared" si="1"/>
        <v>2.2963470016101471E-3</v>
      </c>
      <c r="E111" s="89">
        <v>2.3999999999999998E-3</v>
      </c>
      <c r="F111" s="89">
        <v>-1.5E-3</v>
      </c>
      <c r="G111" s="89">
        <v>-4.8999999999999998E-3</v>
      </c>
    </row>
    <row r="112" spans="2:7">
      <c r="B112" s="89">
        <f>LN(P2_data!C109/P2_data!C108)</f>
        <v>4.1407926660313871E-3</v>
      </c>
      <c r="C112" s="89">
        <v>3.0000000000000001E-5</v>
      </c>
      <c r="D112" s="89">
        <f t="shared" si="1"/>
        <v>4.1107926660313874E-3</v>
      </c>
      <c r="E112" s="89">
        <v>4.1999999999999997E-3</v>
      </c>
      <c r="F112" s="89">
        <v>-2.7000000000000001E-3</v>
      </c>
      <c r="G112" s="89">
        <v>-7.7000000000000002E-3</v>
      </c>
    </row>
    <row r="113" spans="2:7">
      <c r="B113" s="89">
        <f>LN(P2_data!C110/P2_data!C109)</f>
        <v>3.305321450909986E-4</v>
      </c>
      <c r="C113" s="89">
        <v>3.0000000000000001E-5</v>
      </c>
      <c r="D113" s="89">
        <f t="shared" si="1"/>
        <v>3.0053214509099857E-4</v>
      </c>
      <c r="E113" s="89">
        <v>5.9999999999999995E-4</v>
      </c>
      <c r="F113" s="89">
        <v>-2.0000000000000001E-4</v>
      </c>
      <c r="G113" s="89">
        <v>8.9999999999999998E-4</v>
      </c>
    </row>
    <row r="114" spans="2:7">
      <c r="B114" s="89">
        <f>LN(P2_data!C111/P2_data!C110)</f>
        <v>-1.7364621504347476E-3</v>
      </c>
      <c r="C114" s="89">
        <v>3.0000000000000001E-5</v>
      </c>
      <c r="D114" s="89">
        <f t="shared" si="1"/>
        <v>-1.7664621504347477E-3</v>
      </c>
      <c r="E114" s="89">
        <v>-1.9E-3</v>
      </c>
      <c r="F114" s="89">
        <v>-5.0000000000000001E-3</v>
      </c>
      <c r="G114" s="89">
        <v>-3.2000000000000002E-3</v>
      </c>
    </row>
    <row r="115" spans="2:7">
      <c r="B115" s="89">
        <f>LN(P2_data!C112/P2_data!C111)</f>
        <v>1.6547500865300588E-4</v>
      </c>
      <c r="C115" s="89">
        <v>3.0000000000000001E-5</v>
      </c>
      <c r="D115" s="89">
        <f t="shared" si="1"/>
        <v>1.3547500865300588E-4</v>
      </c>
      <c r="E115" s="89">
        <v>-2.0000000000000001E-4</v>
      </c>
      <c r="F115" s="89">
        <v>2.9999999999999997E-4</v>
      </c>
      <c r="G115" s="89">
        <v>-5.6000000000000008E-3</v>
      </c>
    </row>
    <row r="116" spans="2:7">
      <c r="B116" s="89">
        <f>LN(P2_data!C113/P2_data!C112)</f>
        <v>8.1585851569145555E-3</v>
      </c>
      <c r="C116" s="89">
        <v>3.0000000000000001E-5</v>
      </c>
      <c r="D116" s="89">
        <f t="shared" si="1"/>
        <v>8.1285851569145549E-3</v>
      </c>
      <c r="E116" s="89">
        <v>9.4999999999999998E-3</v>
      </c>
      <c r="F116" s="89">
        <v>9.7000000000000003E-3</v>
      </c>
      <c r="G116" s="89">
        <v>2.9999999999999997E-4</v>
      </c>
    </row>
    <row r="117" spans="2:7">
      <c r="B117" s="89">
        <f>LN(P2_data!C114/P2_data!C113)</f>
        <v>3.8501133904138211E-3</v>
      </c>
      <c r="C117" s="89">
        <v>3.0000000000000001E-5</v>
      </c>
      <c r="D117" s="89">
        <f t="shared" si="1"/>
        <v>3.820113390413821E-3</v>
      </c>
      <c r="E117" s="89">
        <v>3.4999999999999996E-3</v>
      </c>
      <c r="F117" s="89">
        <v>5.6000000000000008E-3</v>
      </c>
      <c r="G117" s="89">
        <v>-7.7000000000000002E-3</v>
      </c>
    </row>
    <row r="118" spans="2:7">
      <c r="B118" s="89">
        <f>LN(P2_data!C115/P2_data!C114)</f>
        <v>-1.6350776881683663E-4</v>
      </c>
      <c r="C118" s="89">
        <v>3.0000000000000001E-5</v>
      </c>
      <c r="D118" s="89">
        <f t="shared" si="1"/>
        <v>-1.9350776881683663E-4</v>
      </c>
      <c r="E118" s="89">
        <v>-1.7000000000000001E-3</v>
      </c>
      <c r="F118" s="89">
        <v>-4.5000000000000005E-3</v>
      </c>
      <c r="G118" s="89">
        <v>0</v>
      </c>
    </row>
    <row r="119" spans="2:7">
      <c r="B119" s="89">
        <f>LN(P2_data!C116/P2_data!C115)</f>
        <v>-4.3433708394308894E-3</v>
      </c>
      <c r="C119" s="89">
        <v>3.0000000000000001E-5</v>
      </c>
      <c r="D119" s="89">
        <f t="shared" si="1"/>
        <v>-4.3733708394308891E-3</v>
      </c>
      <c r="E119" s="89">
        <v>-2.8000000000000004E-3</v>
      </c>
      <c r="F119" s="89">
        <v>1E-3</v>
      </c>
      <c r="G119" s="89">
        <v>-5.9999999999999995E-4</v>
      </c>
    </row>
    <row r="120" spans="2:7">
      <c r="B120" s="89">
        <f>LN(P2_data!C117/P2_data!C116)</f>
        <v>1.2311898490134135E-3</v>
      </c>
      <c r="C120" s="89">
        <v>3.0000000000000001E-5</v>
      </c>
      <c r="D120" s="89">
        <f t="shared" si="1"/>
        <v>1.2011898490134135E-3</v>
      </c>
      <c r="E120" s="89">
        <v>1.5E-3</v>
      </c>
      <c r="F120" s="89">
        <v>-1.9E-3</v>
      </c>
      <c r="G120" s="89">
        <v>1E-4</v>
      </c>
    </row>
    <row r="121" spans="2:7">
      <c r="B121" s="89">
        <f>LN(P2_data!C118/P2_data!C117)</f>
        <v>1.721092044532859E-3</v>
      </c>
      <c r="C121" s="89">
        <v>3.0000000000000001E-5</v>
      </c>
      <c r="D121" s="89">
        <f t="shared" si="1"/>
        <v>1.6910920445328589E-3</v>
      </c>
      <c r="E121" s="89">
        <v>1.8E-3</v>
      </c>
      <c r="F121" s="89">
        <v>1.1599999999999999E-2</v>
      </c>
      <c r="G121" s="89">
        <v>9.1999999999999998E-3</v>
      </c>
    </row>
    <row r="122" spans="2:7">
      <c r="B122" s="89">
        <f>LN(P2_data!C119/P2_data!C118)</f>
        <v>-1.1470709701717639E-3</v>
      </c>
      <c r="C122" s="89">
        <v>3.0000000000000001E-5</v>
      </c>
      <c r="D122" s="89">
        <f t="shared" si="1"/>
        <v>-1.177070970171764E-3</v>
      </c>
      <c r="E122" s="89">
        <v>-1.1999999999999999E-3</v>
      </c>
      <c r="F122" s="89">
        <v>0</v>
      </c>
      <c r="G122" s="89">
        <v>2.3700000000000002E-2</v>
      </c>
    </row>
    <row r="123" spans="2:7">
      <c r="B123" s="89">
        <f>LN(P2_data!C120/P2_data!C119)</f>
        <v>-8.2019195937250511E-4</v>
      </c>
      <c r="C123" s="89">
        <v>3.0000000000000001E-5</v>
      </c>
      <c r="D123" s="89">
        <f t="shared" si="1"/>
        <v>-8.5019195937250508E-4</v>
      </c>
      <c r="E123" s="89">
        <v>-1.1000000000000001E-3</v>
      </c>
      <c r="F123" s="89">
        <v>-2.7000000000000001E-3</v>
      </c>
      <c r="G123" s="89">
        <v>3.5999999999999999E-3</v>
      </c>
    </row>
    <row r="124" spans="2:7">
      <c r="B124" s="89">
        <f>LN(P2_data!C121/P2_data!C120)</f>
        <v>5.4005859549758062E-3</v>
      </c>
      <c r="C124" s="89">
        <v>3.0000000000000001E-5</v>
      </c>
      <c r="D124" s="89">
        <f t="shared" si="1"/>
        <v>5.3705859549758065E-3</v>
      </c>
      <c r="E124" s="89">
        <v>5.5000000000000005E-3</v>
      </c>
      <c r="F124" s="89">
        <v>8.0000000000000004E-4</v>
      </c>
      <c r="G124" s="89">
        <v>-1.4000000000000002E-3</v>
      </c>
    </row>
    <row r="125" spans="2:7">
      <c r="B125" s="89">
        <f>LN(P2_data!C122/P2_data!C121)</f>
        <v>-1.3882489447199792E-3</v>
      </c>
      <c r="C125" s="89">
        <v>3.0000000000000001E-5</v>
      </c>
      <c r="D125" s="89">
        <f t="shared" si="1"/>
        <v>-1.4182489447199793E-3</v>
      </c>
      <c r="E125" s="89">
        <v>-1.7000000000000001E-3</v>
      </c>
      <c r="F125" s="89">
        <v>-4.6999999999999993E-3</v>
      </c>
      <c r="G125" s="89">
        <v>-5.5000000000000005E-3</v>
      </c>
    </row>
    <row r="126" spans="2:7">
      <c r="B126" s="89">
        <f>LN(P2_data!C123/P2_data!C122)</f>
        <v>-3.1102087475294816E-3</v>
      </c>
      <c r="C126" s="89">
        <v>3.0000000000000001E-5</v>
      </c>
      <c r="D126" s="89">
        <f t="shared" si="1"/>
        <v>-3.1402087475294817E-3</v>
      </c>
      <c r="E126" s="89">
        <v>-3.0000000000000001E-3</v>
      </c>
      <c r="F126" s="89">
        <v>-2.3999999999999998E-3</v>
      </c>
      <c r="G126" s="89">
        <v>-1.1999999999999999E-3</v>
      </c>
    </row>
    <row r="127" spans="2:7">
      <c r="B127" s="89">
        <f>LN(P2_data!C124/P2_data!C123)</f>
        <v>-3.2795770417663847E-4</v>
      </c>
      <c r="C127" s="89">
        <v>3.0000000000000001E-5</v>
      </c>
      <c r="D127" s="89">
        <f t="shared" si="1"/>
        <v>-3.579577041766385E-4</v>
      </c>
      <c r="E127" s="89">
        <v>-2.9999999999999997E-4</v>
      </c>
      <c r="F127" s="89">
        <v>-2.3E-3</v>
      </c>
      <c r="G127" s="89">
        <v>-1.8E-3</v>
      </c>
    </row>
    <row r="128" spans="2:7">
      <c r="B128" s="89">
        <f>LN(P2_data!C125/P2_data!C124)</f>
        <v>9.1421991225622088E-3</v>
      </c>
      <c r="C128" s="89">
        <v>3.0000000000000001E-5</v>
      </c>
      <c r="D128" s="89">
        <f t="shared" si="1"/>
        <v>9.1121991225622083E-3</v>
      </c>
      <c r="E128" s="89">
        <v>8.6E-3</v>
      </c>
      <c r="F128" s="89">
        <v>1.1999999999999999E-3</v>
      </c>
      <c r="G128" s="89">
        <v>-7.4000000000000003E-3</v>
      </c>
    </row>
    <row r="129" spans="2:7">
      <c r="B129" s="89">
        <f>LN(P2_data!C126/P2_data!C125)</f>
        <v>-6.4398103395636869E-3</v>
      </c>
      <c r="C129" s="89">
        <v>3.0000000000000001E-5</v>
      </c>
      <c r="D129" s="89">
        <f t="shared" si="1"/>
        <v>-6.4698103395636865E-3</v>
      </c>
      <c r="E129" s="89">
        <v>-7.3000000000000001E-3</v>
      </c>
      <c r="F129" s="89">
        <v>-4.0000000000000001E-3</v>
      </c>
      <c r="G129" s="89">
        <v>-5.1000000000000004E-3</v>
      </c>
    </row>
    <row r="130" spans="2:7">
      <c r="B130" s="89">
        <f>LN(P2_data!C127/P2_data!C126)</f>
        <v>-9.8179519036266654E-4</v>
      </c>
      <c r="C130" s="89">
        <v>3.0000000000000001E-5</v>
      </c>
      <c r="D130" s="89">
        <f t="shared" si="1"/>
        <v>-1.0117951903626666E-3</v>
      </c>
      <c r="E130" s="89">
        <v>-7.000000000000001E-4</v>
      </c>
      <c r="F130" s="89">
        <v>-4.0000000000000002E-4</v>
      </c>
      <c r="G130" s="89">
        <v>-1.6799999999999999E-2</v>
      </c>
    </row>
    <row r="131" spans="2:7">
      <c r="B131" s="89">
        <f>LN(P2_data!C128/P2_data!C127)</f>
        <v>4.0917461295374212E-4</v>
      </c>
      <c r="C131" s="89">
        <v>3.0000000000000001E-5</v>
      </c>
      <c r="D131" s="89">
        <f t="shared" si="1"/>
        <v>3.791746129537421E-4</v>
      </c>
      <c r="E131" s="89">
        <v>2.0000000000000001E-4</v>
      </c>
      <c r="F131" s="89">
        <v>5.1999999999999998E-3</v>
      </c>
      <c r="G131" s="89">
        <v>-4.1999999999999997E-3</v>
      </c>
    </row>
    <row r="132" spans="2:7">
      <c r="B132" s="89">
        <f>LN(P2_data!C129/P2_data!C128)</f>
        <v>1.8802621444702799E-3</v>
      </c>
      <c r="C132" s="89">
        <v>3.0000000000000001E-5</v>
      </c>
      <c r="D132" s="89">
        <f t="shared" si="1"/>
        <v>1.8502621444702798E-3</v>
      </c>
      <c r="E132" s="89">
        <v>2.3999999999999998E-3</v>
      </c>
      <c r="F132" s="89">
        <v>8.3000000000000001E-3</v>
      </c>
      <c r="G132" s="89">
        <v>-5.0000000000000001E-3</v>
      </c>
    </row>
    <row r="133" spans="2:7">
      <c r="B133" s="89">
        <f>LN(P2_data!C130/P2_data!C129)</f>
        <v>5.7154521953403994E-4</v>
      </c>
      <c r="C133" s="89">
        <v>3.0000000000000001E-5</v>
      </c>
      <c r="D133" s="89">
        <f t="shared" si="1"/>
        <v>5.4154521953403997E-4</v>
      </c>
      <c r="E133" s="89">
        <v>4.0000000000000002E-4</v>
      </c>
      <c r="F133" s="89">
        <v>-5.9999999999999995E-4</v>
      </c>
      <c r="G133" s="89">
        <v>6.8000000000000005E-3</v>
      </c>
    </row>
    <row r="134" spans="2:7">
      <c r="B134" s="89">
        <f>LN(P2_data!C131/P2_data!C130)</f>
        <v>-1.1988967464062316E-2</v>
      </c>
      <c r="C134" s="89">
        <v>3.0000000000000001E-5</v>
      </c>
      <c r="D134" s="89">
        <f t="shared" si="1"/>
        <v>-1.2018967464062317E-2</v>
      </c>
      <c r="E134" s="89">
        <v>-8.3999999999999995E-3</v>
      </c>
      <c r="F134" s="89">
        <v>-4.0000000000000001E-3</v>
      </c>
      <c r="G134" s="89">
        <v>1.32E-2</v>
      </c>
    </row>
    <row r="135" spans="2:7">
      <c r="B135" s="89">
        <f>LN(P2_data!C132/P2_data!C131)</f>
        <v>8.4728757516319073E-3</v>
      </c>
      <c r="C135" s="89">
        <v>3.0000000000000001E-5</v>
      </c>
      <c r="D135" s="89">
        <f t="shared" ref="D135:D198" si="2">B135-C135</f>
        <v>8.4428757516319067E-3</v>
      </c>
      <c r="E135" s="89">
        <v>1.0200000000000001E-2</v>
      </c>
      <c r="F135" s="89">
        <v>7.4999999999999997E-3</v>
      </c>
      <c r="G135" s="89">
        <v>2.2000000000000001E-3</v>
      </c>
    </row>
    <row r="136" spans="2:7">
      <c r="B136" s="89">
        <f>LN(P2_data!C133/P2_data!C132)</f>
        <v>-7.7296906209571E-3</v>
      </c>
      <c r="C136" s="89">
        <v>3.0000000000000001E-5</v>
      </c>
      <c r="D136" s="89">
        <f t="shared" si="2"/>
        <v>-7.7596906209570996E-3</v>
      </c>
      <c r="E136" s="89">
        <v>-8.3000000000000001E-3</v>
      </c>
      <c r="F136" s="89">
        <v>-1.1999999999999999E-3</v>
      </c>
      <c r="G136" s="89">
        <v>1.38E-2</v>
      </c>
    </row>
    <row r="137" spans="2:7">
      <c r="B137" s="89">
        <f>LN(P2_data!C134/P2_data!C133)</f>
        <v>1.5672292498612737E-3</v>
      </c>
      <c r="C137" s="89">
        <v>3.0000000000000001E-5</v>
      </c>
      <c r="D137" s="89">
        <f t="shared" si="2"/>
        <v>1.5372292498612736E-3</v>
      </c>
      <c r="E137" s="89">
        <v>1.4000000000000002E-3</v>
      </c>
      <c r="F137" s="89">
        <v>-8.9999999999999998E-4</v>
      </c>
      <c r="G137" s="89">
        <v>-2.5000000000000001E-3</v>
      </c>
    </row>
    <row r="138" spans="2:7">
      <c r="B138" s="89">
        <f>LN(P2_data!C135/P2_data!C134)</f>
        <v>1.9761060199518219E-3</v>
      </c>
      <c r="C138" s="89">
        <v>4.0000000000000003E-5</v>
      </c>
      <c r="D138" s="89">
        <f t="shared" si="2"/>
        <v>1.9361060199518218E-3</v>
      </c>
      <c r="E138" s="89">
        <v>2.3999999999999998E-3</v>
      </c>
      <c r="F138" s="89">
        <v>3.4000000000000002E-3</v>
      </c>
      <c r="G138" s="89">
        <v>1.2E-2</v>
      </c>
    </row>
    <row r="139" spans="2:7">
      <c r="B139" s="89">
        <f>LN(P2_data!C136/P2_data!C135)</f>
        <v>1.5616819714286731E-3</v>
      </c>
      <c r="C139" s="89">
        <v>4.0000000000000003E-5</v>
      </c>
      <c r="D139" s="89">
        <f t="shared" si="2"/>
        <v>1.521681971428673E-3</v>
      </c>
      <c r="E139" s="89">
        <v>1.1999999999999999E-3</v>
      </c>
      <c r="F139" s="89">
        <v>-6.8999999999999999E-3</v>
      </c>
      <c r="G139" s="89">
        <v>-5.5000000000000005E-3</v>
      </c>
    </row>
    <row r="140" spans="2:7">
      <c r="B140" s="89">
        <f>LN(P2_data!C137/P2_data!C136)</f>
        <v>-9.7384608913732747E-3</v>
      </c>
      <c r="C140" s="89">
        <v>4.0000000000000003E-5</v>
      </c>
      <c r="D140" s="89">
        <f t="shared" si="2"/>
        <v>-9.7784608913732748E-3</v>
      </c>
      <c r="E140" s="89">
        <v>-9.4999999999999998E-3</v>
      </c>
      <c r="F140" s="89">
        <v>-5.0000000000000001E-3</v>
      </c>
      <c r="G140" s="89">
        <v>1.1999999999999999E-3</v>
      </c>
    </row>
    <row r="141" spans="2:7">
      <c r="B141" s="89">
        <f>LN(P2_data!C138/P2_data!C137)</f>
        <v>6.7774454521043288E-3</v>
      </c>
      <c r="C141" s="89">
        <v>4.0000000000000003E-5</v>
      </c>
      <c r="D141" s="89">
        <f t="shared" si="2"/>
        <v>6.7374454521043287E-3</v>
      </c>
      <c r="E141" s="89">
        <v>6.9999999999999993E-3</v>
      </c>
      <c r="F141" s="89">
        <v>4.1999999999999997E-3</v>
      </c>
      <c r="G141" s="89">
        <v>-4.0999999999999995E-3</v>
      </c>
    </row>
    <row r="142" spans="2:7">
      <c r="B142" s="89">
        <f>LN(P2_data!C139/P2_data!C138)</f>
        <v>9.0568528020853025E-4</v>
      </c>
      <c r="C142" s="89">
        <v>4.0000000000000003E-5</v>
      </c>
      <c r="D142" s="89">
        <f t="shared" si="2"/>
        <v>8.6568528020853025E-4</v>
      </c>
      <c r="E142" s="89">
        <v>5.0000000000000001E-4</v>
      </c>
      <c r="F142" s="89">
        <v>-4.3E-3</v>
      </c>
      <c r="G142" s="89">
        <v>-8.9999999999999998E-4</v>
      </c>
    </row>
    <row r="143" spans="2:7">
      <c r="B143" s="89">
        <f>LN(P2_data!C140/P2_data!C139)</f>
        <v>-7.4098714953392336E-4</v>
      </c>
      <c r="C143" s="89">
        <v>4.0000000000000003E-5</v>
      </c>
      <c r="D143" s="89">
        <f t="shared" si="2"/>
        <v>-7.8098714953392335E-4</v>
      </c>
      <c r="E143" s="89">
        <v>0</v>
      </c>
      <c r="F143" s="89">
        <v>3.8E-3</v>
      </c>
      <c r="G143" s="89">
        <v>-5.3E-3</v>
      </c>
    </row>
    <row r="144" spans="2:7">
      <c r="B144" s="89">
        <f>LN(P2_data!C141/P2_data!C140)</f>
        <v>7.139688148024982E-3</v>
      </c>
      <c r="C144" s="89">
        <v>4.0000000000000003E-5</v>
      </c>
      <c r="D144" s="89">
        <f t="shared" si="2"/>
        <v>7.0996881480249819E-3</v>
      </c>
      <c r="E144" s="89">
        <v>7.1999999999999998E-3</v>
      </c>
      <c r="F144" s="89">
        <v>1.2999999999999999E-3</v>
      </c>
      <c r="G144" s="89">
        <v>-5.3E-3</v>
      </c>
    </row>
    <row r="145" spans="2:7">
      <c r="B145" s="89">
        <f>LN(P2_data!C142/P2_data!C141)</f>
        <v>2.0422340795470239E-3</v>
      </c>
      <c r="C145" s="89">
        <v>4.0000000000000003E-5</v>
      </c>
      <c r="D145" s="89">
        <f t="shared" si="2"/>
        <v>2.0022340795470238E-3</v>
      </c>
      <c r="E145" s="89">
        <v>1.7000000000000001E-3</v>
      </c>
      <c r="F145" s="89">
        <v>-5.0000000000000001E-4</v>
      </c>
      <c r="G145" s="89">
        <v>3.7000000000000002E-3</v>
      </c>
    </row>
    <row r="146" spans="2:7">
      <c r="B146" s="89">
        <f>LN(P2_data!C143/P2_data!C142)</f>
        <v>4.4782471675475118E-3</v>
      </c>
      <c r="C146" s="89">
        <v>4.0000000000000003E-5</v>
      </c>
      <c r="D146" s="89">
        <f t="shared" si="2"/>
        <v>4.4382471675475117E-3</v>
      </c>
      <c r="E146" s="89">
        <v>4.1999999999999997E-3</v>
      </c>
      <c r="F146" s="89">
        <v>-1.2999999999999999E-3</v>
      </c>
      <c r="G146" s="89">
        <v>-5.0000000000000001E-3</v>
      </c>
    </row>
    <row r="147" spans="2:7">
      <c r="B147" s="89">
        <f>LN(P2_data!C144/P2_data!C143)</f>
        <v>0</v>
      </c>
      <c r="C147" s="89">
        <v>4.0000000000000003E-5</v>
      </c>
      <c r="D147" s="89">
        <f t="shared" si="2"/>
        <v>-4.0000000000000003E-5</v>
      </c>
      <c r="E147" s="89">
        <v>0</v>
      </c>
      <c r="F147" s="89">
        <v>2.0999999999999999E-3</v>
      </c>
      <c r="G147" s="89">
        <v>1.2999999999999999E-3</v>
      </c>
    </row>
    <row r="148" spans="2:7">
      <c r="B148" s="89">
        <f>LN(P2_data!C145/P2_data!C144)</f>
        <v>8.1254317797289344E-5</v>
      </c>
      <c r="C148" s="89">
        <v>4.0000000000000003E-5</v>
      </c>
      <c r="D148" s="89">
        <f t="shared" si="2"/>
        <v>4.125431779728934E-5</v>
      </c>
      <c r="E148" s="89">
        <v>4.0000000000000002E-4</v>
      </c>
      <c r="F148" s="89">
        <v>-3.0000000000000001E-3</v>
      </c>
      <c r="G148" s="89">
        <v>-3.3E-3</v>
      </c>
    </row>
    <row r="149" spans="2:7">
      <c r="B149" s="89">
        <f>LN(P2_data!C146/P2_data!C145)</f>
        <v>5.9126564347279234E-3</v>
      </c>
      <c r="C149" s="89">
        <v>4.0000000000000003E-5</v>
      </c>
      <c r="D149" s="89">
        <f t="shared" si="2"/>
        <v>5.8726564347279233E-3</v>
      </c>
      <c r="E149" s="89">
        <v>5.8999999999999999E-3</v>
      </c>
      <c r="F149" s="89">
        <v>5.3E-3</v>
      </c>
      <c r="G149" s="89">
        <v>4.0000000000000002E-4</v>
      </c>
    </row>
    <row r="150" spans="2:7">
      <c r="B150" s="89">
        <f>LN(P2_data!C147/P2_data!C146)</f>
        <v>4.8439367778888465E-4</v>
      </c>
      <c r="C150" s="89">
        <v>4.0000000000000003E-5</v>
      </c>
      <c r="D150" s="89">
        <f t="shared" si="2"/>
        <v>4.4439367778888465E-4</v>
      </c>
      <c r="E150" s="89">
        <v>-1E-4</v>
      </c>
      <c r="F150" s="89">
        <v>5.0000000000000001E-4</v>
      </c>
      <c r="G150" s="89">
        <v>-1E-4</v>
      </c>
    </row>
    <row r="151" spans="2:7">
      <c r="B151" s="89">
        <f>LN(P2_data!C148/P2_data!C147)</f>
        <v>-1.2114931160506198E-3</v>
      </c>
      <c r="C151" s="89">
        <v>4.0000000000000003E-5</v>
      </c>
      <c r="D151" s="89">
        <f t="shared" si="2"/>
        <v>-1.2514931160506199E-3</v>
      </c>
      <c r="E151" s="89">
        <v>-8.0000000000000004E-4</v>
      </c>
      <c r="F151" s="89">
        <v>-4.0999999999999995E-3</v>
      </c>
      <c r="G151" s="89">
        <v>-2.8000000000000004E-3</v>
      </c>
    </row>
    <row r="152" spans="2:7">
      <c r="B152" s="89">
        <f>LN(P2_data!C149/P2_data!C148)</f>
        <v>-8.0777467693430482E-5</v>
      </c>
      <c r="C152" s="89">
        <v>4.0000000000000003E-5</v>
      </c>
      <c r="D152" s="89">
        <f t="shared" si="2"/>
        <v>-1.2077746769343048E-4</v>
      </c>
      <c r="E152" s="89">
        <v>-2.9999999999999997E-4</v>
      </c>
      <c r="F152" s="89">
        <v>1.1999999999999999E-3</v>
      </c>
      <c r="G152" s="89">
        <v>-2E-3</v>
      </c>
    </row>
    <row r="153" spans="2:7">
      <c r="B153" s="89">
        <f>LN(P2_data!C150/P2_data!C149)</f>
        <v>3.0664807265713225E-3</v>
      </c>
      <c r="C153" s="89">
        <v>4.0000000000000003E-5</v>
      </c>
      <c r="D153" s="89">
        <f t="shared" si="2"/>
        <v>3.0264807265713224E-3</v>
      </c>
      <c r="E153" s="89">
        <v>3.8E-3</v>
      </c>
      <c r="F153" s="89">
        <v>3.7000000000000002E-3</v>
      </c>
      <c r="G153" s="89">
        <v>9.1999999999999998E-3</v>
      </c>
    </row>
    <row r="154" spans="2:7">
      <c r="B154" s="89">
        <f>LN(P2_data!C151/P2_data!C150)</f>
        <v>-8.0605355638571608E-4</v>
      </c>
      <c r="C154" s="89">
        <v>4.0000000000000003E-5</v>
      </c>
      <c r="D154" s="89">
        <f t="shared" si="2"/>
        <v>-8.4605355638571608E-4</v>
      </c>
      <c r="E154" s="89">
        <v>-5.9999999999999995E-4</v>
      </c>
      <c r="F154" s="89">
        <v>-3.4999999999999996E-3</v>
      </c>
      <c r="G154" s="89">
        <v>-6.9999999999999993E-3</v>
      </c>
    </row>
    <row r="155" spans="2:7">
      <c r="B155" s="89">
        <f>LN(P2_data!C152/P2_data!C151)</f>
        <v>-1.5333255513264258E-3</v>
      </c>
      <c r="C155" s="89">
        <v>4.0000000000000003E-5</v>
      </c>
      <c r="D155" s="89">
        <f t="shared" si="2"/>
        <v>-1.5733255513264259E-3</v>
      </c>
      <c r="E155" s="89">
        <v>-1.4000000000000002E-3</v>
      </c>
      <c r="F155" s="89">
        <v>-6.4000000000000003E-3</v>
      </c>
      <c r="G155" s="89">
        <v>4.3E-3</v>
      </c>
    </row>
    <row r="156" spans="2:7">
      <c r="B156" s="89">
        <f>LN(P2_data!C153/P2_data!C152)</f>
        <v>-1.3738879489742901E-3</v>
      </c>
      <c r="C156" s="89">
        <v>4.0000000000000003E-5</v>
      </c>
      <c r="D156" s="89">
        <f t="shared" si="2"/>
        <v>-1.4138879489742902E-3</v>
      </c>
      <c r="E156" s="89">
        <v>-1.7000000000000001E-3</v>
      </c>
      <c r="F156" s="89">
        <v>-5.9999999999999995E-4</v>
      </c>
      <c r="G156" s="89">
        <v>2.3E-3</v>
      </c>
    </row>
    <row r="157" spans="2:7">
      <c r="B157" s="89">
        <f>LN(P2_data!C154/P2_data!C153)</f>
        <v>2.4257469700025307E-4</v>
      </c>
      <c r="C157" s="89">
        <v>4.0000000000000003E-5</v>
      </c>
      <c r="D157" s="89">
        <f t="shared" si="2"/>
        <v>2.0257469700025308E-4</v>
      </c>
      <c r="E157" s="89">
        <v>-1.1000000000000001E-3</v>
      </c>
      <c r="F157" s="89">
        <v>-3.3E-3</v>
      </c>
      <c r="G157" s="89">
        <v>4.4000000000000003E-3</v>
      </c>
    </row>
    <row r="158" spans="2:7">
      <c r="B158" s="89">
        <f>LN(P2_data!C155/P2_data!C154)</f>
        <v>1.6964822168591398E-3</v>
      </c>
      <c r="C158" s="89">
        <v>4.0000000000000003E-5</v>
      </c>
      <c r="D158" s="89">
        <f t="shared" si="2"/>
        <v>1.6564822168591397E-3</v>
      </c>
      <c r="E158" s="89">
        <v>2.3999999999999998E-3</v>
      </c>
      <c r="F158" s="89">
        <v>-2.3999999999999998E-3</v>
      </c>
      <c r="G158" s="89">
        <v>1.8E-3</v>
      </c>
    </row>
    <row r="159" spans="2:7">
      <c r="B159" s="89">
        <f>LN(P2_data!C156/P2_data!C155)</f>
        <v>-1.6141427092358022E-4</v>
      </c>
      <c r="C159" s="89">
        <v>4.0000000000000003E-5</v>
      </c>
      <c r="D159" s="89">
        <f t="shared" si="2"/>
        <v>-2.0141427092358022E-4</v>
      </c>
      <c r="E159" s="89">
        <v>-8.0000000000000004E-4</v>
      </c>
      <c r="F159" s="89">
        <v>-1.1699999999999999E-2</v>
      </c>
      <c r="G159" s="89">
        <v>1.6000000000000001E-3</v>
      </c>
    </row>
    <row r="160" spans="2:7">
      <c r="B160" s="89">
        <f>LN(P2_data!C157/P2_data!C156)</f>
        <v>-2.0202842860026589E-3</v>
      </c>
      <c r="C160" s="89">
        <v>4.0000000000000003E-5</v>
      </c>
      <c r="D160" s="89">
        <f t="shared" si="2"/>
        <v>-2.060284286002659E-3</v>
      </c>
      <c r="E160" s="89">
        <v>-2.0999999999999999E-3</v>
      </c>
      <c r="F160" s="89">
        <v>-3.4000000000000002E-3</v>
      </c>
      <c r="G160" s="89">
        <v>-2.8999999999999998E-3</v>
      </c>
    </row>
    <row r="161" spans="2:7">
      <c r="B161" s="89">
        <f>LN(P2_data!C158/P2_data!C157)</f>
        <v>1.5357477797712299E-3</v>
      </c>
      <c r="C161" s="89">
        <v>4.0000000000000003E-5</v>
      </c>
      <c r="D161" s="89">
        <f t="shared" si="2"/>
        <v>1.4957477797712298E-3</v>
      </c>
      <c r="E161" s="89">
        <v>2.5000000000000001E-3</v>
      </c>
      <c r="F161" s="89">
        <v>3.0000000000000001E-3</v>
      </c>
      <c r="G161" s="89">
        <v>3.5999999999999999E-3</v>
      </c>
    </row>
    <row r="162" spans="2:7">
      <c r="B162" s="89">
        <f>LN(P2_data!C159/P2_data!C158)</f>
        <v>1.775347485856718E-3</v>
      </c>
      <c r="C162" s="89">
        <v>4.0000000000000003E-5</v>
      </c>
      <c r="D162" s="89">
        <f t="shared" si="2"/>
        <v>1.7353474858567179E-3</v>
      </c>
      <c r="E162" s="89">
        <v>1.6000000000000001E-3</v>
      </c>
      <c r="F162" s="89">
        <v>-8.9999999999999998E-4</v>
      </c>
      <c r="G162" s="89">
        <v>-5.8999999999999999E-3</v>
      </c>
    </row>
    <row r="163" spans="2:7">
      <c r="B163" s="89">
        <f>LN(P2_data!C160/P2_data!C159)</f>
        <v>-2.0984834512488924E-3</v>
      </c>
      <c r="C163" s="89">
        <v>4.0000000000000003E-5</v>
      </c>
      <c r="D163" s="89">
        <f t="shared" si="2"/>
        <v>-2.1384834512488925E-3</v>
      </c>
      <c r="E163" s="89">
        <v>-2.3999999999999998E-3</v>
      </c>
      <c r="F163" s="89">
        <v>-1E-3</v>
      </c>
      <c r="G163" s="89">
        <v>2.0999999999999999E-3</v>
      </c>
    </row>
    <row r="164" spans="2:7">
      <c r="B164" s="89">
        <f>LN(P2_data!C161/P2_data!C160)</f>
        <v>-1.4553770768582764E-3</v>
      </c>
      <c r="C164" s="89">
        <v>4.0000000000000003E-5</v>
      </c>
      <c r="D164" s="89">
        <f t="shared" si="2"/>
        <v>-1.4953770768582765E-3</v>
      </c>
      <c r="E164" s="89">
        <v>-1.4000000000000002E-3</v>
      </c>
      <c r="F164" s="89">
        <v>-7.7000000000000002E-3</v>
      </c>
      <c r="G164" s="89">
        <v>-1.1999999999999999E-3</v>
      </c>
    </row>
    <row r="165" spans="2:7">
      <c r="B165" s="89">
        <f>LN(P2_data!C162/P2_data!C161)</f>
        <v>-1.3768550342448897E-2</v>
      </c>
      <c r="C165" s="89">
        <v>4.0000000000000003E-5</v>
      </c>
      <c r="D165" s="89">
        <f t="shared" si="2"/>
        <v>-1.3808550342448897E-2</v>
      </c>
      <c r="E165" s="89">
        <v>-1.49E-2</v>
      </c>
      <c r="F165" s="89">
        <v>-3.0999999999999999E-3</v>
      </c>
      <c r="G165" s="89">
        <v>2.3999999999999998E-3</v>
      </c>
    </row>
    <row r="166" spans="2:7">
      <c r="B166" s="89">
        <f>LN(P2_data!C163/P2_data!C162)</f>
        <v>9.8388824345619404E-4</v>
      </c>
      <c r="C166" s="89">
        <v>4.0000000000000003E-5</v>
      </c>
      <c r="D166" s="89">
        <f t="shared" si="2"/>
        <v>9.4388824345619405E-4</v>
      </c>
      <c r="E166" s="89">
        <v>2E-3</v>
      </c>
      <c r="F166" s="89">
        <v>2.3999999999999998E-3</v>
      </c>
      <c r="G166" s="89">
        <v>-8.6E-3</v>
      </c>
    </row>
    <row r="167" spans="2:7">
      <c r="B167" s="89">
        <f>LN(P2_data!C164/P2_data!C163)</f>
        <v>1.059766188037678E-2</v>
      </c>
      <c r="C167" s="89">
        <v>4.0000000000000003E-5</v>
      </c>
      <c r="D167" s="89">
        <f t="shared" si="2"/>
        <v>1.055766188037678E-2</v>
      </c>
      <c r="E167" s="89">
        <v>1.03E-2</v>
      </c>
      <c r="F167" s="89">
        <v>2.5999999999999999E-3</v>
      </c>
      <c r="G167" s="89">
        <v>5.0000000000000001E-4</v>
      </c>
    </row>
    <row r="168" spans="2:7">
      <c r="B168" s="89">
        <f>LN(P2_data!C165/P2_data!C164)</f>
        <v>4.0539138251820522E-4</v>
      </c>
      <c r="C168" s="89">
        <v>4.0000000000000003E-5</v>
      </c>
      <c r="D168" s="89">
        <f t="shared" si="2"/>
        <v>3.6539138251820522E-4</v>
      </c>
      <c r="E168" s="89">
        <v>-1.1000000000000001E-3</v>
      </c>
      <c r="F168" s="89">
        <v>-8.5000000000000006E-3</v>
      </c>
      <c r="G168" s="89">
        <v>-2.9999999999999997E-4</v>
      </c>
    </row>
    <row r="169" spans="2:7">
      <c r="B169" s="89">
        <f>LN(P2_data!C166/P2_data!C165)</f>
        <v>-8.1076479093201588E-5</v>
      </c>
      <c r="C169" s="89">
        <v>4.0000000000000003E-5</v>
      </c>
      <c r="D169" s="89">
        <f t="shared" si="2"/>
        <v>-1.210764790932016E-4</v>
      </c>
      <c r="E169" s="89">
        <v>1.8E-3</v>
      </c>
      <c r="F169" s="89">
        <v>-1.1999999999999999E-3</v>
      </c>
      <c r="G169" s="89">
        <v>-4.5000000000000005E-3</v>
      </c>
    </row>
    <row r="170" spans="2:7">
      <c r="B170" s="89">
        <f>LN(P2_data!C167/P2_data!C166)</f>
        <v>-1.3876616150302003E-2</v>
      </c>
      <c r="C170" s="89">
        <v>4.0000000000000003E-5</v>
      </c>
      <c r="D170" s="89">
        <f t="shared" si="2"/>
        <v>-1.3916616150302003E-2</v>
      </c>
      <c r="E170" s="89">
        <v>-1.5900000000000001E-2</v>
      </c>
      <c r="F170" s="89">
        <v>-1.7000000000000001E-3</v>
      </c>
      <c r="G170" s="89">
        <v>-1.6000000000000001E-3</v>
      </c>
    </row>
    <row r="171" spans="2:7">
      <c r="B171" s="89">
        <f>LN(P2_data!C168/P2_data!C167)</f>
        <v>-2.6338122221431391E-3</v>
      </c>
      <c r="C171" s="89">
        <v>4.0000000000000003E-5</v>
      </c>
      <c r="D171" s="89">
        <f t="shared" si="2"/>
        <v>-2.6738122221431392E-3</v>
      </c>
      <c r="E171" s="89">
        <v>-1.5E-3</v>
      </c>
      <c r="F171" s="89">
        <v>1.5E-3</v>
      </c>
      <c r="G171" s="89">
        <v>2.0999999999999999E-3</v>
      </c>
    </row>
    <row r="172" spans="2:7">
      <c r="B172" s="89">
        <f>LN(P2_data!C169/P2_data!C168)</f>
        <v>1.4823440512934005E-3</v>
      </c>
      <c r="C172" s="89">
        <v>4.0000000000000003E-5</v>
      </c>
      <c r="D172" s="89">
        <f t="shared" si="2"/>
        <v>1.4423440512934004E-3</v>
      </c>
      <c r="E172" s="89">
        <v>5.9999999999999995E-4</v>
      </c>
      <c r="F172" s="89">
        <v>-2.5000000000000001E-3</v>
      </c>
      <c r="G172" s="89">
        <v>-2.2000000000000001E-3</v>
      </c>
    </row>
    <row r="173" spans="2:7">
      <c r="B173" s="89">
        <f>LN(P2_data!C170/P2_data!C169)</f>
        <v>9.8265121673542597E-3</v>
      </c>
      <c r="C173" s="89">
        <v>4.0000000000000003E-5</v>
      </c>
      <c r="D173" s="89">
        <f t="shared" si="2"/>
        <v>9.7865121673542596E-3</v>
      </c>
      <c r="E173" s="89">
        <v>1.0700000000000001E-2</v>
      </c>
      <c r="F173" s="89">
        <v>-1E-4</v>
      </c>
      <c r="G173" s="89">
        <v>-2.5000000000000001E-3</v>
      </c>
    </row>
    <row r="174" spans="2:7">
      <c r="B174" s="89">
        <f>LN(P2_data!C171/P2_data!C170)</f>
        <v>-3.0195722254432928E-3</v>
      </c>
      <c r="C174" s="89">
        <v>4.0000000000000003E-5</v>
      </c>
      <c r="D174" s="89">
        <f t="shared" si="2"/>
        <v>-3.0595722254432929E-3</v>
      </c>
      <c r="E174" s="89">
        <v>-3.2000000000000002E-3</v>
      </c>
      <c r="F174" s="89">
        <v>1E-3</v>
      </c>
      <c r="G174" s="89">
        <v>4.0999999999999995E-3</v>
      </c>
    </row>
    <row r="175" spans="2:7">
      <c r="B175" s="89">
        <f>LN(P2_data!C172/P2_data!C171)</f>
        <v>-2.20918962328716E-3</v>
      </c>
      <c r="C175" s="89">
        <v>4.0000000000000003E-5</v>
      </c>
      <c r="D175" s="89">
        <f t="shared" si="2"/>
        <v>-2.2491896232871601E-3</v>
      </c>
      <c r="E175" s="89">
        <v>-1.4000000000000002E-3</v>
      </c>
      <c r="F175" s="89">
        <v>5.8999999999999999E-3</v>
      </c>
      <c r="G175" s="89">
        <v>1.8E-3</v>
      </c>
    </row>
    <row r="176" spans="2:7">
      <c r="B176" s="89">
        <f>LN(P2_data!C173/P2_data!C172)</f>
        <v>2.1274371998058293E-3</v>
      </c>
      <c r="C176" s="89">
        <v>4.0000000000000003E-5</v>
      </c>
      <c r="D176" s="89">
        <f t="shared" si="2"/>
        <v>2.0874371998058291E-3</v>
      </c>
      <c r="E176" s="89">
        <v>1.8E-3</v>
      </c>
      <c r="F176" s="89">
        <v>1.1999999999999999E-3</v>
      </c>
      <c r="G176" s="89">
        <v>5.6999999999999993E-3</v>
      </c>
    </row>
    <row r="177" spans="2:7">
      <c r="B177" s="89">
        <f>LN(P2_data!C174/P2_data!C173)</f>
        <v>-4.9053227397080439E-4</v>
      </c>
      <c r="C177" s="89">
        <v>4.0000000000000003E-5</v>
      </c>
      <c r="D177" s="89">
        <f t="shared" si="2"/>
        <v>-5.3053227397080439E-4</v>
      </c>
      <c r="E177" s="89">
        <v>8.0000000000000004E-4</v>
      </c>
      <c r="F177" s="89">
        <v>3.4999999999999996E-3</v>
      </c>
      <c r="G177" s="89">
        <v>-7.4000000000000003E-3</v>
      </c>
    </row>
    <row r="178" spans="2:7">
      <c r="B178" s="89">
        <f>LN(P2_data!C175/P2_data!C174)</f>
        <v>1.389270053699041E-3</v>
      </c>
      <c r="C178" s="89">
        <v>4.0000000000000003E-5</v>
      </c>
      <c r="D178" s="89">
        <f t="shared" si="2"/>
        <v>1.3492700536990409E-3</v>
      </c>
      <c r="E178" s="89">
        <v>1E-3</v>
      </c>
      <c r="F178" s="89">
        <v>1.2999999999999999E-3</v>
      </c>
      <c r="G178" s="89">
        <v>-3.9000000000000003E-3</v>
      </c>
    </row>
    <row r="179" spans="2:7">
      <c r="B179" s="89">
        <f>LN(P2_data!C176/P2_data!C175)</f>
        <v>4.969266161728862E-3</v>
      </c>
      <c r="C179" s="89">
        <v>4.0000000000000003E-5</v>
      </c>
      <c r="D179" s="89">
        <f t="shared" si="2"/>
        <v>4.9292661617288619E-3</v>
      </c>
      <c r="E179" s="89">
        <v>5.3E-3</v>
      </c>
      <c r="F179" s="89">
        <v>2.0000000000000001E-4</v>
      </c>
      <c r="G179" s="89">
        <v>-3.0999999999999999E-3</v>
      </c>
    </row>
    <row r="180" spans="2:7">
      <c r="B180" s="89">
        <f>LN(P2_data!C177/P2_data!C176)</f>
        <v>6.5606277249380543E-3</v>
      </c>
      <c r="C180" s="89">
        <v>4.0000000000000003E-5</v>
      </c>
      <c r="D180" s="89">
        <f t="shared" si="2"/>
        <v>6.5206277249380542E-3</v>
      </c>
      <c r="E180" s="89">
        <v>6.1999999999999998E-3</v>
      </c>
      <c r="F180" s="89">
        <v>4.6999999999999993E-3</v>
      </c>
      <c r="G180" s="89">
        <v>-4.1999999999999997E-3</v>
      </c>
    </row>
    <row r="181" spans="2:7">
      <c r="B181" s="89">
        <f>LN(P2_data!C178/P2_data!C177)</f>
        <v>2.4189255367530315E-3</v>
      </c>
      <c r="C181" s="89">
        <v>5.0000000000000002E-5</v>
      </c>
      <c r="D181" s="89">
        <f t="shared" si="2"/>
        <v>2.3689255367530314E-3</v>
      </c>
      <c r="E181" s="89">
        <v>2.7000000000000001E-3</v>
      </c>
      <c r="F181" s="89">
        <v>4.0999999999999995E-3</v>
      </c>
      <c r="G181" s="89">
        <v>4.5000000000000005E-3</v>
      </c>
    </row>
    <row r="182" spans="2:7">
      <c r="B182" s="89">
        <f>LN(P2_data!C179/P2_data!C178)</f>
        <v>-7.7613698014479494E-3</v>
      </c>
      <c r="C182" s="89">
        <v>5.0000000000000002E-5</v>
      </c>
      <c r="D182" s="89">
        <f t="shared" si="2"/>
        <v>-7.8113698014479491E-3</v>
      </c>
      <c r="E182" s="89">
        <v>-8.1000000000000013E-3</v>
      </c>
      <c r="F182" s="89">
        <v>1E-3</v>
      </c>
      <c r="G182" s="89">
        <v>-9.5999999999999992E-3</v>
      </c>
    </row>
    <row r="183" spans="2:7">
      <c r="B183" s="89">
        <f>LN(P2_data!C180/P2_data!C179)</f>
        <v>2.7557481959336028E-3</v>
      </c>
      <c r="C183" s="89">
        <v>5.0000000000000002E-5</v>
      </c>
      <c r="D183" s="89">
        <f t="shared" si="2"/>
        <v>2.7057481959336027E-3</v>
      </c>
      <c r="E183" s="89">
        <v>2.8000000000000004E-3</v>
      </c>
      <c r="F183" s="89">
        <v>-2.0000000000000001E-4</v>
      </c>
      <c r="G183" s="89">
        <v>1.2999999999999999E-3</v>
      </c>
    </row>
    <row r="184" spans="2:7">
      <c r="B184" s="89">
        <f>LN(P2_data!C181/P2_data!C180)</f>
        <v>-7.287478503258479E-4</v>
      </c>
      <c r="C184" s="89">
        <v>5.0000000000000002E-5</v>
      </c>
      <c r="D184" s="89">
        <f t="shared" si="2"/>
        <v>-7.7874785032584792E-4</v>
      </c>
      <c r="E184" s="89">
        <v>-7.000000000000001E-4</v>
      </c>
      <c r="F184" s="89">
        <v>1.5E-3</v>
      </c>
      <c r="G184" s="89">
        <v>-9.3999999999999986E-3</v>
      </c>
    </row>
    <row r="185" spans="2:7">
      <c r="B185" s="89">
        <f>LN(P2_data!C182/P2_data!C181)</f>
        <v>-7.2921446549250517E-4</v>
      </c>
      <c r="C185" s="89">
        <v>5.0000000000000002E-5</v>
      </c>
      <c r="D185" s="89">
        <f t="shared" si="2"/>
        <v>-7.7921446549250519E-4</v>
      </c>
      <c r="E185" s="89">
        <v>-1.6000000000000001E-3</v>
      </c>
      <c r="F185" s="89">
        <v>4.0000000000000002E-4</v>
      </c>
      <c r="G185" s="89">
        <v>3.5999999999999999E-3</v>
      </c>
    </row>
    <row r="186" spans="2:7">
      <c r="B186" s="89">
        <f>LN(P2_data!C183/P2_data!C182)</f>
        <v>1.0482235914063977E-2</v>
      </c>
      <c r="C186" s="89">
        <v>5.0000000000000002E-5</v>
      </c>
      <c r="D186" s="89">
        <f t="shared" si="2"/>
        <v>1.0432235914063977E-2</v>
      </c>
      <c r="E186" s="89">
        <v>1.0800000000000001E-2</v>
      </c>
      <c r="F186" s="89">
        <v>-1.1999999999999999E-3</v>
      </c>
      <c r="G186" s="89">
        <v>6.3E-3</v>
      </c>
    </row>
    <row r="187" spans="2:7">
      <c r="B187" s="89">
        <f>LN(P2_data!C184/P2_data!C183)</f>
        <v>3.44317117112332E-3</v>
      </c>
      <c r="C187" s="89">
        <v>5.0000000000000002E-5</v>
      </c>
      <c r="D187" s="89">
        <f t="shared" si="2"/>
        <v>3.3931711711233199E-3</v>
      </c>
      <c r="E187" s="89">
        <v>4.3E-3</v>
      </c>
      <c r="F187" s="89">
        <v>2.3999999999999998E-3</v>
      </c>
      <c r="G187" s="89">
        <v>7.0999999999999995E-3</v>
      </c>
    </row>
    <row r="188" spans="2:7">
      <c r="B188" s="89">
        <f>LN(P2_data!C185/P2_data!C184)</f>
        <v>1.1184790032108326E-3</v>
      </c>
      <c r="C188" s="89">
        <v>5.0000000000000002E-5</v>
      </c>
      <c r="D188" s="89">
        <f t="shared" si="2"/>
        <v>1.0684790032108326E-3</v>
      </c>
      <c r="E188" s="89">
        <v>1.1000000000000001E-3</v>
      </c>
      <c r="F188" s="89">
        <v>3.0999999999999999E-3</v>
      </c>
      <c r="G188" s="89">
        <v>3.5999999999999999E-3</v>
      </c>
    </row>
    <row r="189" spans="2:7">
      <c r="B189" s="89">
        <f>LN(P2_data!C186/P2_data!C185)</f>
        <v>-9.5857971488325989E-4</v>
      </c>
      <c r="C189" s="89">
        <v>5.0000000000000002E-5</v>
      </c>
      <c r="D189" s="89">
        <f t="shared" si="2"/>
        <v>-1.0085797148832599E-3</v>
      </c>
      <c r="E189" s="89">
        <v>-1.1999999999999999E-3</v>
      </c>
      <c r="F189" s="89">
        <v>-4.0000000000000002E-4</v>
      </c>
      <c r="G189" s="89">
        <v>-5.9999999999999995E-4</v>
      </c>
    </row>
    <row r="190" spans="2:7">
      <c r="B190" s="89">
        <f>LN(P2_data!C187/P2_data!C186)</f>
        <v>2.1555714533461287E-3</v>
      </c>
      <c r="C190" s="89">
        <v>5.0000000000000002E-5</v>
      </c>
      <c r="D190" s="89">
        <f t="shared" si="2"/>
        <v>2.1055714533461285E-3</v>
      </c>
      <c r="E190" s="89">
        <v>1.9E-3</v>
      </c>
      <c r="F190" s="89">
        <v>2.8000000000000004E-3</v>
      </c>
      <c r="G190" s="89">
        <v>1.1999999999999999E-3</v>
      </c>
    </row>
    <row r="191" spans="2:7">
      <c r="B191" s="89">
        <f>LN(P2_data!C188/P2_data!C187)</f>
        <v>2.2305354850271635E-3</v>
      </c>
      <c r="C191" s="89">
        <v>5.0000000000000002E-5</v>
      </c>
      <c r="D191" s="89">
        <f t="shared" si="2"/>
        <v>2.1805354850271633E-3</v>
      </c>
      <c r="E191" s="89">
        <v>2.3999999999999998E-3</v>
      </c>
      <c r="F191" s="89">
        <v>3.7000000000000002E-3</v>
      </c>
      <c r="G191" s="89">
        <v>2.0999999999999999E-3</v>
      </c>
    </row>
    <row r="192" spans="2:7">
      <c r="B192" s="89">
        <f>LN(P2_data!C189/P2_data!C188)</f>
        <v>6.3640126749272305E-4</v>
      </c>
      <c r="C192" s="89">
        <v>5.0000000000000002E-5</v>
      </c>
      <c r="D192" s="89">
        <f t="shared" si="2"/>
        <v>5.8640126749272303E-4</v>
      </c>
      <c r="E192" s="89">
        <v>1.5E-3</v>
      </c>
      <c r="F192" s="89">
        <v>-2.8000000000000004E-3</v>
      </c>
      <c r="G192" s="89">
        <v>3.4999999999999996E-3</v>
      </c>
    </row>
    <row r="193" spans="2:7">
      <c r="B193" s="89">
        <f>LN(P2_data!C190/P2_data!C189)</f>
        <v>1.0332393841360234E-3</v>
      </c>
      <c r="C193" s="89">
        <v>5.0000000000000002E-5</v>
      </c>
      <c r="D193" s="89">
        <f t="shared" si="2"/>
        <v>9.8323938413602346E-4</v>
      </c>
      <c r="E193" s="89">
        <v>1.6000000000000001E-3</v>
      </c>
      <c r="F193" s="89">
        <v>2.2000000000000001E-3</v>
      </c>
      <c r="G193" s="89">
        <v>5.0000000000000001E-3</v>
      </c>
    </row>
    <row r="194" spans="2:7">
      <c r="B194" s="89">
        <f>LN(P2_data!C191/P2_data!C190)</f>
        <v>-2.7046075090103217E-3</v>
      </c>
      <c r="C194" s="89">
        <v>5.0000000000000002E-5</v>
      </c>
      <c r="D194" s="89">
        <f t="shared" si="2"/>
        <v>-2.7546075090103218E-3</v>
      </c>
      <c r="E194" s="89">
        <v>-2.8000000000000004E-3</v>
      </c>
      <c r="F194" s="89">
        <v>1E-3</v>
      </c>
      <c r="G194" s="89">
        <v>3.7000000000000002E-3</v>
      </c>
    </row>
    <row r="195" spans="2:7">
      <c r="B195" s="89">
        <f>LN(P2_data!C192/P2_data!C191)</f>
        <v>0</v>
      </c>
      <c r="C195" s="89">
        <v>5.0000000000000002E-5</v>
      </c>
      <c r="D195" s="89">
        <f t="shared" si="2"/>
        <v>-5.0000000000000002E-5</v>
      </c>
      <c r="E195" s="89">
        <v>1.1999999999999999E-3</v>
      </c>
      <c r="F195" s="89">
        <v>4.4000000000000003E-3</v>
      </c>
      <c r="G195" s="89">
        <v>1.2999999999999999E-3</v>
      </c>
    </row>
    <row r="196" spans="2:7">
      <c r="B196" s="89">
        <f>LN(P2_data!C193/P2_data!C192)</f>
        <v>-1.9135550104140042E-3</v>
      </c>
      <c r="C196" s="89">
        <v>5.0000000000000002E-5</v>
      </c>
      <c r="D196" s="89">
        <f t="shared" si="2"/>
        <v>-1.9635550104140044E-3</v>
      </c>
      <c r="E196" s="89">
        <v>-2.5000000000000001E-3</v>
      </c>
      <c r="F196" s="89">
        <v>3.0999999999999999E-3</v>
      </c>
      <c r="G196" s="89">
        <v>6.3E-3</v>
      </c>
    </row>
    <row r="197" spans="2:7">
      <c r="B197" s="89">
        <f>LN(P2_data!C194/P2_data!C193)</f>
        <v>-3.8381863386634128E-3</v>
      </c>
      <c r="C197" s="89">
        <v>5.0000000000000002E-5</v>
      </c>
      <c r="D197" s="89">
        <f t="shared" si="2"/>
        <v>-3.8881863386634129E-3</v>
      </c>
      <c r="E197" s="89">
        <v>5.0000000000000001E-4</v>
      </c>
      <c r="F197" s="89">
        <v>3.9000000000000003E-3</v>
      </c>
      <c r="G197" s="89">
        <v>1.2999999999999999E-3</v>
      </c>
    </row>
    <row r="198" spans="2:7">
      <c r="B198" s="89">
        <f>LN(P2_data!C195/P2_data!C194)</f>
        <v>4.9548730400782491E-3</v>
      </c>
      <c r="C198" s="89">
        <v>5.0000000000000002E-5</v>
      </c>
      <c r="D198" s="89">
        <f t="shared" si="2"/>
        <v>4.9048730400782494E-3</v>
      </c>
      <c r="E198" s="89">
        <v>6.3E-3</v>
      </c>
      <c r="F198" s="89">
        <v>1.3899999999999999E-2</v>
      </c>
      <c r="G198" s="89">
        <v>1.8E-3</v>
      </c>
    </row>
    <row r="199" spans="2:7">
      <c r="B199" s="89">
        <f>LN(P2_data!C196/P2_data!C195)</f>
        <v>1.115449066090799E-3</v>
      </c>
      <c r="C199" s="89">
        <v>5.0000000000000002E-5</v>
      </c>
      <c r="D199" s="89">
        <f t="shared" ref="D199:D257" si="3">B199-C199</f>
        <v>1.0654490660907991E-3</v>
      </c>
      <c r="E199" s="89">
        <v>1.2999999999999999E-3</v>
      </c>
      <c r="F199" s="89">
        <v>1.6000000000000001E-3</v>
      </c>
      <c r="G199" s="89">
        <v>-7.000000000000001E-4</v>
      </c>
    </row>
    <row r="200" spans="2:7">
      <c r="B200" s="89">
        <f>LN(P2_data!C197/P2_data!C196)</f>
        <v>3.5769443027156432E-3</v>
      </c>
      <c r="C200" s="89">
        <v>5.0000000000000002E-5</v>
      </c>
      <c r="D200" s="89">
        <f t="shared" si="3"/>
        <v>3.5269443027156431E-3</v>
      </c>
      <c r="E200" s="89">
        <v>3.4999999999999996E-3</v>
      </c>
      <c r="F200" s="89">
        <v>-1.1999999999999999E-3</v>
      </c>
      <c r="G200" s="89">
        <v>-2.8000000000000004E-3</v>
      </c>
    </row>
    <row r="201" spans="2:7">
      <c r="B201" s="89">
        <f>LN(P2_data!C198/P2_data!C197)</f>
        <v>3.8804088110000034E-3</v>
      </c>
      <c r="C201" s="89">
        <v>4.0000000000000003E-5</v>
      </c>
      <c r="D201" s="89">
        <f t="shared" si="3"/>
        <v>3.8404088110000033E-3</v>
      </c>
      <c r="E201" s="89">
        <v>5.0000000000000001E-3</v>
      </c>
      <c r="F201" s="89">
        <v>8.3999999999999995E-3</v>
      </c>
      <c r="G201" s="89">
        <v>1.6000000000000001E-3</v>
      </c>
    </row>
    <row r="202" spans="2:7">
      <c r="B202" s="89">
        <f>LN(P2_data!C199/P2_data!C198)</f>
        <v>2.4472481226961345E-3</v>
      </c>
      <c r="C202" s="89">
        <v>4.0000000000000003E-5</v>
      </c>
      <c r="D202" s="89">
        <f t="shared" si="3"/>
        <v>2.4072481226961344E-3</v>
      </c>
      <c r="E202" s="89">
        <v>2.5999999999999999E-3</v>
      </c>
      <c r="F202" s="89">
        <v>-2.9999999999999997E-4</v>
      </c>
      <c r="G202" s="89">
        <v>-2.0000000000000001E-4</v>
      </c>
    </row>
    <row r="203" spans="2:7">
      <c r="B203" s="89">
        <f>LN(P2_data!C200/P2_data!C199)</f>
        <v>1.496907908022885E-3</v>
      </c>
      <c r="C203" s="89">
        <v>4.0000000000000003E-5</v>
      </c>
      <c r="D203" s="89">
        <f t="shared" si="3"/>
        <v>1.4569079080228849E-3</v>
      </c>
      <c r="E203" s="89">
        <v>5.0000000000000001E-4</v>
      </c>
      <c r="F203" s="89">
        <v>-2.8000000000000004E-3</v>
      </c>
      <c r="G203" s="89">
        <v>-4.4000000000000003E-3</v>
      </c>
    </row>
    <row r="204" spans="2:7">
      <c r="B204" s="89">
        <f>LN(P2_data!C201/P2_data!C200)</f>
        <v>5.6524017201393367E-3</v>
      </c>
      <c r="C204" s="89">
        <v>4.0000000000000003E-5</v>
      </c>
      <c r="D204" s="89">
        <f t="shared" si="3"/>
        <v>5.6124017201393366E-3</v>
      </c>
      <c r="E204" s="89">
        <v>5.5000000000000005E-3</v>
      </c>
      <c r="F204" s="89">
        <v>-3.4000000000000002E-3</v>
      </c>
      <c r="G204" s="89">
        <v>3.4999999999999996E-3</v>
      </c>
    </row>
    <row r="205" spans="2:7">
      <c r="B205" s="89">
        <f>LN(P2_data!C202/P2_data!C201)</f>
        <v>-1.0965772399318759E-3</v>
      </c>
      <c r="C205" s="89">
        <v>4.0000000000000003E-5</v>
      </c>
      <c r="D205" s="89">
        <f t="shared" si="3"/>
        <v>-1.136577239931876E-3</v>
      </c>
      <c r="E205" s="89">
        <v>-8.0000000000000004E-4</v>
      </c>
      <c r="F205" s="89">
        <v>-8.0000000000000004E-4</v>
      </c>
      <c r="G205" s="89">
        <v>-2.5000000000000001E-3</v>
      </c>
    </row>
    <row r="206" spans="2:7">
      <c r="B206" s="89">
        <f>LN(P2_data!C203/P2_data!C202)</f>
        <v>-1.9611695159930422E-3</v>
      </c>
      <c r="C206" s="89">
        <v>4.0000000000000003E-5</v>
      </c>
      <c r="D206" s="89">
        <f t="shared" si="3"/>
        <v>-2.0011695159930423E-3</v>
      </c>
      <c r="E206" s="89">
        <v>-2.2000000000000001E-3</v>
      </c>
      <c r="F206" s="89">
        <v>-2.7000000000000001E-3</v>
      </c>
      <c r="G206" s="89">
        <v>-4.0000000000000002E-4</v>
      </c>
    </row>
    <row r="207" spans="2:7">
      <c r="B207" s="89">
        <f>LN(P2_data!C204/P2_data!C203)</f>
        <v>2.6662813788081987E-3</v>
      </c>
      <c r="C207" s="89">
        <v>4.0000000000000003E-5</v>
      </c>
      <c r="D207" s="89">
        <f t="shared" si="3"/>
        <v>2.6262813788081986E-3</v>
      </c>
      <c r="E207" s="89">
        <v>2.3999999999999998E-3</v>
      </c>
      <c r="F207" s="89">
        <v>-1E-4</v>
      </c>
      <c r="G207" s="89">
        <v>4.1999999999999997E-3</v>
      </c>
    </row>
    <row r="208" spans="2:7">
      <c r="B208" s="89">
        <f>LN(P2_data!C205/P2_data!C204)</f>
        <v>1.486833632623776E-3</v>
      </c>
      <c r="C208" s="89">
        <v>4.0000000000000003E-5</v>
      </c>
      <c r="D208" s="89">
        <f t="shared" si="3"/>
        <v>1.4468336326237759E-3</v>
      </c>
      <c r="E208" s="89">
        <v>1.6000000000000001E-3</v>
      </c>
      <c r="F208" s="89">
        <v>-2E-3</v>
      </c>
      <c r="G208" s="89">
        <v>-2.0999999999999999E-3</v>
      </c>
    </row>
    <row r="209" spans="2:7">
      <c r="B209" s="89">
        <f>LN(P2_data!C206/P2_data!C205)</f>
        <v>-1.4085611862145228E-3</v>
      </c>
      <c r="C209" s="89">
        <v>4.0000000000000003E-5</v>
      </c>
      <c r="D209" s="89">
        <f t="shared" si="3"/>
        <v>-1.4485611862145229E-3</v>
      </c>
      <c r="E209" s="89">
        <v>-1.8E-3</v>
      </c>
      <c r="F209" s="89">
        <v>4.0000000000000002E-4</v>
      </c>
      <c r="G209" s="89">
        <v>-5.1000000000000004E-3</v>
      </c>
    </row>
    <row r="210" spans="2:7">
      <c r="B210" s="89">
        <f>LN(P2_data!C207/P2_data!C206)</f>
        <v>1.4867720800763255E-3</v>
      </c>
      <c r="C210" s="89">
        <v>4.0000000000000003E-5</v>
      </c>
      <c r="D210" s="89">
        <f t="shared" si="3"/>
        <v>1.4467720800763254E-3</v>
      </c>
      <c r="E210" s="89">
        <v>4.0000000000000002E-4</v>
      </c>
      <c r="F210" s="89">
        <v>-2.3E-3</v>
      </c>
      <c r="G210" s="89">
        <v>1E-3</v>
      </c>
    </row>
    <row r="211" spans="2:7">
      <c r="B211" s="89">
        <f>LN(P2_data!C208/P2_data!C207)</f>
        <v>3.9090802831006141E-4</v>
      </c>
      <c r="C211" s="89">
        <v>4.0000000000000003E-5</v>
      </c>
      <c r="D211" s="89">
        <f t="shared" si="3"/>
        <v>3.5090802831006142E-4</v>
      </c>
      <c r="E211" s="89">
        <v>1.7000000000000001E-3</v>
      </c>
      <c r="F211" s="89">
        <v>-2.8000000000000004E-3</v>
      </c>
      <c r="G211" s="89">
        <v>3.5999999999999999E-3</v>
      </c>
    </row>
    <row r="212" spans="2:7">
      <c r="B212" s="89">
        <f>LN(P2_data!C209/P2_data!C208)</f>
        <v>7.0318399309910948E-4</v>
      </c>
      <c r="C212" s="89">
        <v>4.0000000000000003E-5</v>
      </c>
      <c r="D212" s="89">
        <f t="shared" si="3"/>
        <v>6.6318399309910948E-4</v>
      </c>
      <c r="E212" s="89">
        <v>1E-4</v>
      </c>
      <c r="F212" s="89">
        <v>-3.4999999999999996E-3</v>
      </c>
      <c r="G212" s="89">
        <v>-3.2000000000000002E-3</v>
      </c>
    </row>
    <row r="213" spans="2:7">
      <c r="B213" s="89">
        <f>LN(P2_data!C210/P2_data!C209)</f>
        <v>1.1708678179572502E-3</v>
      </c>
      <c r="C213" s="89">
        <v>4.0000000000000003E-5</v>
      </c>
      <c r="D213" s="89">
        <f t="shared" si="3"/>
        <v>1.1308678179572501E-3</v>
      </c>
      <c r="E213" s="89">
        <v>1.4000000000000002E-3</v>
      </c>
      <c r="F213" s="89">
        <v>3.0000000000000001E-3</v>
      </c>
      <c r="G213" s="89">
        <v>2.0999999999999999E-3</v>
      </c>
    </row>
    <row r="214" spans="2:7">
      <c r="B214" s="89">
        <f>LN(P2_data!C211/P2_data!C210)</f>
        <v>2.3412769715743412E-4</v>
      </c>
      <c r="C214" s="89">
        <v>4.0000000000000003E-5</v>
      </c>
      <c r="D214" s="89">
        <f t="shared" si="3"/>
        <v>1.9412769715743412E-4</v>
      </c>
      <c r="E214" s="89">
        <v>2.0000000000000001E-4</v>
      </c>
      <c r="F214" s="89">
        <v>-3.9000000000000003E-3</v>
      </c>
      <c r="G214" s="89">
        <v>1.7000000000000001E-3</v>
      </c>
    </row>
    <row r="215" spans="2:7">
      <c r="B215" s="89">
        <f>LN(P2_data!C212/P2_data!C211)</f>
        <v>4.5912377996453766E-3</v>
      </c>
      <c r="C215" s="89">
        <v>4.0000000000000003E-5</v>
      </c>
      <c r="D215" s="89">
        <f t="shared" si="3"/>
        <v>4.5512377996453765E-3</v>
      </c>
      <c r="E215" s="89">
        <v>5.6999999999999993E-3</v>
      </c>
      <c r="F215" s="89">
        <v>-7.000000000000001E-4</v>
      </c>
      <c r="G215" s="89">
        <v>2.8000000000000004E-3</v>
      </c>
    </row>
    <row r="216" spans="2:7">
      <c r="B216" s="89">
        <f>LN(P2_data!C213/P2_data!C212)</f>
        <v>-3.3441568152546134E-3</v>
      </c>
      <c r="C216" s="89">
        <v>4.0000000000000003E-5</v>
      </c>
      <c r="D216" s="89">
        <f t="shared" si="3"/>
        <v>-3.3841568152546135E-3</v>
      </c>
      <c r="E216" s="89">
        <v>-4.5000000000000005E-3</v>
      </c>
      <c r="F216" s="89">
        <v>-4.1999999999999997E-3</v>
      </c>
      <c r="G216" s="89">
        <v>1.1999999999999999E-3</v>
      </c>
    </row>
    <row r="217" spans="2:7">
      <c r="B217" s="89">
        <f>LN(P2_data!C214/P2_data!C213)</f>
        <v>8.5653891827694396E-4</v>
      </c>
      <c r="C217" s="89">
        <v>4.0000000000000003E-5</v>
      </c>
      <c r="D217" s="89">
        <f t="shared" si="3"/>
        <v>8.1653891827694397E-4</v>
      </c>
      <c r="E217" s="89">
        <v>2E-3</v>
      </c>
      <c r="F217" s="89">
        <v>-1.8E-3</v>
      </c>
      <c r="G217" s="89">
        <v>4.6999999999999993E-3</v>
      </c>
    </row>
    <row r="218" spans="2:7">
      <c r="B218" s="89">
        <f>LN(P2_data!C215/P2_data!C214)</f>
        <v>-4.6809183330535787E-3</v>
      </c>
      <c r="C218" s="89">
        <v>4.0000000000000003E-5</v>
      </c>
      <c r="D218" s="89">
        <f t="shared" si="3"/>
        <v>-4.7209183330535788E-3</v>
      </c>
      <c r="E218" s="89">
        <v>-5.1000000000000004E-3</v>
      </c>
      <c r="F218" s="89">
        <v>-1E-4</v>
      </c>
      <c r="G218" s="89">
        <v>1.1000000000000001E-3</v>
      </c>
    </row>
    <row r="219" spans="2:7">
      <c r="B219" s="89">
        <f>LN(P2_data!C216/P2_data!C215)</f>
        <v>2.3431707332284076E-3</v>
      </c>
      <c r="C219" s="89">
        <v>4.0000000000000003E-5</v>
      </c>
      <c r="D219" s="89">
        <f t="shared" si="3"/>
        <v>2.3031707332284075E-3</v>
      </c>
      <c r="E219" s="89">
        <v>2E-3</v>
      </c>
      <c r="F219" s="89">
        <v>4.0000000000000002E-4</v>
      </c>
      <c r="G219" s="89">
        <v>2.2000000000000001E-3</v>
      </c>
    </row>
    <row r="220" spans="2:7">
      <c r="B220" s="89">
        <f>LN(P2_data!C217/P2_data!C216)</f>
        <v>7.1518728628204549E-3</v>
      </c>
      <c r="C220" s="89">
        <v>4.0000000000000003E-5</v>
      </c>
      <c r="D220" s="89">
        <f t="shared" si="3"/>
        <v>7.1118728628204548E-3</v>
      </c>
      <c r="E220" s="89">
        <v>8.199999999999999E-3</v>
      </c>
      <c r="F220" s="89">
        <v>-2.0000000000000001E-4</v>
      </c>
      <c r="G220" s="89">
        <v>-0.01</v>
      </c>
    </row>
    <row r="221" spans="2:7">
      <c r="B221" s="89">
        <f>LN(P2_data!C218/P2_data!C217)</f>
        <v>-3.4140472556485964E-3</v>
      </c>
      <c r="C221" s="89">
        <v>4.0000000000000003E-5</v>
      </c>
      <c r="D221" s="89">
        <f t="shared" si="3"/>
        <v>-3.4540472556485965E-3</v>
      </c>
      <c r="E221" s="89">
        <v>-4.5999999999999999E-3</v>
      </c>
      <c r="F221" s="89">
        <v>-7.8000000000000005E-3</v>
      </c>
      <c r="G221" s="89">
        <v>-5.0000000000000001E-4</v>
      </c>
    </row>
    <row r="222" spans="2:7">
      <c r="B222" s="89">
        <f>LN(P2_data!C219/P2_data!C218)</f>
        <v>1.0875398896309687E-3</v>
      </c>
      <c r="C222" s="89">
        <v>4.0000000000000003E-5</v>
      </c>
      <c r="D222" s="89">
        <f t="shared" si="3"/>
        <v>1.0475398896309686E-3</v>
      </c>
      <c r="E222" s="89">
        <v>2.3E-3</v>
      </c>
      <c r="F222" s="89">
        <v>8.1000000000000013E-3</v>
      </c>
      <c r="G222" s="89">
        <v>-2.2000000000000001E-3</v>
      </c>
    </row>
    <row r="223" spans="2:7">
      <c r="B223" s="89">
        <f>LN(P2_data!C220/P2_data!C219)</f>
        <v>1.1638721003436312E-3</v>
      </c>
      <c r="C223" s="89">
        <v>4.0000000000000003E-5</v>
      </c>
      <c r="D223" s="89">
        <f t="shared" si="3"/>
        <v>1.1238721003436311E-3</v>
      </c>
      <c r="E223" s="89">
        <v>5.0000000000000001E-4</v>
      </c>
      <c r="F223" s="89">
        <v>-8.1000000000000013E-3</v>
      </c>
      <c r="G223" s="89">
        <v>1.4000000000000002E-3</v>
      </c>
    </row>
    <row r="224" spans="2:7">
      <c r="B224" s="89">
        <f>LN(P2_data!C221/P2_data!C220)</f>
        <v>5.4275304451836673E-4</v>
      </c>
      <c r="C224" s="89">
        <v>4.0000000000000003E-5</v>
      </c>
      <c r="D224" s="89">
        <f t="shared" si="3"/>
        <v>5.0275304451836674E-4</v>
      </c>
      <c r="E224" s="89">
        <v>5.9999999999999995E-4</v>
      </c>
      <c r="F224" s="89">
        <v>-2.9999999999999997E-4</v>
      </c>
      <c r="G224" s="89">
        <v>5.0000000000000001E-3</v>
      </c>
    </row>
    <row r="225" spans="1:7">
      <c r="B225" s="89">
        <f>LN(P2_data!C222/P2_data!C221)</f>
        <v>2.9408735919070205E-3</v>
      </c>
      <c r="C225" s="89">
        <v>4.0000000000000003E-5</v>
      </c>
      <c r="D225" s="89">
        <f t="shared" si="3"/>
        <v>2.9008735919070204E-3</v>
      </c>
      <c r="E225" s="89">
        <v>3.0999999999999999E-3</v>
      </c>
      <c r="F225" s="89">
        <v>-4.0999999999999995E-3</v>
      </c>
      <c r="G225" s="89">
        <v>-6.6E-3</v>
      </c>
    </row>
    <row r="226" spans="1:7">
      <c r="B226" s="89">
        <f>LN(P2_data!C223/P2_data!C222)</f>
        <v>1.9301300072829019E-3</v>
      </c>
      <c r="C226" s="89">
        <v>4.0000000000000003E-5</v>
      </c>
      <c r="D226" s="89">
        <f t="shared" si="3"/>
        <v>1.8901300072829018E-3</v>
      </c>
      <c r="E226" s="89">
        <v>5.9999999999999995E-4</v>
      </c>
      <c r="F226" s="89">
        <v>2E-3</v>
      </c>
      <c r="G226" s="89">
        <v>1.9E-3</v>
      </c>
    </row>
    <row r="227" spans="1:7">
      <c r="A227" s="8"/>
      <c r="B227" s="89">
        <f>LN(P2_data!C224/P2_data!C223)</f>
        <v>-1.5437826836549615E-3</v>
      </c>
      <c r="C227" s="89">
        <v>4.0000000000000003E-5</v>
      </c>
      <c r="D227" s="89">
        <f t="shared" si="3"/>
        <v>-1.5837826836549616E-3</v>
      </c>
      <c r="E227" s="89">
        <v>-2E-3</v>
      </c>
      <c r="F227" s="89">
        <v>-1.3600000000000001E-2</v>
      </c>
      <c r="G227" s="89">
        <v>-3.9000000000000003E-3</v>
      </c>
    </row>
    <row r="228" spans="1:7">
      <c r="B228" s="89">
        <f>LN(P2_data!C225/P2_data!C224)</f>
        <v>1.9293851695219534E-3</v>
      </c>
      <c r="C228" s="89">
        <v>4.0000000000000003E-5</v>
      </c>
      <c r="D228" s="89">
        <f t="shared" si="3"/>
        <v>1.8893851695219533E-3</v>
      </c>
      <c r="E228" s="89">
        <v>1.1999999999999999E-3</v>
      </c>
      <c r="F228" s="89">
        <v>5.9999999999999995E-4</v>
      </c>
      <c r="G228" s="89">
        <v>-6.1999999999999998E-3</v>
      </c>
    </row>
    <row r="229" spans="1:7">
      <c r="B229" s="89">
        <f>LN(P2_data!C226/P2_data!C225)</f>
        <v>-3.7076823233377094E-3</v>
      </c>
      <c r="C229" s="89">
        <v>4.0000000000000003E-5</v>
      </c>
      <c r="D229" s="89">
        <f t="shared" si="3"/>
        <v>-3.7476823233377095E-3</v>
      </c>
      <c r="E229" s="89">
        <v>-4.0999999999999995E-3</v>
      </c>
      <c r="F229" s="89">
        <v>-2.0000000000000001E-4</v>
      </c>
      <c r="G229" s="89">
        <v>2.2000000000000001E-3</v>
      </c>
    </row>
    <row r="230" spans="1:7">
      <c r="B230" s="89">
        <f>LN(P2_data!C227/P2_data!C226)</f>
        <v>-7.7343959258722254E-5</v>
      </c>
      <c r="C230" s="89">
        <v>4.0000000000000003E-5</v>
      </c>
      <c r="D230" s="89">
        <f t="shared" si="3"/>
        <v>-1.1734395925872226E-4</v>
      </c>
      <c r="E230" s="89">
        <v>1E-4</v>
      </c>
      <c r="F230" s="89">
        <v>5.0000000000000001E-4</v>
      </c>
      <c r="G230" s="89">
        <v>-3.8E-3</v>
      </c>
    </row>
    <row r="231" spans="1:7">
      <c r="B231" s="89">
        <f>LN(P2_data!C228/P2_data!C227)</f>
        <v>1.1601810897155181E-3</v>
      </c>
      <c r="C231" s="89">
        <v>4.0000000000000003E-5</v>
      </c>
      <c r="D231" s="89">
        <f t="shared" si="3"/>
        <v>1.120181089715518E-3</v>
      </c>
      <c r="E231" s="89">
        <v>8.9999999999999998E-4</v>
      </c>
      <c r="F231" s="89">
        <v>-2.8999999999999998E-3</v>
      </c>
      <c r="G231" s="89">
        <v>2.0000000000000001E-4</v>
      </c>
    </row>
    <row r="232" spans="1:7">
      <c r="B232" s="89">
        <f>LN(P2_data!C229/P2_data!C228)</f>
        <v>-2.8643022594776095E-3</v>
      </c>
      <c r="C232" s="89">
        <v>4.0000000000000003E-5</v>
      </c>
      <c r="D232" s="89">
        <f t="shared" si="3"/>
        <v>-2.9043022594776096E-3</v>
      </c>
      <c r="E232" s="89">
        <v>-2.2000000000000001E-3</v>
      </c>
      <c r="F232" s="89">
        <v>-1.2999999999999999E-3</v>
      </c>
      <c r="G232" s="89">
        <v>0</v>
      </c>
    </row>
    <row r="233" spans="1:7">
      <c r="B233" s="89">
        <f>LN(P2_data!C230/P2_data!C229)</f>
        <v>-5.2857254200614854E-3</v>
      </c>
      <c r="C233" s="89">
        <v>4.0000000000000003E-5</v>
      </c>
      <c r="D233" s="89">
        <f t="shared" si="3"/>
        <v>-5.3257254200614855E-3</v>
      </c>
      <c r="E233" s="89">
        <v>-5.1999999999999998E-3</v>
      </c>
      <c r="F233" s="89">
        <v>-5.0000000000000001E-4</v>
      </c>
      <c r="G233" s="89">
        <v>2.3999999999999998E-3</v>
      </c>
    </row>
    <row r="234" spans="1:7">
      <c r="B234" s="89">
        <f>LN(P2_data!C231/P2_data!C230)</f>
        <v>9.1545013740910713E-3</v>
      </c>
      <c r="C234" s="89">
        <v>4.0000000000000003E-5</v>
      </c>
      <c r="D234" s="89">
        <f t="shared" si="3"/>
        <v>9.1145013740910712E-3</v>
      </c>
      <c r="E234" s="89">
        <v>1.01E-2</v>
      </c>
      <c r="F234" s="89">
        <v>8.5000000000000006E-3</v>
      </c>
      <c r="G234" s="89">
        <v>-5.1999999999999998E-3</v>
      </c>
    </row>
    <row r="235" spans="1:7">
      <c r="B235" s="89">
        <f>LN(P2_data!C232/P2_data!C231)</f>
        <v>-1.3136897072456777E-3</v>
      </c>
      <c r="C235" s="89">
        <v>4.0000000000000003E-5</v>
      </c>
      <c r="D235" s="89">
        <f t="shared" si="3"/>
        <v>-1.3536897072456778E-3</v>
      </c>
      <c r="E235" s="89">
        <v>-1.4000000000000002E-3</v>
      </c>
      <c r="F235" s="89">
        <v>7.4999999999999997E-3</v>
      </c>
      <c r="G235" s="89">
        <v>2.8999999999999998E-3</v>
      </c>
    </row>
    <row r="236" spans="1:7">
      <c r="B236" s="89">
        <f>LN(P2_data!C233/P2_data!C232)</f>
        <v>1.0820002015955029E-3</v>
      </c>
      <c r="C236" s="89">
        <v>4.0000000000000003E-5</v>
      </c>
      <c r="D236" s="89">
        <f t="shared" si="3"/>
        <v>1.0420002015955028E-3</v>
      </c>
      <c r="E236" s="89">
        <v>2.0999999999999999E-3</v>
      </c>
      <c r="F236" s="89">
        <v>5.6999999999999993E-3</v>
      </c>
      <c r="G236" s="89">
        <v>1E-4</v>
      </c>
    </row>
    <row r="237" spans="1:7">
      <c r="B237" s="89">
        <f>LN(P2_data!C234/P2_data!C233)</f>
        <v>7.0812946577147543E-3</v>
      </c>
      <c r="C237" s="89">
        <v>4.0000000000000003E-5</v>
      </c>
      <c r="D237" s="89">
        <f t="shared" si="3"/>
        <v>7.0412946577147542E-3</v>
      </c>
      <c r="E237" s="89">
        <v>6.7000000000000002E-3</v>
      </c>
      <c r="F237" s="89">
        <v>4.0999999999999995E-3</v>
      </c>
      <c r="G237" s="89">
        <v>-3.5999999999999999E-3</v>
      </c>
    </row>
    <row r="238" spans="1:7">
      <c r="B238" s="89">
        <f>LN(P2_data!C235/P2_data!C234)</f>
        <v>-1.151214581110348E-3</v>
      </c>
      <c r="C238" s="89">
        <v>4.0000000000000003E-5</v>
      </c>
      <c r="D238" s="89">
        <f t="shared" si="3"/>
        <v>-1.1912145811103481E-3</v>
      </c>
      <c r="E238" s="89">
        <v>-5.0000000000000001E-4</v>
      </c>
      <c r="F238" s="89">
        <v>1E-3</v>
      </c>
      <c r="G238" s="89">
        <v>-4.0000000000000002E-4</v>
      </c>
    </row>
    <row r="239" spans="1:7">
      <c r="B239" s="89">
        <f>LN(P2_data!C236/P2_data!C235)</f>
        <v>2.6839938100461196E-3</v>
      </c>
      <c r="C239" s="89">
        <v>4.0000000000000003E-5</v>
      </c>
      <c r="D239" s="89">
        <f t="shared" si="3"/>
        <v>2.6439938100461195E-3</v>
      </c>
      <c r="E239" s="89">
        <v>2.0999999999999999E-3</v>
      </c>
      <c r="F239" s="89">
        <v>2.0000000000000001E-4</v>
      </c>
      <c r="G239" s="89">
        <v>-4.4000000000000003E-3</v>
      </c>
    </row>
    <row r="240" spans="1:7">
      <c r="B240" s="89">
        <f>LN(P2_data!C237/P2_data!C236)</f>
        <v>-9.1936105052706273E-4</v>
      </c>
      <c r="C240" s="89">
        <v>4.0000000000000003E-5</v>
      </c>
      <c r="D240" s="89">
        <f t="shared" si="3"/>
        <v>-9.5936105052706272E-4</v>
      </c>
      <c r="E240" s="89">
        <v>-5.9999999999999995E-4</v>
      </c>
      <c r="F240" s="89">
        <v>-3.5999999999999999E-3</v>
      </c>
      <c r="G240" s="89">
        <v>2.9999999999999997E-4</v>
      </c>
    </row>
    <row r="241" spans="2:7">
      <c r="B241" s="89">
        <f>LN(P2_data!C238/P2_data!C237)</f>
        <v>9.004196454422372E-3</v>
      </c>
      <c r="C241" s="89">
        <v>4.0000000000000003E-5</v>
      </c>
      <c r="D241" s="89">
        <f t="shared" si="3"/>
        <v>8.9641964544223719E-3</v>
      </c>
      <c r="E241" s="89">
        <v>1.06E-2</v>
      </c>
      <c r="F241" s="89">
        <v>3.8E-3</v>
      </c>
      <c r="G241" s="89">
        <v>8.3999999999999995E-3</v>
      </c>
    </row>
    <row r="242" spans="2:7">
      <c r="B242" s="89">
        <f>LN(P2_data!C239/P2_data!C238)</f>
        <v>5.3167267935523143E-4</v>
      </c>
      <c r="C242" s="89">
        <v>4.0000000000000003E-5</v>
      </c>
      <c r="D242" s="89">
        <f t="shared" si="3"/>
        <v>4.9167267935523143E-4</v>
      </c>
      <c r="E242" s="89">
        <v>2.0000000000000001E-4</v>
      </c>
      <c r="F242" s="89">
        <v>4.0000000000000002E-4</v>
      </c>
      <c r="G242" s="89">
        <v>1.4499999999999999E-2</v>
      </c>
    </row>
    <row r="243" spans="2:7">
      <c r="B243" s="89">
        <f>LN(P2_data!C240/P2_data!C239)</f>
        <v>8.2416704746755588E-3</v>
      </c>
      <c r="C243" s="89">
        <v>4.0000000000000003E-5</v>
      </c>
      <c r="D243" s="89">
        <f t="shared" si="3"/>
        <v>8.2016704746755587E-3</v>
      </c>
      <c r="E243" s="89">
        <v>8.199999999999999E-3</v>
      </c>
      <c r="F243" s="89">
        <v>-5.6000000000000008E-3</v>
      </c>
      <c r="G243" s="89">
        <v>-5.0000000000000001E-3</v>
      </c>
    </row>
    <row r="244" spans="2:7">
      <c r="B244" s="89">
        <f>LN(P2_data!C241/P2_data!C240)</f>
        <v>-2.2616142064178176E-3</v>
      </c>
      <c r="C244" s="89">
        <v>4.0000000000000003E-5</v>
      </c>
      <c r="D244" s="89">
        <f t="shared" si="3"/>
        <v>-2.3016142064178177E-3</v>
      </c>
      <c r="E244" s="89">
        <v>-2.2000000000000001E-3</v>
      </c>
      <c r="F244" s="89">
        <v>-3.7000000000000002E-3</v>
      </c>
      <c r="G244" s="89">
        <v>3.5999999999999999E-3</v>
      </c>
    </row>
    <row r="245" spans="2:7">
      <c r="B245" s="89">
        <f>LN(P2_data!C242/P2_data!C241)</f>
        <v>-7.5504724059074536E-4</v>
      </c>
      <c r="C245" s="89">
        <v>4.0000000000000003E-5</v>
      </c>
      <c r="D245" s="89">
        <f t="shared" si="3"/>
        <v>-7.9504724059074536E-4</v>
      </c>
      <c r="E245" s="89">
        <v>-1E-3</v>
      </c>
      <c r="F245" s="89">
        <v>-3.4999999999999996E-3</v>
      </c>
      <c r="G245" s="89">
        <v>1.2199999999999999E-2</v>
      </c>
    </row>
    <row r="246" spans="2:7">
      <c r="B246" s="89">
        <f>LN(P2_data!C243/P2_data!C242)</f>
        <v>-4.3901894583979516E-3</v>
      </c>
      <c r="C246" s="89">
        <v>4.0000000000000003E-5</v>
      </c>
      <c r="D246" s="89">
        <f t="shared" si="3"/>
        <v>-4.4301894583979517E-3</v>
      </c>
      <c r="E246" s="89">
        <v>-4.3E-3</v>
      </c>
      <c r="F246" s="89">
        <v>-4.4000000000000003E-3</v>
      </c>
      <c r="G246" s="89">
        <v>-2.3999999999999998E-3</v>
      </c>
    </row>
    <row r="247" spans="2:7">
      <c r="B247" s="89">
        <f>LN(P2_data!C244/P2_data!C243)</f>
        <v>-1.0627249577038346E-3</v>
      </c>
      <c r="C247" s="89">
        <v>4.0000000000000003E-5</v>
      </c>
      <c r="D247" s="89">
        <f t="shared" si="3"/>
        <v>-1.1027249577038347E-3</v>
      </c>
      <c r="E247" s="89">
        <v>-8.9999999999999998E-4</v>
      </c>
      <c r="F247" s="89">
        <v>-4.5000000000000005E-3</v>
      </c>
      <c r="G247" s="89">
        <v>-5.1000000000000004E-3</v>
      </c>
    </row>
    <row r="248" spans="2:7">
      <c r="B248" s="89">
        <f>LN(P2_data!C245/P2_data!C244)</f>
        <v>3.7142738681038411E-3</v>
      </c>
      <c r="C248" s="89">
        <v>4.0000000000000003E-5</v>
      </c>
      <c r="D248" s="89">
        <f t="shared" si="3"/>
        <v>3.674273868103841E-3</v>
      </c>
      <c r="E248" s="89">
        <v>4.1999999999999997E-3</v>
      </c>
      <c r="F248" s="89">
        <v>2.5000000000000001E-3</v>
      </c>
      <c r="G248" s="89">
        <v>-1.7000000000000001E-3</v>
      </c>
    </row>
    <row r="249" spans="2:7">
      <c r="B249" s="89">
        <f>LN(P2_data!C246/P2_data!C245)</f>
        <v>5.4327531807074024E-3</v>
      </c>
      <c r="C249" s="89">
        <v>4.0000000000000003E-5</v>
      </c>
      <c r="D249" s="89">
        <f t="shared" si="3"/>
        <v>5.3927531807074023E-3</v>
      </c>
      <c r="E249" s="89">
        <v>5.1000000000000004E-3</v>
      </c>
      <c r="F249" s="89">
        <v>-4.4000000000000003E-3</v>
      </c>
      <c r="G249" s="89">
        <v>-1.4000000000000002E-3</v>
      </c>
    </row>
    <row r="250" spans="2:7">
      <c r="B250" s="89">
        <f>LN(P2_data!C247/P2_data!C246)</f>
        <v>2.6303400333510508E-3</v>
      </c>
      <c r="C250" s="89">
        <v>4.0000000000000003E-5</v>
      </c>
      <c r="D250" s="89">
        <f t="shared" si="3"/>
        <v>2.5903400333510507E-3</v>
      </c>
      <c r="E250" s="89">
        <v>2.5999999999999999E-3</v>
      </c>
      <c r="F250" s="89">
        <v>-4.0999999999999995E-3</v>
      </c>
      <c r="G250" s="89">
        <v>-1.5E-3</v>
      </c>
    </row>
    <row r="251" spans="2:7">
      <c r="B251" s="89">
        <f>LN(P2_data!C248/P2_data!C247)</f>
        <v>1.8745552718829178E-3</v>
      </c>
      <c r="C251" s="89">
        <v>4.0000000000000003E-5</v>
      </c>
      <c r="D251" s="89">
        <f t="shared" si="3"/>
        <v>1.8345552718829177E-3</v>
      </c>
      <c r="E251" s="89">
        <v>7.000000000000001E-4</v>
      </c>
      <c r="F251" s="89">
        <v>-5.1999999999999998E-3</v>
      </c>
      <c r="G251" s="89">
        <v>5.1999999999999998E-3</v>
      </c>
    </row>
    <row r="252" spans="2:7">
      <c r="B252" s="89">
        <f>LN(P2_data!C249/P2_data!C248)</f>
        <v>1.4973782799509311E-4</v>
      </c>
      <c r="C252" s="89">
        <v>4.0000000000000003E-5</v>
      </c>
      <c r="D252" s="89">
        <f t="shared" si="3"/>
        <v>1.0973782799509311E-4</v>
      </c>
      <c r="E252" s="89">
        <v>2.0000000000000001E-4</v>
      </c>
      <c r="F252" s="89">
        <v>7.1999999999999998E-3</v>
      </c>
      <c r="G252" s="89">
        <v>-8.8000000000000005E-3</v>
      </c>
    </row>
    <row r="253" spans="2:7">
      <c r="B253" s="89">
        <f>LN(P2_data!C250/P2_data!C249)</f>
        <v>-2.3246083678587488E-3</v>
      </c>
      <c r="C253" s="89">
        <v>4.0000000000000003E-5</v>
      </c>
      <c r="D253" s="89">
        <f t="shared" si="3"/>
        <v>-2.3646083678587489E-3</v>
      </c>
      <c r="E253" s="89">
        <v>-4.6999999999999993E-3</v>
      </c>
      <c r="F253" s="89">
        <v>-6.8999999999999999E-3</v>
      </c>
      <c r="G253" s="89">
        <v>-2.2000000000000001E-3</v>
      </c>
    </row>
    <row r="254" spans="2:7">
      <c r="B254" s="89">
        <f>LN(P2_data!C251/P2_data!C250)</f>
        <v>6.361151477911161E-3</v>
      </c>
      <c r="C254" s="89">
        <v>4.0000000000000003E-5</v>
      </c>
      <c r="D254" s="89">
        <f t="shared" si="3"/>
        <v>6.3211514779111608E-3</v>
      </c>
      <c r="E254" s="89">
        <v>9.1999999999999998E-3</v>
      </c>
      <c r="F254" s="89">
        <v>6.8000000000000005E-3</v>
      </c>
      <c r="G254" s="89">
        <v>2.9999999999999997E-4</v>
      </c>
    </row>
    <row r="255" spans="2:7">
      <c r="B255" s="89">
        <f>LN(P2_data!C252/P2_data!C251)</f>
        <v>6.0984273943515887E-3</v>
      </c>
      <c r="C255" s="89">
        <v>4.0000000000000003E-5</v>
      </c>
      <c r="D255" s="89">
        <f t="shared" si="3"/>
        <v>6.0584273943515886E-3</v>
      </c>
      <c r="E255" s="89">
        <v>6.7000000000000002E-3</v>
      </c>
      <c r="F255" s="89">
        <v>7.4999999999999997E-3</v>
      </c>
      <c r="G255" s="89">
        <v>2.5999999999999999E-3</v>
      </c>
    </row>
    <row r="256" spans="2:7">
      <c r="B256" s="89">
        <f>LN(P2_data!C253/P2_data!C252)</f>
        <v>-7.5168293130410133E-3</v>
      </c>
      <c r="C256" s="89">
        <v>4.0000000000000003E-5</v>
      </c>
      <c r="D256" s="89">
        <f t="shared" si="3"/>
        <v>-7.5568293130410134E-3</v>
      </c>
      <c r="E256" s="89">
        <v>-3.0000000000000001E-3</v>
      </c>
      <c r="F256" s="89">
        <v>-3.5999999999999999E-3</v>
      </c>
      <c r="G256" s="89">
        <v>-2.5999999999999999E-3</v>
      </c>
    </row>
    <row r="257" spans="2:7">
      <c r="B257" s="89">
        <f>LN(P2_data!C254/P2_data!C253)</f>
        <v>-5.978329276846644E-4</v>
      </c>
      <c r="C257" s="89">
        <v>4.0000000000000003E-5</v>
      </c>
      <c r="D257" s="89">
        <f t="shared" si="3"/>
        <v>-6.378329276846644E-4</v>
      </c>
      <c r="E257" s="89">
        <v>1E-4</v>
      </c>
      <c r="F257" s="89">
        <v>3.5999999999999999E-3</v>
      </c>
      <c r="G257" s="89">
        <v>5.0000000000000001E-4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5227-6776-4DDC-8BBE-F3A3528A6001}">
  <dimension ref="A1:AC257"/>
  <sheetViews>
    <sheetView zoomScale="41" zoomScaleNormal="90" workbookViewId="0">
      <selection activeCell="V9" sqref="V9"/>
    </sheetView>
  </sheetViews>
  <sheetFormatPr defaultColWidth="9.1796875" defaultRowHeight="14.5"/>
  <cols>
    <col min="1" max="1" width="13" style="89" customWidth="1"/>
    <col min="2" max="2" width="13.1796875" style="89" customWidth="1"/>
    <col min="3" max="3" width="9.1796875" style="89"/>
    <col min="4" max="7" width="9.36328125" style="89" bestFit="1" customWidth="1"/>
    <col min="8" max="8" width="9.1796875" style="89"/>
    <col min="9" max="9" width="17.81640625" style="89" customWidth="1"/>
    <col min="10" max="16384" width="9.1796875" style="89"/>
  </cols>
  <sheetData>
    <row r="1" spans="1:29">
      <c r="A1" s="62"/>
      <c r="B1" s="63"/>
      <c r="L1" s="95" t="s">
        <v>111</v>
      </c>
      <c r="V1" s="95" t="s">
        <v>144</v>
      </c>
    </row>
    <row r="2" spans="1:29" ht="16.5">
      <c r="A2" s="62"/>
      <c r="B2" s="63"/>
      <c r="H2" s="11" t="s">
        <v>69</v>
      </c>
      <c r="L2" s="64" t="s">
        <v>70</v>
      </c>
      <c r="M2" s="64">
        <f>J21</f>
        <v>-7.5853153794075016E-5</v>
      </c>
      <c r="N2" s="64">
        <f>J22</f>
        <v>1.0568018339860172</v>
      </c>
      <c r="O2" s="64" t="s">
        <v>71</v>
      </c>
      <c r="P2" s="64">
        <f>J23</f>
        <v>4.2809449760406419E-4</v>
      </c>
      <c r="Q2" s="64" t="s">
        <v>72</v>
      </c>
      <c r="R2" s="64">
        <f>J24</f>
        <v>6.4042729867690426E-2</v>
      </c>
      <c r="S2" s="64" t="s">
        <v>68</v>
      </c>
      <c r="V2" s="96" t="s">
        <v>112</v>
      </c>
      <c r="W2" s="96">
        <f>V22</f>
        <v>1.0659485268858584</v>
      </c>
      <c r="X2" s="96" t="s">
        <v>76</v>
      </c>
      <c r="Y2" s="11" t="s">
        <v>147</v>
      </c>
    </row>
    <row r="3" spans="1:29">
      <c r="D3" s="24" t="s">
        <v>73</v>
      </c>
    </row>
    <row r="4" spans="1:29">
      <c r="B4" s="24" t="s">
        <v>107</v>
      </c>
      <c r="C4" s="24"/>
      <c r="D4" s="24"/>
      <c r="E4" s="24"/>
      <c r="F4" s="24"/>
      <c r="G4" s="24"/>
    </row>
    <row r="5" spans="1:29">
      <c r="B5" s="24" t="s">
        <v>74</v>
      </c>
      <c r="C5" s="24" t="s">
        <v>66</v>
      </c>
      <c r="D5" s="24" t="s">
        <v>75</v>
      </c>
      <c r="E5" s="24" t="s">
        <v>76</v>
      </c>
      <c r="F5" s="24" t="s">
        <v>67</v>
      </c>
      <c r="G5" s="24" t="s">
        <v>68</v>
      </c>
      <c r="I5" t="s">
        <v>77</v>
      </c>
      <c r="J5"/>
      <c r="K5"/>
      <c r="L5"/>
      <c r="M5"/>
      <c r="N5"/>
      <c r="O5"/>
      <c r="P5"/>
      <c r="Q5"/>
      <c r="U5" t="s">
        <v>77</v>
      </c>
      <c r="V5"/>
      <c r="W5"/>
      <c r="X5"/>
      <c r="Y5"/>
      <c r="Z5"/>
      <c r="AA5"/>
      <c r="AB5"/>
      <c r="AC5"/>
    </row>
    <row r="6" spans="1:29" ht="15" thickBot="1">
      <c r="A6" s="8">
        <v>42725</v>
      </c>
      <c r="B6" s="89">
        <f>LN(P2_data!D3/P2_data!D2)</f>
        <v>-9.0535341153174208E-3</v>
      </c>
      <c r="C6" s="89">
        <v>1.0000000000000001E-5</v>
      </c>
      <c r="D6" s="89">
        <f>B6-C6</f>
        <v>-9.0635341153174204E-3</v>
      </c>
      <c r="E6" s="89">
        <v>-2.3999999999999998E-3</v>
      </c>
      <c r="F6" s="89">
        <v>-3.8E-3</v>
      </c>
      <c r="G6" s="89">
        <v>2.3E-3</v>
      </c>
      <c r="I6"/>
      <c r="J6"/>
      <c r="K6"/>
      <c r="L6"/>
      <c r="M6"/>
      <c r="N6"/>
      <c r="O6"/>
      <c r="P6"/>
      <c r="Q6"/>
      <c r="U6"/>
      <c r="V6"/>
      <c r="W6"/>
      <c r="X6"/>
      <c r="Y6"/>
      <c r="Z6"/>
      <c r="AA6"/>
      <c r="AB6"/>
      <c r="AC6"/>
    </row>
    <row r="7" spans="1:29">
      <c r="A7" s="8">
        <v>42726</v>
      </c>
      <c r="B7" s="89">
        <f>LN(P2_data!D4/P2_data!D3)</f>
        <v>-1.4758939672537413E-3</v>
      </c>
      <c r="C7" s="89">
        <v>1.0000000000000001E-5</v>
      </c>
      <c r="D7" s="89">
        <f t="shared" ref="D7:D70" si="0">B7-C7</f>
        <v>-1.4858939672537414E-3</v>
      </c>
      <c r="E7" s="89">
        <v>-3.0000000000000001E-3</v>
      </c>
      <c r="F7" s="89">
        <v>-7.4999999999999997E-3</v>
      </c>
      <c r="G7" s="89">
        <v>2.3999999999999998E-3</v>
      </c>
      <c r="I7" s="65" t="s">
        <v>78</v>
      </c>
      <c r="J7" s="65"/>
      <c r="K7"/>
      <c r="L7"/>
      <c r="M7"/>
      <c r="N7"/>
      <c r="O7"/>
      <c r="P7"/>
      <c r="Q7"/>
      <c r="U7" s="65" t="s">
        <v>78</v>
      </c>
      <c r="V7" s="65"/>
      <c r="W7"/>
      <c r="X7"/>
      <c r="Y7"/>
      <c r="Z7"/>
      <c r="AA7"/>
      <c r="AB7"/>
      <c r="AC7"/>
    </row>
    <row r="8" spans="1:29">
      <c r="B8" s="89">
        <f>LN(P2_data!D5/P2_data!D4)</f>
        <v>9.0219401070057935E-4</v>
      </c>
      <c r="C8" s="89">
        <v>1.0000000000000001E-5</v>
      </c>
      <c r="D8" s="89">
        <f t="shared" si="0"/>
        <v>8.9219401070057933E-4</v>
      </c>
      <c r="E8" s="89">
        <v>1.9E-3</v>
      </c>
      <c r="F8" s="89">
        <v>5.6000000000000008E-3</v>
      </c>
      <c r="G8" s="89">
        <v>-5.1000000000000004E-3</v>
      </c>
      <c r="I8" s="12" t="s">
        <v>79</v>
      </c>
      <c r="J8" s="12">
        <v>0.87808714934490328</v>
      </c>
      <c r="K8"/>
      <c r="L8"/>
      <c r="M8"/>
      <c r="N8"/>
      <c r="O8"/>
      <c r="P8"/>
      <c r="Q8"/>
      <c r="U8" s="12" t="s">
        <v>79</v>
      </c>
      <c r="V8" s="12">
        <v>0.87630414259565681</v>
      </c>
      <c r="W8"/>
      <c r="X8"/>
      <c r="Y8"/>
      <c r="Z8"/>
      <c r="AA8"/>
      <c r="AB8"/>
      <c r="AC8"/>
    </row>
    <row r="9" spans="1:29">
      <c r="B9" s="89">
        <f>LN(P2_data!D6/P2_data!D5)</f>
        <v>2.0474188705580936E-3</v>
      </c>
      <c r="C9" s="89">
        <v>1.0000000000000001E-5</v>
      </c>
      <c r="D9" s="89">
        <f t="shared" si="0"/>
        <v>2.0374188705580935E-3</v>
      </c>
      <c r="E9" s="89">
        <v>2.7000000000000001E-3</v>
      </c>
      <c r="F9" s="89">
        <v>2.0999999999999999E-3</v>
      </c>
      <c r="G9" s="89">
        <v>1.2999999999999999E-3</v>
      </c>
      <c r="I9" s="12" t="s">
        <v>80</v>
      </c>
      <c r="J9" s="12">
        <v>0.77103704184465849</v>
      </c>
      <c r="K9"/>
      <c r="L9"/>
      <c r="M9"/>
      <c r="N9"/>
      <c r="O9"/>
      <c r="P9"/>
      <c r="Q9"/>
      <c r="U9" s="12" t="s">
        <v>80</v>
      </c>
      <c r="V9" s="12">
        <v>0.76790895033030915</v>
      </c>
      <c r="W9"/>
      <c r="X9"/>
      <c r="Y9"/>
      <c r="Z9"/>
      <c r="AA9"/>
      <c r="AB9"/>
      <c r="AC9"/>
    </row>
    <row r="10" spans="1:29">
      <c r="B10" s="89">
        <f>LN(P2_data!D7/P2_data!D6)</f>
        <v>-1.0031336995543002E-2</v>
      </c>
      <c r="C10" s="89">
        <v>1.0000000000000001E-5</v>
      </c>
      <c r="D10" s="89">
        <f t="shared" si="0"/>
        <v>-1.0041336995543002E-2</v>
      </c>
      <c r="E10" s="89">
        <v>-8.6999999999999994E-3</v>
      </c>
      <c r="F10" s="89">
        <v>-2.7000000000000001E-3</v>
      </c>
      <c r="G10" s="89">
        <v>8.9999999999999998E-4</v>
      </c>
      <c r="I10" s="12" t="s">
        <v>81</v>
      </c>
      <c r="J10" s="12">
        <v>0.76826732864116642</v>
      </c>
      <c r="K10"/>
      <c r="L10"/>
      <c r="M10"/>
      <c r="N10"/>
      <c r="O10"/>
      <c r="P10"/>
      <c r="Q10"/>
      <c r="U10" s="12" t="s">
        <v>81</v>
      </c>
      <c r="V10" s="12">
        <v>0.76698058613163034</v>
      </c>
      <c r="W10"/>
      <c r="X10"/>
      <c r="Y10"/>
      <c r="Z10"/>
      <c r="AA10"/>
      <c r="AB10"/>
      <c r="AC10"/>
    </row>
    <row r="11" spans="1:29">
      <c r="B11" s="89">
        <f>LN(P2_data!D8/P2_data!D7)</f>
        <v>4.1307060528669536E-4</v>
      </c>
      <c r="C11" s="89">
        <v>1.0000000000000001E-5</v>
      </c>
      <c r="D11" s="89">
        <f t="shared" si="0"/>
        <v>4.0307060528669533E-4</v>
      </c>
      <c r="E11" s="89">
        <v>-4.0000000000000002E-4</v>
      </c>
      <c r="F11" s="89">
        <v>1.2999999999999999E-3</v>
      </c>
      <c r="G11" s="89">
        <v>-3.0999999999999999E-3</v>
      </c>
      <c r="I11" s="12" t="s">
        <v>82</v>
      </c>
      <c r="J11" s="12">
        <v>2.6965728546155484E-3</v>
      </c>
      <c r="K11"/>
      <c r="L11"/>
      <c r="M11"/>
      <c r="N11"/>
      <c r="O11"/>
      <c r="P11"/>
      <c r="Q11"/>
      <c r="U11" s="12" t="s">
        <v>82</v>
      </c>
      <c r="V11" s="12">
        <v>2.7040491235937143E-3</v>
      </c>
      <c r="W11"/>
      <c r="X11"/>
      <c r="Y11"/>
      <c r="Z11"/>
      <c r="AA11"/>
      <c r="AB11"/>
      <c r="AC11"/>
    </row>
    <row r="12" spans="1:29" ht="15" thickBot="1">
      <c r="B12" s="89">
        <f>LN(P2_data!D9/P2_data!D8)</f>
        <v>-3.9728242950495428E-3</v>
      </c>
      <c r="C12" s="89">
        <v>1.0000000000000001E-5</v>
      </c>
      <c r="D12" s="89">
        <f t="shared" si="0"/>
        <v>-3.9828242950495423E-3</v>
      </c>
      <c r="E12" s="89">
        <v>-5.1999999999999998E-3</v>
      </c>
      <c r="F12" s="89">
        <v>-1.1000000000000001E-3</v>
      </c>
      <c r="G12" s="89">
        <v>2E-3</v>
      </c>
      <c r="I12" s="13" t="s">
        <v>83</v>
      </c>
      <c r="J12" s="13">
        <v>252</v>
      </c>
      <c r="K12"/>
      <c r="L12"/>
      <c r="M12"/>
      <c r="N12"/>
      <c r="O12"/>
      <c r="P12"/>
      <c r="Q12"/>
      <c r="U12" s="13" t="s">
        <v>83</v>
      </c>
      <c r="V12" s="13">
        <v>252</v>
      </c>
      <c r="W12"/>
      <c r="X12"/>
      <c r="Y12"/>
      <c r="Z12"/>
      <c r="AA12"/>
      <c r="AB12"/>
      <c r="AC12"/>
    </row>
    <row r="13" spans="1:29">
      <c r="B13" s="89">
        <f>LN(P2_data!D10/P2_data!D9)</f>
        <v>7.6008131328453273E-3</v>
      </c>
      <c r="C13" s="89">
        <v>2.0000000000000002E-5</v>
      </c>
      <c r="D13" s="89">
        <f t="shared" si="0"/>
        <v>7.5808131328453272E-3</v>
      </c>
      <c r="E13" s="89">
        <v>8.3000000000000001E-3</v>
      </c>
      <c r="F13" s="89">
        <v>-1.1000000000000001E-3</v>
      </c>
      <c r="G13" s="89">
        <v>8.0000000000000004E-4</v>
      </c>
      <c r="I13"/>
      <c r="J13"/>
      <c r="K13"/>
      <c r="L13"/>
      <c r="M13"/>
      <c r="N13"/>
      <c r="O13"/>
      <c r="P13"/>
      <c r="Q13"/>
      <c r="U13"/>
      <c r="V13"/>
      <c r="W13"/>
      <c r="X13"/>
      <c r="Y13"/>
      <c r="Z13"/>
      <c r="AA13"/>
      <c r="AB13"/>
      <c r="AC13"/>
    </row>
    <row r="14" spans="1:29" ht="15" thickBot="1">
      <c r="B14" s="89">
        <f>LN(P2_data!D11/P2_data!D10)</f>
        <v>6.5628044423679697E-3</v>
      </c>
      <c r="C14" s="89">
        <v>2.0000000000000002E-5</v>
      </c>
      <c r="D14" s="89">
        <f t="shared" si="0"/>
        <v>6.5428044423679697E-3</v>
      </c>
      <c r="E14" s="89">
        <v>7.9000000000000008E-3</v>
      </c>
      <c r="F14" s="89">
        <v>9.4999999999999998E-3</v>
      </c>
      <c r="G14" s="89">
        <v>-1.5E-3</v>
      </c>
      <c r="I14" t="s">
        <v>84</v>
      </c>
      <c r="J14"/>
      <c r="K14"/>
      <c r="L14"/>
      <c r="M14"/>
      <c r="N14"/>
      <c r="O14"/>
      <c r="P14"/>
      <c r="Q14"/>
      <c r="U14" t="s">
        <v>84</v>
      </c>
      <c r="V14"/>
      <c r="W14"/>
      <c r="X14"/>
      <c r="Y14"/>
      <c r="Z14"/>
      <c r="AA14"/>
      <c r="AB14"/>
      <c r="AC14"/>
    </row>
    <row r="15" spans="1:29">
      <c r="B15" s="89">
        <f>LN(P2_data!D12/P2_data!D11)</f>
        <v>-3.6863035653792687E-3</v>
      </c>
      <c r="C15" s="89">
        <v>2.0000000000000002E-5</v>
      </c>
      <c r="D15" s="89">
        <f t="shared" si="0"/>
        <v>-3.7063035653792688E-3</v>
      </c>
      <c r="E15" s="89">
        <v>-2.0999999999999999E-3</v>
      </c>
      <c r="F15" s="89">
        <v>-8.6999999999999994E-3</v>
      </c>
      <c r="G15" s="89">
        <v>-8.0000000000000002E-3</v>
      </c>
      <c r="I15" s="14"/>
      <c r="J15" s="14" t="s">
        <v>85</v>
      </c>
      <c r="K15" s="14" t="s">
        <v>86</v>
      </c>
      <c r="L15" s="14" t="s">
        <v>87</v>
      </c>
      <c r="M15" s="14" t="s">
        <v>88</v>
      </c>
      <c r="N15" s="14" t="s">
        <v>89</v>
      </c>
      <c r="O15"/>
      <c r="P15"/>
      <c r="Q15"/>
      <c r="U15" s="14"/>
      <c r="V15" s="14" t="s">
        <v>85</v>
      </c>
      <c r="W15" s="14" t="s">
        <v>86</v>
      </c>
      <c r="X15" s="14" t="s">
        <v>87</v>
      </c>
      <c r="Y15" s="14" t="s">
        <v>88</v>
      </c>
      <c r="Z15" s="14" t="s">
        <v>89</v>
      </c>
      <c r="AA15"/>
      <c r="AB15"/>
      <c r="AC15"/>
    </row>
    <row r="16" spans="1:29">
      <c r="B16" s="89">
        <f>LN(P2_data!D13/P2_data!D12)</f>
        <v>4.5853351068976403E-3</v>
      </c>
      <c r="C16" s="89">
        <v>2.0000000000000002E-5</v>
      </c>
      <c r="D16" s="89">
        <f t="shared" si="0"/>
        <v>4.5653351068976403E-3</v>
      </c>
      <c r="E16" s="89">
        <v>2.8999999999999998E-3</v>
      </c>
      <c r="F16" s="89">
        <v>-6.1999999999999998E-3</v>
      </c>
      <c r="G16" s="89">
        <v>-3.0999999999999999E-3</v>
      </c>
      <c r="I16" s="12" t="s">
        <v>90</v>
      </c>
      <c r="J16" s="12">
        <v>3</v>
      </c>
      <c r="K16" s="12">
        <v>6.0727585312242557E-3</v>
      </c>
      <c r="L16" s="12">
        <v>2.0242528437414186E-3</v>
      </c>
      <c r="M16" s="12">
        <v>278.3815453789731</v>
      </c>
      <c r="N16" s="12">
        <v>4.5228954547439273E-79</v>
      </c>
      <c r="O16"/>
      <c r="P16"/>
      <c r="Q16"/>
      <c r="U16" s="12" t="s">
        <v>90</v>
      </c>
      <c r="V16" s="12">
        <v>1</v>
      </c>
      <c r="W16" s="12">
        <v>6.0481213952641357E-3</v>
      </c>
      <c r="X16" s="12">
        <v>6.0481213952641357E-3</v>
      </c>
      <c r="Y16" s="12">
        <v>827.16346819835087</v>
      </c>
      <c r="Z16" s="12">
        <v>2.9286039987896345E-81</v>
      </c>
      <c r="AA16"/>
      <c r="AB16"/>
      <c r="AC16"/>
    </row>
    <row r="17" spans="2:29">
      <c r="B17" s="89">
        <f>LN(P2_data!D14/P2_data!D13)</f>
        <v>-7.3795183844185073E-3</v>
      </c>
      <c r="C17" s="89">
        <v>2.0000000000000002E-5</v>
      </c>
      <c r="D17" s="89">
        <f t="shared" si="0"/>
        <v>-7.3995183844185073E-3</v>
      </c>
      <c r="E17" s="89">
        <v>-3.7000000000000002E-3</v>
      </c>
      <c r="F17" s="89">
        <v>-2.7000000000000001E-3</v>
      </c>
      <c r="G17" s="89">
        <v>-1.04E-2</v>
      </c>
      <c r="I17" s="12" t="s">
        <v>91</v>
      </c>
      <c r="J17" s="12">
        <v>248</v>
      </c>
      <c r="K17" s="12">
        <v>1.803333279741863E-3</v>
      </c>
      <c r="L17" s="12">
        <v>7.2715051602494476E-6</v>
      </c>
      <c r="M17" s="12"/>
      <c r="N17" s="12"/>
      <c r="O17"/>
      <c r="P17"/>
      <c r="Q17"/>
      <c r="U17" s="12" t="s">
        <v>91</v>
      </c>
      <c r="V17" s="12">
        <v>250</v>
      </c>
      <c r="W17" s="12">
        <v>1.8279704157019836E-3</v>
      </c>
      <c r="X17" s="12">
        <v>7.3118816628079348E-6</v>
      </c>
      <c r="Y17" s="12"/>
      <c r="Z17" s="12"/>
      <c r="AA17"/>
      <c r="AB17"/>
      <c r="AC17"/>
    </row>
    <row r="18" spans="2:29" ht="15" thickBot="1">
      <c r="B18" s="89">
        <f>LN(P2_data!D15/P2_data!D14)</f>
        <v>2.3016779298030586E-3</v>
      </c>
      <c r="C18" s="89">
        <v>2.0000000000000002E-5</v>
      </c>
      <c r="D18" s="89">
        <f t="shared" si="0"/>
        <v>2.2816779298030585E-3</v>
      </c>
      <c r="E18" s="89">
        <v>1.6000000000000001E-3</v>
      </c>
      <c r="F18" s="89">
        <v>9.7000000000000003E-3</v>
      </c>
      <c r="G18" s="89">
        <v>5.6000000000000008E-3</v>
      </c>
      <c r="I18" s="13" t="s">
        <v>92</v>
      </c>
      <c r="J18" s="13">
        <v>251</v>
      </c>
      <c r="K18" s="13">
        <v>7.8760918109661189E-3</v>
      </c>
      <c r="L18" s="13"/>
      <c r="M18" s="13"/>
      <c r="N18" s="13"/>
      <c r="O18"/>
      <c r="P18"/>
      <c r="Q18"/>
      <c r="U18" s="13" t="s">
        <v>92</v>
      </c>
      <c r="V18" s="13">
        <v>251</v>
      </c>
      <c r="W18" s="13">
        <v>7.8760918109661189E-3</v>
      </c>
      <c r="X18" s="13"/>
      <c r="Y18" s="13"/>
      <c r="Z18" s="13"/>
      <c r="AA18"/>
      <c r="AB18"/>
      <c r="AC18"/>
    </row>
    <row r="19" spans="2:29" ht="15" thickBot="1">
      <c r="B19" s="89">
        <f>LN(P2_data!D16/P2_data!D15)</f>
        <v>5.4861795740027905E-3</v>
      </c>
      <c r="C19" s="89">
        <v>2.0000000000000002E-5</v>
      </c>
      <c r="D19" s="89">
        <f t="shared" si="0"/>
        <v>5.4661795740027904E-3</v>
      </c>
      <c r="E19" s="89">
        <v>3.0999999999999999E-3</v>
      </c>
      <c r="F19" s="89">
        <v>-3.2000000000000002E-3</v>
      </c>
      <c r="G19" s="89">
        <v>5.3E-3</v>
      </c>
      <c r="I19"/>
      <c r="J19"/>
      <c r="K19"/>
      <c r="L19"/>
      <c r="M19"/>
      <c r="N19"/>
      <c r="O19"/>
      <c r="P19"/>
      <c r="Q19"/>
      <c r="U19"/>
      <c r="V19"/>
      <c r="W19"/>
      <c r="X19"/>
      <c r="Y19"/>
      <c r="Z19"/>
      <c r="AA19"/>
      <c r="AB19"/>
      <c r="AC19"/>
    </row>
    <row r="20" spans="2:29">
      <c r="B20" s="89">
        <f>LN(P2_data!D17/P2_data!D16)</f>
        <v>-2.5346238068157832E-3</v>
      </c>
      <c r="C20" s="89">
        <v>2.0000000000000002E-5</v>
      </c>
      <c r="D20" s="89">
        <f t="shared" si="0"/>
        <v>-2.5546238068157832E-3</v>
      </c>
      <c r="E20" s="89">
        <v>-3.0000000000000001E-3</v>
      </c>
      <c r="F20" s="89">
        <v>-5.6999999999999993E-3</v>
      </c>
      <c r="G20" s="89">
        <v>-8.8000000000000005E-3</v>
      </c>
      <c r="I20" s="14"/>
      <c r="J20" s="14" t="s">
        <v>93</v>
      </c>
      <c r="K20" s="14" t="s">
        <v>82</v>
      </c>
      <c r="L20" s="14" t="s">
        <v>94</v>
      </c>
      <c r="M20" s="14" t="s">
        <v>95</v>
      </c>
      <c r="N20" s="14" t="s">
        <v>96</v>
      </c>
      <c r="O20" s="14" t="s">
        <v>97</v>
      </c>
      <c r="P20" s="14" t="s">
        <v>98</v>
      </c>
      <c r="Q20" s="14" t="s">
        <v>99</v>
      </c>
      <c r="U20" s="14"/>
      <c r="V20" s="14" t="s">
        <v>93</v>
      </c>
      <c r="W20" s="14" t="s">
        <v>82</v>
      </c>
      <c r="X20" s="14" t="s">
        <v>94</v>
      </c>
      <c r="Y20" s="14" t="s">
        <v>95</v>
      </c>
      <c r="Z20" s="14" t="s">
        <v>96</v>
      </c>
      <c r="AA20" s="14" t="s">
        <v>97</v>
      </c>
      <c r="AB20" s="14" t="s">
        <v>98</v>
      </c>
      <c r="AC20" s="14" t="s">
        <v>99</v>
      </c>
    </row>
    <row r="21" spans="2:29">
      <c r="B21" s="89">
        <f>LN(P2_data!D18/P2_data!D17)</f>
        <v>3.7587803231762741E-3</v>
      </c>
      <c r="C21" s="89">
        <v>2.0000000000000002E-5</v>
      </c>
      <c r="D21" s="89">
        <f t="shared" si="0"/>
        <v>3.7387803231762741E-3</v>
      </c>
      <c r="E21" s="89">
        <v>2.8999999999999998E-3</v>
      </c>
      <c r="F21" s="89">
        <v>6.3E-3</v>
      </c>
      <c r="G21" s="89">
        <v>-8.0000000000000004E-4</v>
      </c>
      <c r="I21" s="12" t="s">
        <v>100</v>
      </c>
      <c r="J21" s="12">
        <v>-7.5853153794075016E-5</v>
      </c>
      <c r="K21" s="12">
        <v>1.7431201966017551E-4</v>
      </c>
      <c r="L21" s="12">
        <v>-0.43515733419848002</v>
      </c>
      <c r="M21" s="12">
        <v>0.66382668244515641</v>
      </c>
      <c r="N21" s="12">
        <v>-4.1917386385115121E-4</v>
      </c>
      <c r="O21" s="12">
        <v>2.6746755626300112E-4</v>
      </c>
      <c r="P21" s="12">
        <v>-4.1917386385115121E-4</v>
      </c>
      <c r="Q21" s="12">
        <v>2.6746755626300112E-4</v>
      </c>
      <c r="U21" s="12" t="s">
        <v>100</v>
      </c>
      <c r="V21" s="12">
        <v>-1.1180380917189415E-4</v>
      </c>
      <c r="W21" s="12">
        <v>1.7249153937209331E-4</v>
      </c>
      <c r="X21" s="12">
        <v>-0.64816981504649052</v>
      </c>
      <c r="Y21" s="12">
        <v>0.51746998155151891</v>
      </c>
      <c r="Z21" s="12">
        <v>-4.5152561884397252E-4</v>
      </c>
      <c r="AA21" s="12">
        <v>2.2791800050018423E-4</v>
      </c>
      <c r="AB21" s="12">
        <v>-4.5152561884397252E-4</v>
      </c>
      <c r="AC21" s="12">
        <v>2.2791800050018423E-4</v>
      </c>
    </row>
    <row r="22" spans="2:29" ht="15" thickBot="1">
      <c r="B22" s="89">
        <f>LN(P2_data!D19/P2_data!D18)</f>
        <v>-7.6961490387853597E-3</v>
      </c>
      <c r="C22" s="89">
        <v>2.0000000000000002E-5</v>
      </c>
      <c r="D22" s="89">
        <f t="shared" si="0"/>
        <v>-7.7161490387853597E-3</v>
      </c>
      <c r="E22" s="89">
        <v>-4.8999999999999998E-3</v>
      </c>
      <c r="F22" s="89">
        <v>-8.6E-3</v>
      </c>
      <c r="G22" s="89">
        <v>-5.8999999999999999E-3</v>
      </c>
      <c r="I22" s="12" t="s">
        <v>101</v>
      </c>
      <c r="J22" s="12">
        <v>1.0568018339860172</v>
      </c>
      <c r="K22" s="12">
        <v>4.2291585611225986E-2</v>
      </c>
      <c r="L22" s="12">
        <v>24.988465641862742</v>
      </c>
      <c r="M22" s="12">
        <v>1.0915278612963605E-69</v>
      </c>
      <c r="N22" s="12">
        <v>0.97350535661290261</v>
      </c>
      <c r="O22" s="12">
        <v>1.1400983113591319</v>
      </c>
      <c r="P22" s="12">
        <v>0.97350535661290261</v>
      </c>
      <c r="Q22" s="12">
        <v>1.1400983113591319</v>
      </c>
      <c r="U22" s="13" t="s">
        <v>101</v>
      </c>
      <c r="V22" s="13">
        <v>1.0659485268858584</v>
      </c>
      <c r="W22" s="13">
        <v>3.7062999264544434E-2</v>
      </c>
      <c r="X22" s="13">
        <v>28.760449721768104</v>
      </c>
      <c r="Y22" s="13">
        <v>2.9286039987895517E-81</v>
      </c>
      <c r="Z22" s="13">
        <v>0.99295300937896891</v>
      </c>
      <c r="AA22" s="13">
        <v>1.1389440443927479</v>
      </c>
      <c r="AB22" s="13">
        <v>0.99295300937896891</v>
      </c>
      <c r="AC22" s="13">
        <v>1.1389440443927479</v>
      </c>
    </row>
    <row r="23" spans="2:29">
      <c r="B23" s="89">
        <f>LN(P2_data!D20/P2_data!D19)</f>
        <v>4.4284229058207504E-3</v>
      </c>
      <c r="C23" s="89">
        <v>2.0000000000000002E-5</v>
      </c>
      <c r="D23" s="89">
        <f t="shared" si="0"/>
        <v>4.4084229058207504E-3</v>
      </c>
      <c r="E23" s="89">
        <v>2.3999999999999998E-3</v>
      </c>
      <c r="F23" s="89">
        <v>1.8E-3</v>
      </c>
      <c r="G23" s="89">
        <v>2.3999999999999998E-3</v>
      </c>
      <c r="I23" s="12" t="s">
        <v>102</v>
      </c>
      <c r="J23" s="12">
        <v>4.2809449760406419E-4</v>
      </c>
      <c r="K23" s="12">
        <v>4.2000968933641615E-2</v>
      </c>
      <c r="L23" s="12">
        <v>1.0192490994205905E-2</v>
      </c>
      <c r="M23" s="12">
        <v>0.99187590389396818</v>
      </c>
      <c r="N23" s="12">
        <v>-8.2295991342802743E-2</v>
      </c>
      <c r="O23" s="12">
        <v>8.3152180338010862E-2</v>
      </c>
      <c r="P23" s="12">
        <v>-8.2295991342802743E-2</v>
      </c>
      <c r="Q23" s="12">
        <v>8.3152180338010862E-2</v>
      </c>
      <c r="U23"/>
      <c r="V23"/>
      <c r="W23"/>
      <c r="X23"/>
      <c r="Y23"/>
      <c r="Z23"/>
      <c r="AA23"/>
      <c r="AB23"/>
      <c r="AC23"/>
    </row>
    <row r="24" spans="2:29" ht="15" thickBot="1">
      <c r="B24" s="89">
        <f>LN(P2_data!D21/P2_data!D20)</f>
        <v>3.0230261061881588E-3</v>
      </c>
      <c r="C24" s="89">
        <v>2.0000000000000002E-5</v>
      </c>
      <c r="D24" s="89">
        <f t="shared" si="0"/>
        <v>3.0030261061881587E-3</v>
      </c>
      <c r="E24" s="89">
        <v>-3.8E-3</v>
      </c>
      <c r="F24" s="89">
        <v>-5.0000000000000001E-3</v>
      </c>
      <c r="G24" s="89">
        <v>-4.0000000000000002E-4</v>
      </c>
      <c r="I24" s="13" t="s">
        <v>103</v>
      </c>
      <c r="J24" s="13">
        <v>6.4042729867690426E-2</v>
      </c>
      <c r="K24" s="13">
        <v>3.4909468780369171E-2</v>
      </c>
      <c r="L24" s="13">
        <v>1.8345375081646593</v>
      </c>
      <c r="M24" s="13">
        <v>6.7772156716000745E-2</v>
      </c>
      <c r="N24" s="13">
        <v>-4.7141099231451933E-3</v>
      </c>
      <c r="O24" s="13">
        <v>0.13279956965852605</v>
      </c>
      <c r="P24" s="13">
        <v>-4.7141099231451933E-3</v>
      </c>
      <c r="Q24" s="13">
        <v>0.13279956965852605</v>
      </c>
      <c r="U24"/>
      <c r="V24"/>
      <c r="W24"/>
      <c r="X24"/>
      <c r="Y24"/>
      <c r="Z24"/>
      <c r="AA24"/>
      <c r="AB24"/>
      <c r="AC24"/>
    </row>
    <row r="25" spans="2:29">
      <c r="B25" s="89">
        <f>LN(P2_data!D22/P2_data!D21)</f>
        <v>1.6311281543629033E-4</v>
      </c>
      <c r="C25" s="89">
        <v>2.0000000000000002E-5</v>
      </c>
      <c r="D25" s="89">
        <f t="shared" si="0"/>
        <v>1.4311281543629033E-4</v>
      </c>
      <c r="E25" s="89">
        <v>3.3E-3</v>
      </c>
      <c r="F25" s="89">
        <v>7.000000000000001E-4</v>
      </c>
      <c r="G25" s="89">
        <v>1.9E-3</v>
      </c>
      <c r="I25"/>
      <c r="J25"/>
      <c r="K25"/>
      <c r="L25"/>
      <c r="M25"/>
      <c r="N25"/>
      <c r="O25"/>
      <c r="P25"/>
      <c r="Q25"/>
      <c r="U25"/>
      <c r="V25"/>
      <c r="W25"/>
      <c r="X25"/>
      <c r="Y25"/>
      <c r="Z25"/>
      <c r="AA25"/>
      <c r="AB25"/>
      <c r="AC25"/>
    </row>
    <row r="26" spans="2:29">
      <c r="B26" s="89">
        <f>LN(P2_data!D23/P2_data!D22)</f>
        <v>-4.0866424522546839E-3</v>
      </c>
      <c r="C26" s="89">
        <v>2.0000000000000002E-5</v>
      </c>
      <c r="D26" s="89">
        <f t="shared" si="0"/>
        <v>-4.106642452254684E-3</v>
      </c>
      <c r="E26" s="89">
        <v>-2.8999999999999998E-3</v>
      </c>
      <c r="F26" s="89">
        <v>-2.0000000000000001E-4</v>
      </c>
      <c r="G26" s="89">
        <v>-3.0999999999999999E-3</v>
      </c>
      <c r="I26"/>
      <c r="J26"/>
      <c r="K26"/>
      <c r="L26"/>
      <c r="M26"/>
      <c r="N26"/>
      <c r="O26"/>
      <c r="P26"/>
      <c r="Q26"/>
    </row>
    <row r="27" spans="2:29">
      <c r="B27" s="89">
        <f>LN(P2_data!D24/P2_data!D23)</f>
        <v>1.1805591979643766E-2</v>
      </c>
      <c r="C27" s="89">
        <v>2.0000000000000002E-5</v>
      </c>
      <c r="D27" s="89">
        <f t="shared" si="0"/>
        <v>1.1785591979643767E-2</v>
      </c>
      <c r="E27" s="89">
        <v>8.3000000000000001E-3</v>
      </c>
      <c r="F27" s="89">
        <v>6.8000000000000005E-3</v>
      </c>
      <c r="G27" s="89">
        <v>8.1000000000000013E-3</v>
      </c>
      <c r="I27"/>
      <c r="J27"/>
      <c r="K27"/>
      <c r="L27"/>
      <c r="M27"/>
      <c r="N27"/>
      <c r="O27"/>
      <c r="P27"/>
      <c r="Q27"/>
    </row>
    <row r="28" spans="2:29">
      <c r="B28" s="89">
        <f>LN(P2_data!D25/P2_data!D24)</f>
        <v>1.054716092628189E-2</v>
      </c>
      <c r="C28" s="89">
        <v>2.0000000000000002E-5</v>
      </c>
      <c r="D28" s="89">
        <f t="shared" si="0"/>
        <v>1.052716092628189E-2</v>
      </c>
      <c r="E28" s="89">
        <v>8.3999999999999995E-3</v>
      </c>
      <c r="F28" s="89">
        <v>1.6000000000000001E-3</v>
      </c>
      <c r="G28" s="89">
        <v>3.5999999999999999E-3</v>
      </c>
    </row>
    <row r="29" spans="2:29" ht="18.5">
      <c r="B29" s="89">
        <f>LN(P2_data!D26/P2_data!D25)</f>
        <v>-1.843793875533679E-3</v>
      </c>
      <c r="C29" s="89">
        <v>2.0000000000000002E-5</v>
      </c>
      <c r="D29" s="89">
        <f t="shared" si="0"/>
        <v>-1.8637938755336791E-3</v>
      </c>
      <c r="E29" s="89">
        <v>-1E-3</v>
      </c>
      <c r="F29" s="89">
        <v>-6.1999999999999998E-3</v>
      </c>
      <c r="G29" s="89">
        <v>3.8E-3</v>
      </c>
      <c r="I29" s="66" t="s">
        <v>114</v>
      </c>
    </row>
    <row r="30" spans="2:29">
      <c r="B30" s="89">
        <f>LN(P2_data!D27/P2_data!D26)</f>
        <v>-1.7667286888789627E-3</v>
      </c>
      <c r="C30" s="89">
        <v>2.0000000000000002E-5</v>
      </c>
      <c r="D30" s="89">
        <f t="shared" si="0"/>
        <v>-1.7867286888789628E-3</v>
      </c>
      <c r="E30" s="89">
        <v>-1.1999999999999999E-3</v>
      </c>
      <c r="F30" s="89">
        <v>2.9999999999999997E-4</v>
      </c>
      <c r="G30" s="89">
        <v>-6.6E-3</v>
      </c>
    </row>
    <row r="31" spans="2:29">
      <c r="B31" s="89">
        <f>LN(P2_data!D28/P2_data!D27)</f>
        <v>-6.2893853252748528E-3</v>
      </c>
      <c r="C31" s="89">
        <v>2.0000000000000002E-5</v>
      </c>
      <c r="D31" s="89">
        <f t="shared" si="0"/>
        <v>-6.3093853252748529E-3</v>
      </c>
      <c r="E31" s="89">
        <v>-6.8000000000000005E-3</v>
      </c>
      <c r="F31" s="89">
        <v>-7.1999999999999998E-3</v>
      </c>
      <c r="G31" s="89">
        <v>-4.1999999999999997E-3</v>
      </c>
      <c r="I31" s="94" t="str">
        <f>L1</f>
        <v>FF3F</v>
      </c>
      <c r="M31" s="94" t="str">
        <f>V1</f>
        <v>CAPM</v>
      </c>
    </row>
    <row r="32" spans="2:29" ht="16.5">
      <c r="B32" s="89">
        <f>LN(P2_data!D29/P2_data!D28)</f>
        <v>-6.7361696098713064E-3</v>
      </c>
      <c r="C32" s="89">
        <v>2.0000000000000002E-5</v>
      </c>
      <c r="D32" s="89">
        <f t="shared" si="0"/>
        <v>-6.7561696098713065E-3</v>
      </c>
      <c r="E32" s="89">
        <v>0</v>
      </c>
      <c r="F32" s="89">
        <v>8.8000000000000005E-3</v>
      </c>
      <c r="G32" s="89">
        <v>-5.5000000000000005E-3</v>
      </c>
      <c r="I32" s="40" t="s">
        <v>145</v>
      </c>
      <c r="J32" s="40" t="s">
        <v>146</v>
      </c>
      <c r="K32" s="40"/>
      <c r="M32" s="40" t="s">
        <v>145</v>
      </c>
      <c r="N32" s="40" t="s">
        <v>146</v>
      </c>
      <c r="O32" s="40"/>
    </row>
    <row r="33" spans="2:25">
      <c r="B33" s="89">
        <f>LN(P2_data!D30/P2_data!D29)</f>
        <v>-2.2827826642332506E-3</v>
      </c>
      <c r="C33" s="89">
        <v>2.0000000000000002E-5</v>
      </c>
      <c r="D33" s="89">
        <f t="shared" si="0"/>
        <v>-2.3027826642332506E-3</v>
      </c>
      <c r="E33" s="89">
        <v>4.0000000000000002E-4</v>
      </c>
      <c r="F33" s="89">
        <v>-4.0000000000000002E-4</v>
      </c>
      <c r="G33" s="89">
        <v>2.9999999999999997E-4</v>
      </c>
      <c r="I33" s="40" t="str">
        <f t="array" ref="I33:I38">TRANSPOSE(P2_data!B1:G1)</f>
        <v>SPY</v>
      </c>
      <c r="J33" s="98"/>
      <c r="K33" s="40"/>
      <c r="M33" s="40" t="str">
        <f t="array" ref="M33:M38">TRANSPOSE(P2_data!B1:G1)</f>
        <v>SPY</v>
      </c>
      <c r="N33" s="98"/>
      <c r="O33" s="40"/>
      <c r="P33" s="89" t="s">
        <v>149</v>
      </c>
      <c r="Y33" s="40"/>
    </row>
    <row r="34" spans="2:25">
      <c r="B34" s="89">
        <f>LN(P2_data!D31/P2_data!D30)</f>
        <v>-3.1882308597683119E-3</v>
      </c>
      <c r="C34" s="89">
        <v>2.0000000000000002E-5</v>
      </c>
      <c r="D34" s="89">
        <f t="shared" si="0"/>
        <v>-3.2082308597683119E-3</v>
      </c>
      <c r="E34" s="89">
        <v>-2.0000000000000001E-4</v>
      </c>
      <c r="F34" s="89">
        <v>-2.5999999999999999E-3</v>
      </c>
      <c r="G34" s="89">
        <v>-3.0999999999999999E-3</v>
      </c>
      <c r="I34" s="40" t="str">
        <v>IYY</v>
      </c>
      <c r="J34" s="98"/>
      <c r="K34" s="40"/>
      <c r="M34" s="40" t="str">
        <v>IYY</v>
      </c>
      <c r="N34" s="98"/>
      <c r="O34" s="40"/>
      <c r="P34" s="89" t="s">
        <v>150</v>
      </c>
      <c r="R34" s="68"/>
      <c r="Y34" s="40"/>
    </row>
    <row r="35" spans="2:25">
      <c r="B35" s="89">
        <f>LN(P2_data!D32/P2_data!D31)</f>
        <v>8.723000129762128E-3</v>
      </c>
      <c r="C35" s="89">
        <v>2.0000000000000002E-5</v>
      </c>
      <c r="D35" s="89">
        <f t="shared" si="0"/>
        <v>8.7030001297621288E-3</v>
      </c>
      <c r="E35" s="89">
        <v>8.199999999999999E-3</v>
      </c>
      <c r="F35" s="89">
        <v>5.5000000000000005E-3</v>
      </c>
      <c r="G35" s="89">
        <v>6.4000000000000003E-3</v>
      </c>
      <c r="I35" s="40" t="str">
        <v>IYJ</v>
      </c>
      <c r="J35" s="98"/>
      <c r="K35" s="40"/>
      <c r="L35" s="89" t="s">
        <v>115</v>
      </c>
      <c r="M35" s="40" t="str">
        <v>IYJ</v>
      </c>
      <c r="N35" s="98"/>
      <c r="O35" s="40"/>
      <c r="P35" s="89" t="s">
        <v>151</v>
      </c>
      <c r="Y35" s="40"/>
    </row>
    <row r="36" spans="2:25">
      <c r="B36" s="89">
        <f>LN(P2_data!D33/P2_data!D32)</f>
        <v>-1.1370016886603355E-3</v>
      </c>
      <c r="C36" s="89">
        <v>2.0000000000000002E-5</v>
      </c>
      <c r="D36" s="89">
        <f t="shared" si="0"/>
        <v>-1.1570016886603355E-3</v>
      </c>
      <c r="E36" s="89">
        <v>-2.7000000000000001E-3</v>
      </c>
      <c r="F36" s="89">
        <v>-5.6999999999999993E-3</v>
      </c>
      <c r="G36" s="89">
        <v>-2E-3</v>
      </c>
      <c r="I36" s="40" t="str">
        <v>VOO</v>
      </c>
      <c r="J36" s="98"/>
      <c r="K36" s="40"/>
      <c r="M36" s="40" t="str">
        <v>VOO</v>
      </c>
      <c r="N36" s="98"/>
      <c r="O36" s="40"/>
    </row>
    <row r="37" spans="2:25">
      <c r="B37" s="89">
        <f>LN(P2_data!D34/P2_data!D33)</f>
        <v>1.4616324398604517E-3</v>
      </c>
      <c r="C37" s="89">
        <v>2.0000000000000002E-5</v>
      </c>
      <c r="D37" s="89">
        <f t="shared" si="0"/>
        <v>1.4416324398604516E-3</v>
      </c>
      <c r="E37" s="89">
        <v>-1E-4</v>
      </c>
      <c r="F37" s="89">
        <v>-3.0000000000000001E-3</v>
      </c>
      <c r="G37" s="89">
        <v>-5.1999999999999998E-3</v>
      </c>
      <c r="I37" s="40" t="str">
        <v>GLD</v>
      </c>
      <c r="J37" s="98"/>
      <c r="K37" s="40"/>
      <c r="M37" s="40" t="str">
        <v>GLD</v>
      </c>
      <c r="N37" s="98"/>
      <c r="O37" s="40"/>
    </row>
    <row r="38" spans="2:25">
      <c r="B38" s="89">
        <f>LN(P2_data!D35/P2_data!D34)</f>
        <v>0</v>
      </c>
      <c r="C38" s="89">
        <v>2.0000000000000002E-5</v>
      </c>
      <c r="D38" s="89">
        <f t="shared" si="0"/>
        <v>-2.0000000000000002E-5</v>
      </c>
      <c r="E38" s="89">
        <v>5.9999999999999995E-4</v>
      </c>
      <c r="F38" s="89">
        <v>-2.3999999999999998E-3</v>
      </c>
      <c r="G38" s="89">
        <v>-5.3E-3</v>
      </c>
      <c r="I38" s="97" t="str">
        <v>XLF</v>
      </c>
      <c r="J38" s="98"/>
      <c r="K38" s="97"/>
      <c r="M38" s="97" t="str">
        <v>XLF</v>
      </c>
      <c r="N38" s="98"/>
      <c r="O38" s="97"/>
    </row>
    <row r="39" spans="2:25">
      <c r="B39" s="89">
        <f>LN(P2_data!D36/P2_data!D35)</f>
        <v>6.7122649548102733E-3</v>
      </c>
      <c r="C39" s="89">
        <v>2.0000000000000002E-5</v>
      </c>
      <c r="D39" s="89">
        <f t="shared" si="0"/>
        <v>6.6922649548102732E-3</v>
      </c>
      <c r="E39" s="89">
        <v>7.1999999999999998E-3</v>
      </c>
      <c r="F39" s="89">
        <v>6.9999999999999993E-3</v>
      </c>
      <c r="G39" s="89">
        <v>2.0000000000000001E-4</v>
      </c>
    </row>
    <row r="40" spans="2:25">
      <c r="B40" s="89">
        <f>LN(P2_data!D37/P2_data!D36)</f>
        <v>6.9877156183274624E-3</v>
      </c>
      <c r="C40" s="89">
        <v>2.0000000000000002E-5</v>
      </c>
      <c r="D40" s="89">
        <f t="shared" si="0"/>
        <v>6.9677156183274623E-3</v>
      </c>
      <c r="E40" s="89">
        <v>3.8E-3</v>
      </c>
      <c r="F40" s="89">
        <v>3.9000000000000003E-3</v>
      </c>
      <c r="G40" s="89">
        <v>1.1999999999999999E-3</v>
      </c>
    </row>
    <row r="41" spans="2:25">
      <c r="B41" s="89">
        <f>LN(P2_data!D38/P2_data!D37)</f>
        <v>7.3365479710161639E-3</v>
      </c>
      <c r="C41" s="89">
        <v>2.0000000000000002E-5</v>
      </c>
      <c r="D41" s="89">
        <f t="shared" si="0"/>
        <v>7.3165479710161638E-3</v>
      </c>
      <c r="E41" s="89">
        <v>4.8999999999999998E-3</v>
      </c>
      <c r="F41" s="89">
        <v>-3.2000000000000002E-3</v>
      </c>
      <c r="G41" s="89">
        <v>3.2000000000000002E-3</v>
      </c>
    </row>
    <row r="42" spans="2:25">
      <c r="B42" s="89">
        <f>LN(P2_data!D39/P2_data!D38)</f>
        <v>1.0323368041389607E-3</v>
      </c>
      <c r="C42" s="89">
        <v>2.0000000000000002E-5</v>
      </c>
      <c r="D42" s="89">
        <f t="shared" si="0"/>
        <v>1.0123368041389607E-3</v>
      </c>
      <c r="E42" s="89">
        <v>4.5000000000000005E-3</v>
      </c>
      <c r="F42" s="89">
        <v>-2.3E-3</v>
      </c>
      <c r="G42" s="89">
        <v>3.3E-3</v>
      </c>
    </row>
    <row r="43" spans="2:25">
      <c r="B43" s="89">
        <f>LN(P2_data!D40/P2_data!D39)</f>
        <v>3.9607149996612268E-3</v>
      </c>
      <c r="C43" s="89">
        <v>2.0000000000000002E-5</v>
      </c>
      <c r="D43" s="89">
        <f t="shared" si="0"/>
        <v>3.9407149996612267E-3</v>
      </c>
      <c r="E43" s="89">
        <v>5.4000000000000003E-3</v>
      </c>
      <c r="F43" s="89">
        <v>1.9E-3</v>
      </c>
      <c r="G43" s="89">
        <v>-4.4000000000000003E-3</v>
      </c>
    </row>
    <row r="44" spans="2:25">
      <c r="B44" s="89">
        <f>LN(P2_data!D41/P2_data!D40)</f>
        <v>1.0272609609960721E-3</v>
      </c>
      <c r="C44" s="89">
        <v>2.0000000000000002E-5</v>
      </c>
      <c r="D44" s="89">
        <f t="shared" si="0"/>
        <v>1.0072609609960721E-3</v>
      </c>
      <c r="E44" s="89">
        <v>-1.6000000000000001E-3</v>
      </c>
      <c r="F44" s="89">
        <v>-2.0999999999999999E-3</v>
      </c>
      <c r="G44" s="89">
        <v>-2.9999999999999997E-4</v>
      </c>
    </row>
    <row r="45" spans="2:25">
      <c r="B45" s="89">
        <f>LN(P2_data!D42/P2_data!D41)</f>
        <v>1.0261436623729189E-3</v>
      </c>
      <c r="C45" s="89">
        <v>2.0000000000000002E-5</v>
      </c>
      <c r="D45" s="89">
        <f t="shared" si="0"/>
        <v>1.0061436623729188E-3</v>
      </c>
      <c r="E45" s="89">
        <v>2E-3</v>
      </c>
      <c r="F45" s="89">
        <v>-1E-4</v>
      </c>
      <c r="G45" s="89">
        <v>-5.6999999999999993E-3</v>
      </c>
    </row>
    <row r="46" spans="2:25">
      <c r="B46" s="89">
        <f>LN(P2_data!D43/P2_data!D42)</f>
        <v>5.1936219167064857E-3</v>
      </c>
      <c r="C46" s="89">
        <v>2.0000000000000002E-5</v>
      </c>
      <c r="D46" s="89">
        <f t="shared" si="0"/>
        <v>5.1736219167064857E-3</v>
      </c>
      <c r="E46" s="89">
        <v>6.0000000000000001E-3</v>
      </c>
      <c r="F46" s="89">
        <v>-4.0000000000000002E-4</v>
      </c>
      <c r="G46" s="89">
        <v>1.2999999999999999E-3</v>
      </c>
    </row>
    <row r="47" spans="2:25">
      <c r="B47" s="89">
        <f>LN(P2_data!D44/P2_data!D43)</f>
        <v>-1.8068585487372253E-3</v>
      </c>
      <c r="C47" s="89">
        <v>2.0000000000000002E-5</v>
      </c>
      <c r="D47" s="89">
        <f t="shared" si="0"/>
        <v>-1.8268585487372254E-3</v>
      </c>
      <c r="E47" s="89">
        <v>-1.5E-3</v>
      </c>
      <c r="F47" s="89">
        <v>-3.7000000000000002E-3</v>
      </c>
      <c r="G47" s="89">
        <v>1.1000000000000001E-3</v>
      </c>
    </row>
    <row r="48" spans="2:25">
      <c r="B48" s="89">
        <f>LN(P2_data!D45/P2_data!D44)</f>
        <v>-5.8355026740657392E-3</v>
      </c>
      <c r="C48" s="89">
        <v>2.0000000000000002E-5</v>
      </c>
      <c r="D48" s="89">
        <f t="shared" si="0"/>
        <v>-5.8555026740657393E-3</v>
      </c>
      <c r="E48" s="89">
        <v>-1.1000000000000001E-3</v>
      </c>
      <c r="F48" s="89">
        <v>-6.8000000000000005E-3</v>
      </c>
      <c r="G48" s="89">
        <v>2.5999999999999999E-3</v>
      </c>
    </row>
    <row r="49" spans="2:7">
      <c r="B49" s="89">
        <f>LN(P2_data!D46/P2_data!D45)</f>
        <v>4.8914969325958412E-3</v>
      </c>
      <c r="C49" s="89">
        <v>2.0000000000000002E-5</v>
      </c>
      <c r="D49" s="89">
        <f t="shared" si="0"/>
        <v>4.8714969325958412E-3</v>
      </c>
      <c r="E49" s="89">
        <v>1.5E-3</v>
      </c>
      <c r="F49" s="89">
        <v>4.0000000000000002E-4</v>
      </c>
      <c r="G49" s="89">
        <v>-9.1999999999999998E-3</v>
      </c>
    </row>
    <row r="50" spans="2:7">
      <c r="B50" s="89">
        <f>LN(P2_data!D47/P2_data!D46)</f>
        <v>4.0058334524066585E-3</v>
      </c>
      <c r="C50" s="89">
        <v>2.0000000000000002E-5</v>
      </c>
      <c r="D50" s="89">
        <f t="shared" si="0"/>
        <v>3.9858334524066584E-3</v>
      </c>
      <c r="E50" s="89">
        <v>2.2000000000000001E-3</v>
      </c>
      <c r="F50" s="89">
        <v>8.199999999999999E-3</v>
      </c>
      <c r="G50" s="89">
        <v>-3.4000000000000002E-3</v>
      </c>
    </row>
    <row r="51" spans="2:7">
      <c r="B51" s="89">
        <f>LN(P2_data!D48/P2_data!D47)</f>
        <v>-5.5811094617422303E-3</v>
      </c>
      <c r="C51" s="89">
        <v>2.0000000000000002E-5</v>
      </c>
      <c r="D51" s="89">
        <f t="shared" si="0"/>
        <v>-5.6011094617422303E-3</v>
      </c>
      <c r="E51" s="89">
        <v>-4.1999999999999997E-3</v>
      </c>
      <c r="F51" s="89">
        <v>-1.38E-2</v>
      </c>
      <c r="G51" s="89">
        <v>2E-3</v>
      </c>
    </row>
    <row r="52" spans="2:7">
      <c r="B52" s="89">
        <f>LN(P2_data!D49/P2_data!D48)</f>
        <v>1.6185443041261106E-2</v>
      </c>
      <c r="C52" s="89">
        <v>1.0000000000000001E-5</v>
      </c>
      <c r="D52" s="89">
        <f t="shared" si="0"/>
        <v>1.6175443041261107E-2</v>
      </c>
      <c r="E52" s="89">
        <v>1.47E-2</v>
      </c>
      <c r="F52" s="89">
        <v>4.3E-3</v>
      </c>
      <c r="G52" s="89">
        <v>7.1999999999999998E-3</v>
      </c>
    </row>
    <row r="53" spans="2:7">
      <c r="B53" s="89">
        <f>LN(P2_data!D50/P2_data!D49)</f>
        <v>-8.4901164008648593E-3</v>
      </c>
      <c r="C53" s="89">
        <v>1.0000000000000001E-5</v>
      </c>
      <c r="D53" s="89">
        <f t="shared" si="0"/>
        <v>-8.5001164008648589E-3</v>
      </c>
      <c r="E53" s="89">
        <v>-6.9999999999999993E-3</v>
      </c>
      <c r="F53" s="89">
        <v>-5.3E-3</v>
      </c>
      <c r="G53" s="89">
        <v>-8.8000000000000005E-3</v>
      </c>
    </row>
    <row r="54" spans="2:7">
      <c r="B54" s="89">
        <f>LN(P2_data!D51/P2_data!D50)</f>
        <v>3.9106089715634893E-4</v>
      </c>
      <c r="C54" s="89">
        <v>1.0000000000000001E-5</v>
      </c>
      <c r="D54" s="89">
        <f t="shared" si="0"/>
        <v>3.810608971563489E-4</v>
      </c>
      <c r="E54" s="89">
        <v>8.9999999999999998E-4</v>
      </c>
      <c r="F54" s="89">
        <v>-2.0999999999999999E-3</v>
      </c>
      <c r="G54" s="89">
        <v>1.2999999999999999E-3</v>
      </c>
    </row>
    <row r="55" spans="2:7">
      <c r="B55" s="89">
        <f>LN(P2_data!D52/P2_data!D51)</f>
        <v>-2.8188884284928027E-3</v>
      </c>
      <c r="C55" s="89">
        <v>1.0000000000000001E-5</v>
      </c>
      <c r="D55" s="89">
        <f t="shared" si="0"/>
        <v>-2.8288884284928028E-3</v>
      </c>
      <c r="E55" s="89">
        <v>-3.8E-3</v>
      </c>
      <c r="F55" s="89">
        <v>-3.5999999999999999E-3</v>
      </c>
      <c r="G55" s="89">
        <v>-1E-3</v>
      </c>
    </row>
    <row r="56" spans="2:7">
      <c r="B56" s="89">
        <f>LN(P2_data!D53/P2_data!D52)</f>
        <v>-3.2200773693076622E-3</v>
      </c>
      <c r="C56" s="89">
        <v>1.0000000000000001E-5</v>
      </c>
      <c r="D56" s="89">
        <f t="shared" si="0"/>
        <v>-3.2300773693076622E-3</v>
      </c>
      <c r="E56" s="89">
        <v>-3.5999999999999999E-3</v>
      </c>
      <c r="F56" s="89">
        <v>-2.8999999999999998E-3</v>
      </c>
      <c r="G56" s="89">
        <v>-5.0000000000000001E-4</v>
      </c>
    </row>
    <row r="57" spans="2:7">
      <c r="B57" s="89">
        <f>LN(P2_data!D54/P2_data!D53)</f>
        <v>-2.9149033569159473E-3</v>
      </c>
      <c r="C57" s="89">
        <v>1.0000000000000001E-5</v>
      </c>
      <c r="D57" s="89">
        <f t="shared" si="0"/>
        <v>-2.9249033569159473E-3</v>
      </c>
      <c r="E57" s="89">
        <v>-1.9E-3</v>
      </c>
      <c r="F57" s="89">
        <v>-1E-3</v>
      </c>
      <c r="G57" s="89">
        <v>-8.199999999999999E-3</v>
      </c>
    </row>
    <row r="58" spans="2:7">
      <c r="B58" s="89">
        <f>LN(P2_data!D55/P2_data!D54)</f>
        <v>-4.1902183925244261E-3</v>
      </c>
      <c r="C58" s="89">
        <v>1.0000000000000001E-5</v>
      </c>
      <c r="D58" s="89">
        <f t="shared" si="0"/>
        <v>-4.2002183925244256E-3</v>
      </c>
      <c r="E58" s="89">
        <v>4.0000000000000002E-4</v>
      </c>
      <c r="F58" s="89">
        <v>-4.5999999999999999E-3</v>
      </c>
      <c r="G58" s="89">
        <v>-2.7000000000000001E-3</v>
      </c>
    </row>
    <row r="59" spans="2:7">
      <c r="B59" s="89">
        <f>LN(P2_data!D56/P2_data!D55)</f>
        <v>6.3968470844451182E-3</v>
      </c>
      <c r="C59" s="89">
        <v>1.0000000000000001E-5</v>
      </c>
      <c r="D59" s="89">
        <f t="shared" si="0"/>
        <v>6.3868470844451186E-3</v>
      </c>
      <c r="E59" s="89">
        <v>3.4000000000000002E-3</v>
      </c>
      <c r="F59" s="89">
        <v>1E-3</v>
      </c>
      <c r="G59" s="89">
        <v>-3.8E-3</v>
      </c>
    </row>
    <row r="60" spans="2:7">
      <c r="B60" s="89">
        <f>LN(P2_data!D57/P2_data!D56)</f>
        <v>1.3373561579026545E-3</v>
      </c>
      <c r="C60" s="89">
        <v>1.0000000000000001E-5</v>
      </c>
      <c r="D60" s="89">
        <f t="shared" si="0"/>
        <v>1.3273561579026545E-3</v>
      </c>
      <c r="E60" s="89">
        <v>1.2999999999999999E-3</v>
      </c>
      <c r="F60" s="89">
        <v>3.3E-3</v>
      </c>
      <c r="G60" s="89">
        <v>-2.9999999999999997E-4</v>
      </c>
    </row>
    <row r="61" spans="2:7">
      <c r="B61" s="89">
        <f>LN(P2_data!D58/P2_data!D57)</f>
        <v>-7.4173385413068612E-3</v>
      </c>
      <c r="C61" s="89">
        <v>1.0000000000000001E-5</v>
      </c>
      <c r="D61" s="89">
        <f t="shared" si="0"/>
        <v>-7.4273385413068608E-3</v>
      </c>
      <c r="E61" s="89">
        <v>-3.5999999999999999E-3</v>
      </c>
      <c r="F61" s="89">
        <v>-2.3E-3</v>
      </c>
      <c r="G61" s="89">
        <v>2.0000000000000001E-4</v>
      </c>
    </row>
    <row r="62" spans="2:7">
      <c r="B62" s="89">
        <f>LN(P2_data!D59/P2_data!D58)</f>
        <v>1.1105505387063147E-2</v>
      </c>
      <c r="C62" s="89">
        <v>1.0000000000000001E-5</v>
      </c>
      <c r="D62" s="89">
        <f t="shared" si="0"/>
        <v>1.1095505387063147E-2</v>
      </c>
      <c r="E62" s="89">
        <v>8.6E-3</v>
      </c>
      <c r="F62" s="89">
        <v>7.3000000000000001E-3</v>
      </c>
      <c r="G62" s="89">
        <v>-4.0999999999999995E-3</v>
      </c>
    </row>
    <row r="63" spans="2:7">
      <c r="B63" s="89">
        <f>LN(P2_data!D60/P2_data!D59)</f>
        <v>-3.6881668457562173E-3</v>
      </c>
      <c r="C63" s="89">
        <v>1.0000000000000001E-5</v>
      </c>
      <c r="D63" s="89">
        <f t="shared" si="0"/>
        <v>-3.6981668457562174E-3</v>
      </c>
      <c r="E63" s="89">
        <v>-5.9999999999999995E-4</v>
      </c>
      <c r="F63" s="89">
        <v>4.5000000000000005E-3</v>
      </c>
      <c r="G63" s="89">
        <v>2.3999999999999998E-3</v>
      </c>
    </row>
    <row r="64" spans="2:7">
      <c r="B64" s="89">
        <f>LN(P2_data!D61/P2_data!D60)</f>
        <v>4.9406445045938998E-3</v>
      </c>
      <c r="C64" s="89">
        <v>1.0000000000000001E-5</v>
      </c>
      <c r="D64" s="89">
        <f t="shared" si="0"/>
        <v>4.9306445045939002E-3</v>
      </c>
      <c r="E64" s="89">
        <v>-8.0000000000000004E-4</v>
      </c>
      <c r="F64" s="89">
        <v>6.1999999999999998E-3</v>
      </c>
      <c r="G64" s="89">
        <v>-2.5999999999999999E-3</v>
      </c>
    </row>
    <row r="65" spans="2:7">
      <c r="B65" s="89">
        <f>LN(P2_data!D62/P2_data!D61)</f>
        <v>-2.9771645422281548E-3</v>
      </c>
      <c r="C65" s="89">
        <v>1.0000000000000001E-5</v>
      </c>
      <c r="D65" s="89">
        <f t="shared" si="0"/>
        <v>-2.9871645422281548E-3</v>
      </c>
      <c r="E65" s="89">
        <v>-2.5000000000000001E-3</v>
      </c>
      <c r="F65" s="89">
        <v>-7.000000000000001E-4</v>
      </c>
      <c r="G65" s="89">
        <v>-7.4999999999999997E-3</v>
      </c>
    </row>
    <row r="66" spans="2:7">
      <c r="B66" s="89">
        <f>LN(P2_data!D63/P2_data!D62)</f>
        <v>-1.5179341419587735E-2</v>
      </c>
      <c r="C66" s="89">
        <v>1.0000000000000001E-5</v>
      </c>
      <c r="D66" s="89">
        <f t="shared" si="0"/>
        <v>-1.5189341419587735E-2</v>
      </c>
      <c r="E66" s="89">
        <v>-1.4800000000000001E-2</v>
      </c>
      <c r="F66" s="89">
        <v>-1.34E-2</v>
      </c>
      <c r="G66" s="89">
        <v>-6.8999999999999999E-3</v>
      </c>
    </row>
    <row r="67" spans="2:7">
      <c r="B67" s="89">
        <f>LN(P2_data!D64/P2_data!D63)</f>
        <v>4.7683314502239681E-3</v>
      </c>
      <c r="C67" s="89">
        <v>1.0000000000000001E-5</v>
      </c>
      <c r="D67" s="89">
        <f t="shared" si="0"/>
        <v>4.7583314502239685E-3</v>
      </c>
      <c r="E67" s="89">
        <v>1.6000000000000001E-3</v>
      </c>
      <c r="F67" s="89">
        <v>-3.0000000000000001E-3</v>
      </c>
      <c r="G67" s="89">
        <v>-5.4000000000000003E-3</v>
      </c>
    </row>
    <row r="68" spans="2:7">
      <c r="B68" s="89">
        <f>LN(P2_data!D65/P2_data!D64)</f>
        <v>-2.2223916247279089E-3</v>
      </c>
      <c r="C68" s="89">
        <v>1.0000000000000001E-5</v>
      </c>
      <c r="D68" s="89">
        <f t="shared" si="0"/>
        <v>-2.232391624727909E-3</v>
      </c>
      <c r="E68" s="89">
        <v>-2.9999999999999997E-4</v>
      </c>
      <c r="F68" s="89">
        <v>6.8999999999999999E-3</v>
      </c>
      <c r="G68" s="89">
        <v>4.5999999999999999E-3</v>
      </c>
    </row>
    <row r="69" spans="2:7">
      <c r="B69" s="89">
        <f>LN(P2_data!D66/P2_data!D65)</f>
        <v>-8.1378780046408583E-3</v>
      </c>
      <c r="C69" s="89">
        <v>1.0000000000000001E-5</v>
      </c>
      <c r="D69" s="89">
        <f t="shared" si="0"/>
        <v>-8.1478780046408579E-3</v>
      </c>
      <c r="E69" s="89">
        <v>-5.0000000000000001E-4</v>
      </c>
      <c r="F69" s="89">
        <v>1.2999999999999999E-3</v>
      </c>
      <c r="G69" s="89">
        <v>-2.3E-3</v>
      </c>
    </row>
    <row r="70" spans="2:7">
      <c r="B70" s="89">
        <f>LN(P2_data!D67/P2_data!D66)</f>
        <v>-3.5310445021072188E-3</v>
      </c>
      <c r="C70" s="89">
        <v>1.0000000000000001E-5</v>
      </c>
      <c r="D70" s="89">
        <f t="shared" si="0"/>
        <v>-3.5410445021072188E-3</v>
      </c>
      <c r="E70" s="89">
        <v>-5.0000000000000001E-4</v>
      </c>
      <c r="F70" s="89">
        <v>5.6000000000000008E-3</v>
      </c>
      <c r="G70" s="89">
        <v>-5.1999999999999998E-3</v>
      </c>
    </row>
    <row r="71" spans="2:7">
      <c r="B71" s="89">
        <f>LN(P2_data!D68/P2_data!D67)</f>
        <v>1.0078496724189635E-2</v>
      </c>
      <c r="C71" s="89">
        <v>1.0000000000000001E-5</v>
      </c>
      <c r="D71" s="89">
        <f t="shared" ref="D71:D134" si="1">B71-C71</f>
        <v>1.0068496724189635E-2</v>
      </c>
      <c r="E71" s="89">
        <v>7.1999999999999998E-3</v>
      </c>
      <c r="F71" s="89">
        <v>-1.5E-3</v>
      </c>
      <c r="G71" s="89">
        <v>7.0999999999999995E-3</v>
      </c>
    </row>
    <row r="72" spans="2:7">
      <c r="B72" s="89">
        <f>LN(P2_data!D69/P2_data!D68)</f>
        <v>-2.3877899904953088E-4</v>
      </c>
      <c r="C72" s="89">
        <v>1.0000000000000001E-5</v>
      </c>
      <c r="D72" s="89">
        <f t="shared" si="1"/>
        <v>-2.4877899904953088E-4</v>
      </c>
      <c r="E72" s="89">
        <v>1.8E-3</v>
      </c>
      <c r="F72" s="89">
        <v>3.9000000000000003E-3</v>
      </c>
      <c r="G72" s="89">
        <v>-5.9999999999999995E-4</v>
      </c>
    </row>
    <row r="73" spans="2:7">
      <c r="B73" s="89">
        <f>LN(P2_data!D70/P2_data!D69)</f>
        <v>5.0817878720270174E-3</v>
      </c>
      <c r="C73" s="89">
        <v>1.0000000000000001E-5</v>
      </c>
      <c r="D73" s="89">
        <f t="shared" si="1"/>
        <v>5.0717878720270178E-3</v>
      </c>
      <c r="E73" s="89">
        <v>3.5999999999999999E-3</v>
      </c>
      <c r="F73" s="89">
        <v>3.3E-3</v>
      </c>
      <c r="G73" s="89">
        <v>9.1999999999999998E-3</v>
      </c>
    </row>
    <row r="74" spans="2:7">
      <c r="B74" s="89">
        <f>LN(P2_data!D71/P2_data!D70)</f>
        <v>-2.61709176205381E-3</v>
      </c>
      <c r="C74" s="89">
        <v>1.0000000000000001E-5</v>
      </c>
      <c r="D74" s="89">
        <f t="shared" si="1"/>
        <v>-2.62709176205381E-3</v>
      </c>
      <c r="E74" s="89">
        <v>-1.6000000000000001E-3</v>
      </c>
      <c r="F74" s="89">
        <v>5.6999999999999993E-3</v>
      </c>
      <c r="G74" s="89">
        <v>-3.0000000000000001E-3</v>
      </c>
    </row>
    <row r="75" spans="2:7">
      <c r="B75" s="89">
        <f>LN(P2_data!D72/P2_data!D71)</f>
        <v>-4.8557309337641363E-3</v>
      </c>
      <c r="C75" s="89">
        <v>3.0000000000000001E-5</v>
      </c>
      <c r="D75" s="89">
        <f t="shared" si="1"/>
        <v>-4.8857309337641359E-3</v>
      </c>
      <c r="E75" s="89">
        <v>-2.8000000000000004E-3</v>
      </c>
      <c r="F75" s="89">
        <v>-1.1000000000000001E-2</v>
      </c>
      <c r="G75" s="89">
        <v>-1.1000000000000001E-3</v>
      </c>
    </row>
    <row r="76" spans="2:7">
      <c r="B76" s="89">
        <f>LN(P2_data!D73/P2_data!D72)</f>
        <v>2.1521350963743776E-3</v>
      </c>
      <c r="C76" s="89">
        <v>3.0000000000000001E-5</v>
      </c>
      <c r="D76" s="89">
        <f t="shared" si="1"/>
        <v>2.1221350963743775E-3</v>
      </c>
      <c r="E76" s="89">
        <v>5.0000000000000001E-4</v>
      </c>
      <c r="F76" s="89">
        <v>-2.3E-3</v>
      </c>
      <c r="G76" s="89">
        <v>3.0999999999999999E-3</v>
      </c>
    </row>
    <row r="77" spans="2:7">
      <c r="B77" s="89">
        <f>LN(P2_data!D74/P2_data!D73)</f>
        <v>-3.8292428580905813E-3</v>
      </c>
      <c r="C77" s="89">
        <v>3.0000000000000001E-5</v>
      </c>
      <c r="D77" s="89">
        <f t="shared" si="1"/>
        <v>-3.8592428580905814E-3</v>
      </c>
      <c r="E77" s="89">
        <v>-4.4000000000000003E-3</v>
      </c>
      <c r="F77" s="89">
        <v>-7.9000000000000008E-3</v>
      </c>
      <c r="G77" s="89">
        <v>-3.0999999999999999E-3</v>
      </c>
    </row>
    <row r="78" spans="2:7">
      <c r="B78" s="89">
        <f>LN(P2_data!D75/P2_data!D74)</f>
        <v>3.3514075416191513E-3</v>
      </c>
      <c r="C78" s="89">
        <v>3.0000000000000001E-5</v>
      </c>
      <c r="D78" s="89">
        <f t="shared" si="1"/>
        <v>3.3214075416191512E-3</v>
      </c>
      <c r="E78" s="89">
        <v>3.2000000000000002E-3</v>
      </c>
      <c r="F78" s="89">
        <v>6.8999999999999999E-3</v>
      </c>
      <c r="G78" s="89">
        <v>5.0000000000000001E-3</v>
      </c>
    </row>
    <row r="79" spans="2:7">
      <c r="B79" s="89">
        <f>LN(P2_data!D76/P2_data!D75)</f>
        <v>1.1146418484621406E-3</v>
      </c>
      <c r="C79" s="89">
        <v>3.0000000000000001E-5</v>
      </c>
      <c r="D79" s="89">
        <f t="shared" si="1"/>
        <v>1.0846418484621405E-3</v>
      </c>
      <c r="E79" s="89">
        <v>-8.0000000000000004E-4</v>
      </c>
      <c r="F79" s="89">
        <v>1.4000000000000002E-3</v>
      </c>
      <c r="G79" s="89">
        <v>-2.5999999999999999E-3</v>
      </c>
    </row>
    <row r="80" spans="2:7">
      <c r="B80" s="89">
        <f>LN(P2_data!D77/P2_data!D76)</f>
        <v>2.0667893053992786E-3</v>
      </c>
      <c r="C80" s="89">
        <v>3.0000000000000001E-5</v>
      </c>
      <c r="D80" s="89">
        <f t="shared" si="1"/>
        <v>2.0367893053992786E-3</v>
      </c>
      <c r="E80" s="89">
        <v>8.0000000000000004E-4</v>
      </c>
      <c r="F80" s="89">
        <v>1E-3</v>
      </c>
      <c r="G80" s="89">
        <v>1E-3</v>
      </c>
    </row>
    <row r="81" spans="2:7">
      <c r="B81" s="89">
        <f>LN(P2_data!D78/P2_data!D77)</f>
        <v>4.7632583050733347E-4</v>
      </c>
      <c r="C81" s="89">
        <v>3.0000000000000001E-5</v>
      </c>
      <c r="D81" s="89">
        <f t="shared" si="1"/>
        <v>4.4632583050733344E-4</v>
      </c>
      <c r="E81" s="89">
        <v>-5.0000000000000001E-4</v>
      </c>
      <c r="F81" s="89">
        <v>8.1000000000000013E-3</v>
      </c>
      <c r="G81" s="89">
        <v>2.5000000000000001E-3</v>
      </c>
    </row>
    <row r="82" spans="2:7">
      <c r="B82" s="89">
        <f>LN(P2_data!D79/P2_data!D78)</f>
        <v>-1.3424093133448821E-2</v>
      </c>
      <c r="C82" s="89">
        <v>3.0000000000000001E-5</v>
      </c>
      <c r="D82" s="89">
        <f t="shared" si="1"/>
        <v>-1.3454093133448822E-2</v>
      </c>
      <c r="E82" s="89">
        <v>-4.8999999999999998E-3</v>
      </c>
      <c r="F82" s="89">
        <v>-8.5000000000000006E-3</v>
      </c>
      <c r="G82" s="89">
        <v>-5.4000000000000003E-3</v>
      </c>
    </row>
    <row r="83" spans="2:7">
      <c r="B83" s="89">
        <f>LN(P2_data!D80/P2_data!D79)</f>
        <v>-6.5372736467818066E-3</v>
      </c>
      <c r="C83" s="89">
        <v>3.0000000000000001E-5</v>
      </c>
      <c r="D83" s="89">
        <f t="shared" si="1"/>
        <v>-6.5672736467818063E-3</v>
      </c>
      <c r="E83" s="89">
        <v>-7.4999999999999997E-3</v>
      </c>
      <c r="F83" s="89">
        <v>-2.3E-3</v>
      </c>
      <c r="G83" s="89">
        <v>-7.9000000000000008E-3</v>
      </c>
    </row>
    <row r="84" spans="2:7">
      <c r="B84" s="89">
        <f>LN(P2_data!D81/P2_data!D80)</f>
        <v>1.0311022600503485E-2</v>
      </c>
      <c r="C84" s="89">
        <v>3.0000000000000001E-5</v>
      </c>
      <c r="D84" s="89">
        <f t="shared" si="1"/>
        <v>1.0281022600503485E-2</v>
      </c>
      <c r="E84" s="89">
        <v>8.8999999999999999E-3</v>
      </c>
      <c r="F84" s="89">
        <v>2.3999999999999998E-3</v>
      </c>
      <c r="G84" s="89">
        <v>2.2000000000000001E-3</v>
      </c>
    </row>
    <row r="85" spans="2:7">
      <c r="B85" s="89">
        <f>LN(P2_data!D82/P2_data!D81)</f>
        <v>-5.6114475448289204E-4</v>
      </c>
      <c r="C85" s="89">
        <v>3.0000000000000001E-5</v>
      </c>
      <c r="D85" s="89">
        <f t="shared" si="1"/>
        <v>-5.9114475448289201E-4</v>
      </c>
      <c r="E85" s="89">
        <v>-2.5000000000000001E-3</v>
      </c>
      <c r="F85" s="89">
        <v>3.5999999999999999E-3</v>
      </c>
      <c r="G85" s="89">
        <v>-1.6000000000000001E-3</v>
      </c>
    </row>
    <row r="86" spans="2:7">
      <c r="B86" s="89">
        <f>LN(P2_data!D83/P2_data!D82)</f>
        <v>2.3227033882484908E-3</v>
      </c>
      <c r="C86" s="89">
        <v>3.0000000000000001E-5</v>
      </c>
      <c r="D86" s="89">
        <f t="shared" si="1"/>
        <v>2.2927033882484908E-3</v>
      </c>
      <c r="E86" s="89">
        <v>-8.0000000000000004E-4</v>
      </c>
      <c r="F86" s="89">
        <v>6.0000000000000001E-3</v>
      </c>
      <c r="G86" s="89">
        <v>-3.9000000000000003E-3</v>
      </c>
    </row>
    <row r="87" spans="2:7">
      <c r="B87" s="89">
        <f>LN(P2_data!D84/P2_data!D83)</f>
        <v>1.1454165862894879E-2</v>
      </c>
      <c r="C87" s="89">
        <v>3.0000000000000001E-5</v>
      </c>
      <c r="D87" s="89">
        <f t="shared" si="1"/>
        <v>1.1424165862894879E-2</v>
      </c>
      <c r="E87" s="89">
        <v>8.3000000000000001E-3</v>
      </c>
      <c r="F87" s="89">
        <v>5.1999999999999998E-3</v>
      </c>
      <c r="G87" s="89">
        <v>2.7000000000000001E-3</v>
      </c>
    </row>
    <row r="88" spans="2:7">
      <c r="B88" s="89">
        <f>LN(P2_data!D85/P2_data!D84)</f>
        <v>0</v>
      </c>
      <c r="C88" s="89">
        <v>3.0000000000000001E-5</v>
      </c>
      <c r="D88" s="89">
        <f t="shared" si="1"/>
        <v>-3.0000000000000001E-5</v>
      </c>
      <c r="E88" s="89">
        <v>-2.8000000000000004E-3</v>
      </c>
      <c r="F88" s="89">
        <v>1E-3</v>
      </c>
      <c r="G88" s="89">
        <v>-1.4000000000000002E-3</v>
      </c>
    </row>
    <row r="89" spans="2:7">
      <c r="B89" s="89">
        <f>LN(P2_data!D86/P2_data!D85)</f>
        <v>1.2652932908686208E-2</v>
      </c>
      <c r="C89" s="89">
        <v>3.0000000000000001E-5</v>
      </c>
      <c r="D89" s="89">
        <f t="shared" si="1"/>
        <v>1.2622932908686208E-2</v>
      </c>
      <c r="E89" s="89">
        <v>1.18E-2</v>
      </c>
      <c r="F89" s="89">
        <v>1.7000000000000001E-3</v>
      </c>
      <c r="G89" s="89">
        <v>5.1000000000000004E-3</v>
      </c>
    </row>
    <row r="90" spans="2:7">
      <c r="B90" s="89">
        <f>LN(P2_data!D87/P2_data!D86)</f>
        <v>6.6160273235469471E-3</v>
      </c>
      <c r="C90" s="89">
        <v>3.0000000000000001E-5</v>
      </c>
      <c r="D90" s="89">
        <f t="shared" si="1"/>
        <v>6.5860273235469474E-3</v>
      </c>
      <c r="E90" s="89">
        <v>6.6E-3</v>
      </c>
      <c r="F90" s="89">
        <v>3.5999999999999999E-3</v>
      </c>
      <c r="G90" s="89">
        <v>-5.0000000000000001E-4</v>
      </c>
    </row>
    <row r="91" spans="2:7">
      <c r="B91" s="89">
        <f>LN(P2_data!D88/P2_data!D87)</f>
        <v>-3.8787973328196352E-4</v>
      </c>
      <c r="C91" s="89">
        <v>3.0000000000000001E-5</v>
      </c>
      <c r="D91" s="89">
        <f t="shared" si="1"/>
        <v>-4.1787973328196354E-4</v>
      </c>
      <c r="E91" s="89">
        <v>4.0000000000000002E-4</v>
      </c>
      <c r="F91" s="89">
        <v>6.9999999999999993E-3</v>
      </c>
      <c r="G91" s="89">
        <v>3.0999999999999999E-3</v>
      </c>
    </row>
    <row r="92" spans="2:7">
      <c r="B92" s="89">
        <f>LN(P2_data!D89/P2_data!D88)</f>
        <v>3.1768574888747137E-3</v>
      </c>
      <c r="C92" s="89">
        <v>3.0000000000000001E-5</v>
      </c>
      <c r="D92" s="89">
        <f t="shared" si="1"/>
        <v>3.1468574888747136E-3</v>
      </c>
      <c r="E92" s="89">
        <v>5.0000000000000001E-4</v>
      </c>
      <c r="F92" s="89">
        <v>-1.2999999999999999E-3</v>
      </c>
      <c r="G92" s="89">
        <v>-9.5999999999999992E-3</v>
      </c>
    </row>
    <row r="93" spans="2:7">
      <c r="B93" s="89">
        <f>LN(P2_data!D90/P2_data!D89)</f>
        <v>-5.1968239772926979E-3</v>
      </c>
      <c r="C93" s="89">
        <v>3.0000000000000001E-5</v>
      </c>
      <c r="D93" s="89">
        <f t="shared" si="1"/>
        <v>-5.2268239772926975E-3</v>
      </c>
      <c r="E93" s="89">
        <v>-3.0000000000000001E-3</v>
      </c>
      <c r="F93" s="89">
        <v>-6.7000000000000002E-3</v>
      </c>
      <c r="G93" s="89">
        <v>-6.0000000000000001E-3</v>
      </c>
    </row>
    <row r="94" spans="2:7">
      <c r="B94" s="89">
        <f>LN(P2_data!D91/P2_data!D90)</f>
        <v>-9.3359534829257562E-4</v>
      </c>
      <c r="C94" s="89">
        <v>3.0000000000000001E-5</v>
      </c>
      <c r="D94" s="89">
        <f t="shared" si="1"/>
        <v>-9.6359534829257559E-4</v>
      </c>
      <c r="E94" s="89">
        <v>2.0999999999999999E-3</v>
      </c>
      <c r="F94" s="89">
        <v>2.7000000000000001E-3</v>
      </c>
      <c r="G94" s="89">
        <v>-1.2999999999999999E-3</v>
      </c>
    </row>
    <row r="95" spans="2:7">
      <c r="B95" s="89">
        <f>LN(P2_data!D92/P2_data!D91)</f>
        <v>1.711005219359709E-3</v>
      </c>
      <c r="C95" s="89">
        <v>3.0000000000000001E-5</v>
      </c>
      <c r="D95" s="89">
        <f t="shared" si="1"/>
        <v>1.681005219359709E-3</v>
      </c>
      <c r="E95" s="89">
        <v>2.9999999999999997E-4</v>
      </c>
      <c r="F95" s="89">
        <v>-4.5999999999999999E-3</v>
      </c>
      <c r="G95" s="89">
        <v>-2.0999999999999999E-3</v>
      </c>
    </row>
    <row r="96" spans="2:7">
      <c r="B96" s="89">
        <f>LN(P2_data!D93/P2_data!D92)</f>
        <v>-1.166341561414032E-3</v>
      </c>
      <c r="C96" s="89">
        <v>3.0000000000000001E-5</v>
      </c>
      <c r="D96" s="89">
        <f t="shared" si="1"/>
        <v>-1.1963415614140321E-3</v>
      </c>
      <c r="E96" s="89">
        <v>-1.9E-3</v>
      </c>
      <c r="F96" s="89">
        <v>-5.4000000000000003E-3</v>
      </c>
      <c r="G96" s="89">
        <v>2E-3</v>
      </c>
    </row>
    <row r="97" spans="2:7">
      <c r="B97" s="89">
        <f>LN(P2_data!D94/P2_data!D93)</f>
        <v>2.0207514767960075E-3</v>
      </c>
      <c r="C97" s="89">
        <v>3.0000000000000001E-5</v>
      </c>
      <c r="D97" s="89">
        <f t="shared" si="1"/>
        <v>1.9907514767960074E-3</v>
      </c>
      <c r="E97" s="89">
        <v>2.0000000000000001E-4</v>
      </c>
      <c r="F97" s="89">
        <v>-5.9999999999999995E-4</v>
      </c>
      <c r="G97" s="89">
        <v>-3.5999999999999999E-3</v>
      </c>
    </row>
    <row r="98" spans="2:7">
      <c r="B98" s="89">
        <f>LN(P2_data!D95/P2_data!D94)</f>
        <v>6.3462174630964617E-3</v>
      </c>
      <c r="C98" s="89">
        <v>3.0000000000000001E-5</v>
      </c>
      <c r="D98" s="89">
        <f t="shared" si="1"/>
        <v>6.3162174630964621E-3</v>
      </c>
      <c r="E98" s="89">
        <v>4.5999999999999999E-3</v>
      </c>
      <c r="F98" s="89">
        <v>5.9999999999999995E-4</v>
      </c>
      <c r="G98" s="89">
        <v>5.0000000000000001E-4</v>
      </c>
    </row>
    <row r="99" spans="2:7">
      <c r="B99" s="89">
        <f>LN(P2_data!D96/P2_data!D95)</f>
        <v>-3.6325813410340801E-3</v>
      </c>
      <c r="C99" s="89">
        <v>3.0000000000000001E-5</v>
      </c>
      <c r="D99" s="89">
        <f t="shared" si="1"/>
        <v>-3.6625813410340801E-3</v>
      </c>
      <c r="E99" s="89">
        <v>-4.0000000000000002E-4</v>
      </c>
      <c r="F99" s="89">
        <v>-2.7000000000000001E-3</v>
      </c>
      <c r="G99" s="89">
        <v>2.8000000000000004E-3</v>
      </c>
    </row>
    <row r="100" spans="2:7">
      <c r="B100" s="89">
        <f>LN(P2_data!D97/P2_data!D96)</f>
        <v>0</v>
      </c>
      <c r="C100" s="89">
        <v>3.0000000000000001E-5</v>
      </c>
      <c r="D100" s="89">
        <f t="shared" si="1"/>
        <v>-3.0000000000000001E-5</v>
      </c>
      <c r="E100" s="89">
        <v>-5.0000000000000001E-4</v>
      </c>
      <c r="F100" s="89">
        <v>5.1000000000000004E-3</v>
      </c>
      <c r="G100" s="89">
        <v>-7.8000000000000005E-3</v>
      </c>
    </row>
    <row r="101" spans="2:7">
      <c r="B101" s="89">
        <f>LN(P2_data!D98/P2_data!D97)</f>
        <v>-1.0845911038820095E-3</v>
      </c>
      <c r="C101" s="89">
        <v>3.0000000000000001E-5</v>
      </c>
      <c r="D101" s="89">
        <f t="shared" si="1"/>
        <v>-1.1145911038820096E-3</v>
      </c>
      <c r="E101" s="89">
        <v>2.0999999999999999E-3</v>
      </c>
      <c r="F101" s="89">
        <v>1.9E-3</v>
      </c>
      <c r="G101" s="89">
        <v>2.0000000000000001E-4</v>
      </c>
    </row>
    <row r="102" spans="2:7">
      <c r="B102" s="89">
        <f>LN(P2_data!D99/P2_data!D98)</f>
        <v>-7.7536449594579014E-4</v>
      </c>
      <c r="C102" s="89">
        <v>3.0000000000000001E-5</v>
      </c>
      <c r="D102" s="89">
        <f t="shared" si="1"/>
        <v>-8.0536449594579011E-4</v>
      </c>
      <c r="E102" s="89">
        <v>-2.5999999999999999E-3</v>
      </c>
      <c r="F102" s="89">
        <v>-3.5999999999999999E-3</v>
      </c>
      <c r="G102" s="89">
        <v>-1.5E-3</v>
      </c>
    </row>
    <row r="103" spans="2:7">
      <c r="B103" s="89">
        <f>LN(P2_data!D100/P2_data!D99)</f>
        <v>-5.9911090775022265E-3</v>
      </c>
      <c r="C103" s="89">
        <v>3.0000000000000001E-5</v>
      </c>
      <c r="D103" s="89">
        <f t="shared" si="1"/>
        <v>-6.0211090775022262E-3</v>
      </c>
      <c r="E103" s="89">
        <v>-1.8E-3</v>
      </c>
      <c r="F103" s="89">
        <v>-2.8999999999999998E-3</v>
      </c>
      <c r="G103" s="89">
        <v>-6.0999999999999995E-3</v>
      </c>
    </row>
    <row r="104" spans="2:7">
      <c r="B104" s="89">
        <f>LN(P2_data!D101/P2_data!D100)</f>
        <v>5.6031430639455785E-3</v>
      </c>
      <c r="C104" s="89">
        <v>3.0000000000000001E-5</v>
      </c>
      <c r="D104" s="89">
        <f t="shared" si="1"/>
        <v>5.5731430639455789E-3</v>
      </c>
      <c r="E104" s="89">
        <v>5.3E-3</v>
      </c>
      <c r="F104" s="89">
        <v>2.5000000000000001E-3</v>
      </c>
      <c r="G104" s="89">
        <v>2E-3</v>
      </c>
    </row>
    <row r="105" spans="2:7">
      <c r="B105" s="89">
        <f>LN(P2_data!D102/P2_data!D101)</f>
        <v>-2.328301430887979E-4</v>
      </c>
      <c r="C105" s="89">
        <v>3.0000000000000001E-5</v>
      </c>
      <c r="D105" s="89">
        <f t="shared" si="1"/>
        <v>-2.6283014308879789E-4</v>
      </c>
      <c r="E105" s="89">
        <v>-2.9999999999999997E-4</v>
      </c>
      <c r="F105" s="89">
        <v>1.6000000000000001E-3</v>
      </c>
      <c r="G105" s="89">
        <v>-8.9999999999999998E-4</v>
      </c>
    </row>
    <row r="106" spans="2:7">
      <c r="B106" s="89">
        <f>LN(P2_data!D103/P2_data!D102)</f>
        <v>-1.9437903322610858E-2</v>
      </c>
      <c r="C106" s="89">
        <v>3.0000000000000001E-5</v>
      </c>
      <c r="D106" s="89">
        <f t="shared" si="1"/>
        <v>-1.9467903322610856E-2</v>
      </c>
      <c r="E106" s="89">
        <v>-1.9699999999999999E-2</v>
      </c>
      <c r="F106" s="89">
        <v>-8.8999999999999999E-3</v>
      </c>
      <c r="G106" s="89">
        <v>-5.4000000000000003E-3</v>
      </c>
    </row>
    <row r="107" spans="2:7">
      <c r="B107" s="89">
        <f>LN(P2_data!D104/P2_data!D103)</f>
        <v>7.9113138602458354E-4</v>
      </c>
      <c r="C107" s="89">
        <v>3.0000000000000001E-5</v>
      </c>
      <c r="D107" s="89">
        <f t="shared" si="1"/>
        <v>7.6113138602458357E-4</v>
      </c>
      <c r="E107" s="89">
        <v>4.0000000000000001E-3</v>
      </c>
      <c r="F107" s="89">
        <v>5.9999999999999995E-4</v>
      </c>
      <c r="G107" s="89">
        <v>-3.9000000000000003E-3</v>
      </c>
    </row>
    <row r="108" spans="2:7">
      <c r="B108" s="89">
        <f>LN(P2_data!D105/P2_data!D104)</f>
        <v>1.1401774830831992E-2</v>
      </c>
      <c r="C108" s="89">
        <v>3.0000000000000001E-5</v>
      </c>
      <c r="D108" s="89">
        <f t="shared" si="1"/>
        <v>1.1371774830831991E-2</v>
      </c>
      <c r="E108" s="89">
        <v>6.9999999999999993E-3</v>
      </c>
      <c r="F108" s="89">
        <v>-3.9000000000000003E-3</v>
      </c>
      <c r="G108" s="89">
        <v>4.0000000000000001E-3</v>
      </c>
    </row>
    <row r="109" spans="2:7">
      <c r="B109" s="89">
        <f>LN(P2_data!D106/P2_data!D105)</f>
        <v>7.7105954361207677E-3</v>
      </c>
      <c r="C109" s="89">
        <v>3.0000000000000001E-5</v>
      </c>
      <c r="D109" s="89">
        <f t="shared" si="1"/>
        <v>7.6805954361207681E-3</v>
      </c>
      <c r="E109" s="89">
        <v>5.6000000000000008E-3</v>
      </c>
      <c r="F109" s="89">
        <v>2.8000000000000004E-3</v>
      </c>
      <c r="G109" s="89">
        <v>-3.0000000000000001E-3</v>
      </c>
    </row>
    <row r="110" spans="2:7">
      <c r="B110" s="89">
        <f>LN(P2_data!D107/P2_data!D106)</f>
        <v>1.7828461398356453E-3</v>
      </c>
      <c r="C110" s="89">
        <v>3.0000000000000001E-5</v>
      </c>
      <c r="D110" s="89">
        <f t="shared" si="1"/>
        <v>1.7528461398356452E-3</v>
      </c>
      <c r="E110" s="89">
        <v>1.8E-3</v>
      </c>
      <c r="F110" s="89">
        <v>-7.000000000000001E-4</v>
      </c>
      <c r="G110" s="89">
        <v>6.0999999999999995E-3</v>
      </c>
    </row>
    <row r="111" spans="2:7">
      <c r="B111" s="89">
        <f>LN(P2_data!D108/P2_data!D107)</f>
        <v>2.552517224605446E-3</v>
      </c>
      <c r="C111" s="89">
        <v>3.0000000000000001E-5</v>
      </c>
      <c r="D111" s="89">
        <f t="shared" si="1"/>
        <v>2.5225172246054459E-3</v>
      </c>
      <c r="E111" s="89">
        <v>2.3999999999999998E-3</v>
      </c>
      <c r="F111" s="89">
        <v>-1.5E-3</v>
      </c>
      <c r="G111" s="89">
        <v>-4.8999999999999998E-3</v>
      </c>
    </row>
    <row r="112" spans="2:7">
      <c r="B112" s="89">
        <f>LN(P2_data!D109/P2_data!D108)</f>
        <v>4.7011840409123011E-3</v>
      </c>
      <c r="C112" s="89">
        <v>3.0000000000000001E-5</v>
      </c>
      <c r="D112" s="89">
        <f t="shared" si="1"/>
        <v>4.6711840409123014E-3</v>
      </c>
      <c r="E112" s="89">
        <v>4.1999999999999997E-3</v>
      </c>
      <c r="F112" s="89">
        <v>-2.7000000000000001E-3</v>
      </c>
      <c r="G112" s="89">
        <v>-7.7000000000000002E-3</v>
      </c>
    </row>
    <row r="113" spans="2:7">
      <c r="B113" s="89">
        <f>LN(P2_data!D110/P2_data!D109)</f>
        <v>6.1491931931773015E-4</v>
      </c>
      <c r="C113" s="89">
        <v>3.0000000000000001E-5</v>
      </c>
      <c r="D113" s="89">
        <f t="shared" si="1"/>
        <v>5.8491931931773018E-4</v>
      </c>
      <c r="E113" s="89">
        <v>5.9999999999999995E-4</v>
      </c>
      <c r="F113" s="89">
        <v>-2.0000000000000001E-4</v>
      </c>
      <c r="G113" s="89">
        <v>8.9999999999999998E-4</v>
      </c>
    </row>
    <row r="114" spans="2:7">
      <c r="B114" s="89">
        <f>LN(P2_data!D111/P2_data!D110)</f>
        <v>5.377991171418889E-4</v>
      </c>
      <c r="C114" s="89">
        <v>3.0000000000000001E-5</v>
      </c>
      <c r="D114" s="89">
        <f t="shared" si="1"/>
        <v>5.0779911714188893E-4</v>
      </c>
      <c r="E114" s="89">
        <v>-1.9E-3</v>
      </c>
      <c r="F114" s="89">
        <v>-5.0000000000000001E-3</v>
      </c>
      <c r="G114" s="89">
        <v>-3.2000000000000002E-3</v>
      </c>
    </row>
    <row r="115" spans="2:7">
      <c r="B115" s="89">
        <f>LN(P2_data!D112/P2_data!D111)</f>
        <v>1.6880452136084328E-3</v>
      </c>
      <c r="C115" s="89">
        <v>3.0000000000000001E-5</v>
      </c>
      <c r="D115" s="89">
        <f t="shared" si="1"/>
        <v>1.6580452136084327E-3</v>
      </c>
      <c r="E115" s="89">
        <v>-2.0000000000000001E-4</v>
      </c>
      <c r="F115" s="89">
        <v>2.9999999999999997E-4</v>
      </c>
      <c r="G115" s="89">
        <v>-5.6000000000000008E-3</v>
      </c>
    </row>
    <row r="116" spans="2:7">
      <c r="B116" s="89">
        <f>LN(P2_data!D113/P2_data!D112)</f>
        <v>8.1702209042634252E-3</v>
      </c>
      <c r="C116" s="89">
        <v>3.0000000000000001E-5</v>
      </c>
      <c r="D116" s="89">
        <f t="shared" si="1"/>
        <v>8.1402209042634247E-3</v>
      </c>
      <c r="E116" s="89">
        <v>9.4999999999999998E-3</v>
      </c>
      <c r="F116" s="89">
        <v>9.7000000000000003E-3</v>
      </c>
      <c r="G116" s="89">
        <v>2.9999999999999997E-4</v>
      </c>
    </row>
    <row r="117" spans="2:7">
      <c r="B117" s="89">
        <f>LN(P2_data!D114/P2_data!D113)</f>
        <v>3.2645742194243733E-3</v>
      </c>
      <c r="C117" s="89">
        <v>3.0000000000000001E-5</v>
      </c>
      <c r="D117" s="89">
        <f t="shared" si="1"/>
        <v>3.2345742194243732E-3</v>
      </c>
      <c r="E117" s="89">
        <v>3.4999999999999996E-3</v>
      </c>
      <c r="F117" s="89">
        <v>5.6000000000000008E-3</v>
      </c>
      <c r="G117" s="89">
        <v>-7.7000000000000002E-3</v>
      </c>
    </row>
    <row r="118" spans="2:7">
      <c r="B118" s="89">
        <f>LN(P2_data!D115/P2_data!D114)</f>
        <v>-2.7323432558804439E-3</v>
      </c>
      <c r="C118" s="89">
        <v>3.0000000000000001E-5</v>
      </c>
      <c r="D118" s="89">
        <f t="shared" si="1"/>
        <v>-2.762343255880444E-3</v>
      </c>
      <c r="E118" s="89">
        <v>-1.7000000000000001E-3</v>
      </c>
      <c r="F118" s="89">
        <v>-4.5000000000000005E-3</v>
      </c>
      <c r="G118" s="89">
        <v>0</v>
      </c>
    </row>
    <row r="119" spans="2:7">
      <c r="B119" s="89">
        <f>LN(P2_data!D116/P2_data!D115)</f>
        <v>-6.4049856050096207E-3</v>
      </c>
      <c r="C119" s="89">
        <v>3.0000000000000001E-5</v>
      </c>
      <c r="D119" s="89">
        <f t="shared" si="1"/>
        <v>-6.4349856050096204E-3</v>
      </c>
      <c r="E119" s="89">
        <v>-2.8000000000000004E-3</v>
      </c>
      <c r="F119" s="89">
        <v>1E-3</v>
      </c>
      <c r="G119" s="89">
        <v>-5.9999999999999995E-4</v>
      </c>
    </row>
    <row r="120" spans="2:7">
      <c r="B120" s="89">
        <f>LN(P2_data!D117/P2_data!D116)</f>
        <v>-1.9907740340998252E-3</v>
      </c>
      <c r="C120" s="89">
        <v>3.0000000000000001E-5</v>
      </c>
      <c r="D120" s="89">
        <f t="shared" si="1"/>
        <v>-2.0207740340998253E-3</v>
      </c>
      <c r="E120" s="89">
        <v>1.5E-3</v>
      </c>
      <c r="F120" s="89">
        <v>-1.9E-3</v>
      </c>
      <c r="G120" s="89">
        <v>1E-4</v>
      </c>
    </row>
    <row r="121" spans="2:7">
      <c r="B121" s="89">
        <f>LN(P2_data!D118/P2_data!D117)</f>
        <v>4.8171135939896227E-3</v>
      </c>
      <c r="C121" s="89">
        <v>3.0000000000000001E-5</v>
      </c>
      <c r="D121" s="89">
        <f t="shared" si="1"/>
        <v>4.7871135939896231E-3</v>
      </c>
      <c r="E121" s="89">
        <v>1.8E-3</v>
      </c>
      <c r="F121" s="89">
        <v>1.1599999999999999E-2</v>
      </c>
      <c r="G121" s="89">
        <v>9.1999999999999998E-3</v>
      </c>
    </row>
    <row r="122" spans="2:7">
      <c r="B122" s="89">
        <f>LN(P2_data!D119/P2_data!D118)</f>
        <v>2.437849715094231E-3</v>
      </c>
      <c r="C122" s="89">
        <v>3.0000000000000001E-5</v>
      </c>
      <c r="D122" s="89">
        <f t="shared" si="1"/>
        <v>2.4078497150942309E-3</v>
      </c>
      <c r="E122" s="89">
        <v>-1.1999999999999999E-3</v>
      </c>
      <c r="F122" s="89">
        <v>0</v>
      </c>
      <c r="G122" s="89">
        <v>2.3700000000000002E-2</v>
      </c>
    </row>
    <row r="123" spans="2:7">
      <c r="B123" s="89">
        <f>LN(P2_data!D120/P2_data!D119)</f>
        <v>2.9631902996807733E-3</v>
      </c>
      <c r="C123" s="89">
        <v>3.0000000000000001E-5</v>
      </c>
      <c r="D123" s="89">
        <f t="shared" si="1"/>
        <v>2.9331902996807733E-3</v>
      </c>
      <c r="E123" s="89">
        <v>-1.1000000000000001E-3</v>
      </c>
      <c r="F123" s="89">
        <v>-2.7000000000000001E-3</v>
      </c>
      <c r="G123" s="89">
        <v>3.5999999999999999E-3</v>
      </c>
    </row>
    <row r="124" spans="2:7">
      <c r="B124" s="89">
        <f>LN(P2_data!D121/P2_data!D120)</f>
        <v>5.0701838926936827E-3</v>
      </c>
      <c r="C124" s="89">
        <v>3.0000000000000001E-5</v>
      </c>
      <c r="D124" s="89">
        <f t="shared" si="1"/>
        <v>5.040183892693683E-3</v>
      </c>
      <c r="E124" s="89">
        <v>5.5000000000000005E-3</v>
      </c>
      <c r="F124" s="89">
        <v>8.0000000000000004E-4</v>
      </c>
      <c r="G124" s="89">
        <v>-1.4000000000000002E-3</v>
      </c>
    </row>
    <row r="125" spans="2:7">
      <c r="B125" s="89">
        <f>LN(P2_data!D122/P2_data!D121)</f>
        <v>-2.267083359494573E-3</v>
      </c>
      <c r="C125" s="89">
        <v>3.0000000000000001E-5</v>
      </c>
      <c r="D125" s="89">
        <f t="shared" si="1"/>
        <v>-2.2970833594945731E-3</v>
      </c>
      <c r="E125" s="89">
        <v>-1.7000000000000001E-3</v>
      </c>
      <c r="F125" s="89">
        <v>-4.6999999999999993E-3</v>
      </c>
      <c r="G125" s="89">
        <v>-5.5000000000000005E-3</v>
      </c>
    </row>
    <row r="126" spans="2:7">
      <c r="B126" s="89">
        <f>LN(P2_data!D123/P2_data!D122)</f>
        <v>4.8303037312546109E-3</v>
      </c>
      <c r="C126" s="89">
        <v>3.0000000000000001E-5</v>
      </c>
      <c r="D126" s="89">
        <f t="shared" si="1"/>
        <v>4.8003037312546112E-3</v>
      </c>
      <c r="E126" s="89">
        <v>-3.0000000000000001E-3</v>
      </c>
      <c r="F126" s="89">
        <v>-2.3999999999999998E-3</v>
      </c>
      <c r="G126" s="89">
        <v>-1.1999999999999999E-3</v>
      </c>
    </row>
    <row r="127" spans="2:7">
      <c r="B127" s="89">
        <f>LN(P2_data!D124/P2_data!D123)</f>
        <v>2.0306802281419537E-3</v>
      </c>
      <c r="C127" s="89">
        <v>3.0000000000000001E-5</v>
      </c>
      <c r="D127" s="89">
        <f t="shared" si="1"/>
        <v>2.0006802281419536E-3</v>
      </c>
      <c r="E127" s="89">
        <v>-2.9999999999999997E-4</v>
      </c>
      <c r="F127" s="89">
        <v>-2.3E-3</v>
      </c>
      <c r="G127" s="89">
        <v>-1.8E-3</v>
      </c>
    </row>
    <row r="128" spans="2:7">
      <c r="B128" s="89">
        <f>LN(P2_data!D125/P2_data!D124)</f>
        <v>6.590340709637695E-3</v>
      </c>
      <c r="C128" s="89">
        <v>3.0000000000000001E-5</v>
      </c>
      <c r="D128" s="89">
        <f t="shared" si="1"/>
        <v>6.5603407096376954E-3</v>
      </c>
      <c r="E128" s="89">
        <v>8.6E-3</v>
      </c>
      <c r="F128" s="89">
        <v>1.1999999999999999E-3</v>
      </c>
      <c r="G128" s="89">
        <v>-7.4000000000000003E-3</v>
      </c>
    </row>
    <row r="129" spans="2:7">
      <c r="B129" s="89">
        <f>LN(P2_data!D126/P2_data!D125)</f>
        <v>-9.9772179054712102E-3</v>
      </c>
      <c r="C129" s="89">
        <v>3.0000000000000001E-5</v>
      </c>
      <c r="D129" s="89">
        <f t="shared" si="1"/>
        <v>-1.0007217905471211E-2</v>
      </c>
      <c r="E129" s="89">
        <v>-7.3000000000000001E-3</v>
      </c>
      <c r="F129" s="89">
        <v>-4.0000000000000001E-3</v>
      </c>
      <c r="G129" s="89">
        <v>-5.1000000000000004E-3</v>
      </c>
    </row>
    <row r="130" spans="2:7">
      <c r="B130" s="89">
        <f>LN(P2_data!D127/P2_data!D126)</f>
        <v>-6.7324964263091938E-3</v>
      </c>
      <c r="C130" s="89">
        <v>3.0000000000000001E-5</v>
      </c>
      <c r="D130" s="89">
        <f t="shared" si="1"/>
        <v>-6.7624964263091935E-3</v>
      </c>
      <c r="E130" s="89">
        <v>-7.000000000000001E-4</v>
      </c>
      <c r="F130" s="89">
        <v>-4.0000000000000002E-4</v>
      </c>
      <c r="G130" s="89">
        <v>-1.6799999999999999E-2</v>
      </c>
    </row>
    <row r="131" spans="2:7">
      <c r="B131" s="89">
        <f>LN(P2_data!D128/P2_data!D127)</f>
        <v>-2.3556984763910389E-3</v>
      </c>
      <c r="C131" s="89">
        <v>3.0000000000000001E-5</v>
      </c>
      <c r="D131" s="89">
        <f t="shared" si="1"/>
        <v>-2.3856984763910389E-3</v>
      </c>
      <c r="E131" s="89">
        <v>2.0000000000000001E-4</v>
      </c>
      <c r="F131" s="89">
        <v>5.1999999999999998E-3</v>
      </c>
      <c r="G131" s="89">
        <v>-4.1999999999999997E-3</v>
      </c>
    </row>
    <row r="132" spans="2:7">
      <c r="B132" s="89">
        <f>LN(P2_data!D129/P2_data!D128)</f>
        <v>4.2514336412902013E-3</v>
      </c>
      <c r="C132" s="89">
        <v>3.0000000000000001E-5</v>
      </c>
      <c r="D132" s="89">
        <f t="shared" si="1"/>
        <v>4.2214336412902016E-3</v>
      </c>
      <c r="E132" s="89">
        <v>2.3999999999999998E-3</v>
      </c>
      <c r="F132" s="89">
        <v>8.3000000000000001E-3</v>
      </c>
      <c r="G132" s="89">
        <v>-5.0000000000000001E-3</v>
      </c>
    </row>
    <row r="133" spans="2:7">
      <c r="B133" s="89">
        <f>LN(P2_data!D130/P2_data!D129)</f>
        <v>3.7873887543738566E-4</v>
      </c>
      <c r="C133" s="89">
        <v>3.0000000000000001E-5</v>
      </c>
      <c r="D133" s="89">
        <f t="shared" si="1"/>
        <v>3.4873887543738564E-4</v>
      </c>
      <c r="E133" s="89">
        <v>4.0000000000000002E-4</v>
      </c>
      <c r="F133" s="89">
        <v>-5.9999999999999995E-4</v>
      </c>
      <c r="G133" s="89">
        <v>6.8000000000000005E-3</v>
      </c>
    </row>
    <row r="134" spans="2:7">
      <c r="B134" s="89">
        <f>LN(P2_data!D131/P2_data!D130)</f>
        <v>-1.1730847593613057E-2</v>
      </c>
      <c r="C134" s="89">
        <v>3.0000000000000001E-5</v>
      </c>
      <c r="D134" s="89">
        <f t="shared" si="1"/>
        <v>-1.1760847593613058E-2</v>
      </c>
      <c r="E134" s="89">
        <v>-8.3999999999999995E-3</v>
      </c>
      <c r="F134" s="89">
        <v>-4.0000000000000001E-3</v>
      </c>
      <c r="G134" s="89">
        <v>1.32E-2</v>
      </c>
    </row>
    <row r="135" spans="2:7">
      <c r="B135" s="89">
        <f>LN(P2_data!D132/P2_data!D131)</f>
        <v>9.6840440290737358E-3</v>
      </c>
      <c r="C135" s="89">
        <v>3.0000000000000001E-5</v>
      </c>
      <c r="D135" s="89">
        <f t="shared" ref="D135:D198" si="2">B135-C135</f>
        <v>9.6540440290737353E-3</v>
      </c>
      <c r="E135" s="89">
        <v>1.0200000000000001E-2</v>
      </c>
      <c r="F135" s="89">
        <v>7.4999999999999997E-3</v>
      </c>
      <c r="G135" s="89">
        <v>2.2000000000000001E-3</v>
      </c>
    </row>
    <row r="136" spans="2:7">
      <c r="B136" s="89">
        <f>LN(P2_data!D133/P2_data!D132)</f>
        <v>-9.1477768225003368E-3</v>
      </c>
      <c r="C136" s="89">
        <v>3.0000000000000001E-5</v>
      </c>
      <c r="D136" s="89">
        <f t="shared" si="2"/>
        <v>-9.1777768225003373E-3</v>
      </c>
      <c r="E136" s="89">
        <v>-8.3000000000000001E-3</v>
      </c>
      <c r="F136" s="89">
        <v>-1.1999999999999999E-3</v>
      </c>
      <c r="G136" s="89">
        <v>1.38E-2</v>
      </c>
    </row>
    <row r="137" spans="2:7">
      <c r="B137" s="89">
        <f>LN(P2_data!D134/P2_data!D133)</f>
        <v>7.0207705430506999E-3</v>
      </c>
      <c r="C137" s="89">
        <v>3.0000000000000001E-5</v>
      </c>
      <c r="D137" s="89">
        <f t="shared" si="2"/>
        <v>6.9907705430507002E-3</v>
      </c>
      <c r="E137" s="89">
        <v>1.4000000000000002E-3</v>
      </c>
      <c r="F137" s="89">
        <v>-8.9999999999999998E-4</v>
      </c>
      <c r="G137" s="89">
        <v>-2.5000000000000001E-3</v>
      </c>
    </row>
    <row r="138" spans="2:7">
      <c r="B138" s="89">
        <f>LN(P2_data!D135/P2_data!D134)</f>
        <v>4.9307440295266779E-3</v>
      </c>
      <c r="C138" s="89">
        <v>4.0000000000000003E-5</v>
      </c>
      <c r="D138" s="89">
        <f t="shared" si="2"/>
        <v>4.8907440295266778E-3</v>
      </c>
      <c r="E138" s="89">
        <v>2.3999999999999998E-3</v>
      </c>
      <c r="F138" s="89">
        <v>3.4000000000000002E-3</v>
      </c>
      <c r="G138" s="89">
        <v>1.2E-2</v>
      </c>
    </row>
    <row r="139" spans="2:7">
      <c r="B139" s="89">
        <f>LN(P2_data!D136/P2_data!D135)</f>
        <v>3.399527353283941E-3</v>
      </c>
      <c r="C139" s="89">
        <v>4.0000000000000003E-5</v>
      </c>
      <c r="D139" s="89">
        <f t="shared" si="2"/>
        <v>3.3595273532839409E-3</v>
      </c>
      <c r="E139" s="89">
        <v>1.1999999999999999E-3</v>
      </c>
      <c r="F139" s="89">
        <v>-6.8999999999999999E-3</v>
      </c>
      <c r="G139" s="89">
        <v>-5.5000000000000005E-3</v>
      </c>
    </row>
    <row r="140" spans="2:7">
      <c r="B140" s="89">
        <f>LN(P2_data!D137/P2_data!D136)</f>
        <v>-1.0157072047389748E-2</v>
      </c>
      <c r="C140" s="89">
        <v>4.0000000000000003E-5</v>
      </c>
      <c r="D140" s="89">
        <f t="shared" si="2"/>
        <v>-1.0197072047389748E-2</v>
      </c>
      <c r="E140" s="89">
        <v>-9.4999999999999998E-3</v>
      </c>
      <c r="F140" s="89">
        <v>-5.0000000000000001E-3</v>
      </c>
      <c r="G140" s="89">
        <v>1.1999999999999999E-3</v>
      </c>
    </row>
    <row r="141" spans="2:7">
      <c r="B141" s="89">
        <f>LN(P2_data!D138/P2_data!D137)</f>
        <v>7.3627493651694399E-3</v>
      </c>
      <c r="C141" s="89">
        <v>4.0000000000000003E-5</v>
      </c>
      <c r="D141" s="89">
        <f t="shared" si="2"/>
        <v>7.3227493651694398E-3</v>
      </c>
      <c r="E141" s="89">
        <v>6.9999999999999993E-3</v>
      </c>
      <c r="F141" s="89">
        <v>4.1999999999999997E-3</v>
      </c>
      <c r="G141" s="89">
        <v>-4.0999999999999995E-3</v>
      </c>
    </row>
    <row r="142" spans="2:7">
      <c r="B142" s="89">
        <f>LN(P2_data!D139/P2_data!D138)</f>
        <v>2.1152762251332451E-3</v>
      </c>
      <c r="C142" s="89">
        <v>4.0000000000000003E-5</v>
      </c>
      <c r="D142" s="89">
        <f t="shared" si="2"/>
        <v>2.075276225133245E-3</v>
      </c>
      <c r="E142" s="89">
        <v>5.0000000000000001E-4</v>
      </c>
      <c r="F142" s="89">
        <v>-4.3E-3</v>
      </c>
      <c r="G142" s="89">
        <v>-8.9999999999999998E-4</v>
      </c>
    </row>
    <row r="143" spans="2:7">
      <c r="B143" s="89">
        <f>LN(P2_data!D140/P2_data!D139)</f>
        <v>1.5095080358303931E-4</v>
      </c>
      <c r="C143" s="89">
        <v>4.0000000000000003E-5</v>
      </c>
      <c r="D143" s="89">
        <f t="shared" si="2"/>
        <v>1.1095080358303932E-4</v>
      </c>
      <c r="E143" s="89">
        <v>0</v>
      </c>
      <c r="F143" s="89">
        <v>3.8E-3</v>
      </c>
      <c r="G143" s="89">
        <v>-5.3E-3</v>
      </c>
    </row>
    <row r="144" spans="2:7">
      <c r="B144" s="89">
        <f>LN(P2_data!D141/P2_data!D140)</f>
        <v>6.6930049439868104E-3</v>
      </c>
      <c r="C144" s="89">
        <v>4.0000000000000003E-5</v>
      </c>
      <c r="D144" s="89">
        <f t="shared" si="2"/>
        <v>6.6530049439868103E-3</v>
      </c>
      <c r="E144" s="89">
        <v>7.1999999999999998E-3</v>
      </c>
      <c r="F144" s="89">
        <v>1.2999999999999999E-3</v>
      </c>
      <c r="G144" s="89">
        <v>-5.3E-3</v>
      </c>
    </row>
    <row r="145" spans="2:7">
      <c r="B145" s="89">
        <f>LN(P2_data!D142/P2_data!D141)</f>
        <v>5.24573832516663E-4</v>
      </c>
      <c r="C145" s="89">
        <v>4.0000000000000003E-5</v>
      </c>
      <c r="D145" s="89">
        <f t="shared" si="2"/>
        <v>4.84573832516663E-4</v>
      </c>
      <c r="E145" s="89">
        <v>1.7000000000000001E-3</v>
      </c>
      <c r="F145" s="89">
        <v>-5.0000000000000001E-4</v>
      </c>
      <c r="G145" s="89">
        <v>3.7000000000000002E-3</v>
      </c>
    </row>
    <row r="146" spans="2:7">
      <c r="B146" s="89">
        <f>LN(P2_data!D143/P2_data!D142)</f>
        <v>3.8877805978583561E-3</v>
      </c>
      <c r="C146" s="89">
        <v>4.0000000000000003E-5</v>
      </c>
      <c r="D146" s="89">
        <f t="shared" si="2"/>
        <v>3.847780597858356E-3</v>
      </c>
      <c r="E146" s="89">
        <v>4.1999999999999997E-3</v>
      </c>
      <c r="F146" s="89">
        <v>-1.2999999999999999E-3</v>
      </c>
      <c r="G146" s="89">
        <v>-5.0000000000000001E-3</v>
      </c>
    </row>
    <row r="147" spans="2:7">
      <c r="B147" s="89">
        <f>LN(P2_data!D144/P2_data!D143)</f>
        <v>-2.9848496823573964E-4</v>
      </c>
      <c r="C147" s="89">
        <v>4.0000000000000003E-5</v>
      </c>
      <c r="D147" s="89">
        <f t="shared" si="2"/>
        <v>-3.3848496823573964E-4</v>
      </c>
      <c r="E147" s="89">
        <v>0</v>
      </c>
      <c r="F147" s="89">
        <v>2.0999999999999999E-3</v>
      </c>
      <c r="G147" s="89">
        <v>1.2999999999999999E-3</v>
      </c>
    </row>
    <row r="148" spans="2:7">
      <c r="B148" s="89">
        <f>LN(P2_data!D145/P2_data!D144)</f>
        <v>-1.3445475885267039E-3</v>
      </c>
      <c r="C148" s="89">
        <v>4.0000000000000003E-5</v>
      </c>
      <c r="D148" s="89">
        <f t="shared" si="2"/>
        <v>-1.384547588526704E-3</v>
      </c>
      <c r="E148" s="89">
        <v>4.0000000000000002E-4</v>
      </c>
      <c r="F148" s="89">
        <v>-3.0000000000000001E-3</v>
      </c>
      <c r="G148" s="89">
        <v>-3.3E-3</v>
      </c>
    </row>
    <row r="149" spans="2:7">
      <c r="B149" s="89">
        <f>LN(P2_data!D146/P2_data!D145)</f>
        <v>3.4323792242486758E-3</v>
      </c>
      <c r="C149" s="89">
        <v>4.0000000000000003E-5</v>
      </c>
      <c r="D149" s="89">
        <f t="shared" si="2"/>
        <v>3.3923792242486757E-3</v>
      </c>
      <c r="E149" s="89">
        <v>5.8999999999999999E-3</v>
      </c>
      <c r="F149" s="89">
        <v>5.3E-3</v>
      </c>
      <c r="G149" s="89">
        <v>4.0000000000000002E-4</v>
      </c>
    </row>
    <row r="150" spans="2:7">
      <c r="B150" s="89">
        <f>LN(P2_data!D147/P2_data!D146)</f>
        <v>-3.7313476128581356E-3</v>
      </c>
      <c r="C150" s="89">
        <v>4.0000000000000003E-5</v>
      </c>
      <c r="D150" s="89">
        <f t="shared" si="2"/>
        <v>-3.7713476128581357E-3</v>
      </c>
      <c r="E150" s="89">
        <v>-1E-4</v>
      </c>
      <c r="F150" s="89">
        <v>5.0000000000000001E-4</v>
      </c>
      <c r="G150" s="89">
        <v>-1E-4</v>
      </c>
    </row>
    <row r="151" spans="2:7">
      <c r="B151" s="89">
        <f>LN(P2_data!D148/P2_data!D147)</f>
        <v>-1.7210764644780573E-3</v>
      </c>
      <c r="C151" s="89">
        <v>4.0000000000000003E-5</v>
      </c>
      <c r="D151" s="89">
        <f t="shared" si="2"/>
        <v>-1.7610764644780575E-3</v>
      </c>
      <c r="E151" s="89">
        <v>-8.0000000000000004E-4</v>
      </c>
      <c r="F151" s="89">
        <v>-4.0999999999999995E-3</v>
      </c>
      <c r="G151" s="89">
        <v>-2.8000000000000004E-3</v>
      </c>
    </row>
    <row r="152" spans="2:7">
      <c r="B152" s="89">
        <f>LN(P2_data!D149/P2_data!D148)</f>
        <v>-1.9492396978838828E-3</v>
      </c>
      <c r="C152" s="89">
        <v>4.0000000000000003E-5</v>
      </c>
      <c r="D152" s="89">
        <f t="shared" si="2"/>
        <v>-1.9892396978838829E-3</v>
      </c>
      <c r="E152" s="89">
        <v>-2.9999999999999997E-4</v>
      </c>
      <c r="F152" s="89">
        <v>1.1999999999999999E-3</v>
      </c>
      <c r="G152" s="89">
        <v>-2E-3</v>
      </c>
    </row>
    <row r="153" spans="2:7">
      <c r="B153" s="89">
        <f>LN(P2_data!D150/P2_data!D149)</f>
        <v>1.1999626773588469E-3</v>
      </c>
      <c r="C153" s="89">
        <v>4.0000000000000003E-5</v>
      </c>
      <c r="D153" s="89">
        <f t="shared" si="2"/>
        <v>1.1599626773588468E-3</v>
      </c>
      <c r="E153" s="89">
        <v>3.8E-3</v>
      </c>
      <c r="F153" s="89">
        <v>3.7000000000000002E-3</v>
      </c>
      <c r="G153" s="89">
        <v>9.1999999999999998E-3</v>
      </c>
    </row>
    <row r="154" spans="2:7">
      <c r="B154" s="89">
        <f>LN(P2_data!D151/P2_data!D150)</f>
        <v>-8.9978260082370612E-4</v>
      </c>
      <c r="C154" s="89">
        <v>4.0000000000000003E-5</v>
      </c>
      <c r="D154" s="89">
        <f t="shared" si="2"/>
        <v>-9.3978260082370612E-4</v>
      </c>
      <c r="E154" s="89">
        <v>-5.9999999999999995E-4</v>
      </c>
      <c r="F154" s="89">
        <v>-3.4999999999999996E-3</v>
      </c>
      <c r="G154" s="89">
        <v>-6.9999999999999993E-3</v>
      </c>
    </row>
    <row r="155" spans="2:7">
      <c r="B155" s="89">
        <f>LN(P2_data!D152/P2_data!D151)</f>
        <v>-1.8772297186769029E-3</v>
      </c>
      <c r="C155" s="89">
        <v>4.0000000000000003E-5</v>
      </c>
      <c r="D155" s="89">
        <f t="shared" si="2"/>
        <v>-1.917229718676903E-3</v>
      </c>
      <c r="E155" s="89">
        <v>-1.4000000000000002E-3</v>
      </c>
      <c r="F155" s="89">
        <v>-6.4000000000000003E-3</v>
      </c>
      <c r="G155" s="89">
        <v>4.3E-3</v>
      </c>
    </row>
    <row r="156" spans="2:7">
      <c r="B156" s="89">
        <f>LN(P2_data!D153/P2_data!D152)</f>
        <v>4.5084159989918827E-4</v>
      </c>
      <c r="C156" s="89">
        <v>4.0000000000000003E-5</v>
      </c>
      <c r="D156" s="89">
        <f t="shared" si="2"/>
        <v>4.1084159989918827E-4</v>
      </c>
      <c r="E156" s="89">
        <v>-1.7000000000000001E-3</v>
      </c>
      <c r="F156" s="89">
        <v>-5.9999999999999995E-4</v>
      </c>
      <c r="G156" s="89">
        <v>2.3E-3</v>
      </c>
    </row>
    <row r="157" spans="2:7">
      <c r="B157" s="89">
        <f>LN(P2_data!D154/P2_data!D153)</f>
        <v>-3.757222885832242E-4</v>
      </c>
      <c r="C157" s="89">
        <v>4.0000000000000003E-5</v>
      </c>
      <c r="D157" s="89">
        <f t="shared" si="2"/>
        <v>-4.157222885832242E-4</v>
      </c>
      <c r="E157" s="89">
        <v>-1.1000000000000001E-3</v>
      </c>
      <c r="F157" s="89">
        <v>-3.3E-3</v>
      </c>
      <c r="G157" s="89">
        <v>4.4000000000000003E-3</v>
      </c>
    </row>
    <row r="158" spans="2:7">
      <c r="B158" s="89">
        <f>LN(P2_data!D155/P2_data!D154)</f>
        <v>-2.4077738975291679E-3</v>
      </c>
      <c r="C158" s="89">
        <v>4.0000000000000003E-5</v>
      </c>
      <c r="D158" s="89">
        <f t="shared" si="2"/>
        <v>-2.4477738975291681E-3</v>
      </c>
      <c r="E158" s="89">
        <v>2.3999999999999998E-3</v>
      </c>
      <c r="F158" s="89">
        <v>-2.3999999999999998E-3</v>
      </c>
      <c r="G158" s="89">
        <v>1.8E-3</v>
      </c>
    </row>
    <row r="159" spans="2:7">
      <c r="B159" s="89">
        <f>LN(P2_data!D156/P2_data!D155)</f>
        <v>2.858574127402412E-3</v>
      </c>
      <c r="C159" s="89">
        <v>4.0000000000000003E-5</v>
      </c>
      <c r="D159" s="89">
        <f t="shared" si="2"/>
        <v>2.8185741274024119E-3</v>
      </c>
      <c r="E159" s="89">
        <v>-8.0000000000000004E-4</v>
      </c>
      <c r="F159" s="89">
        <v>-1.1699999999999999E-2</v>
      </c>
      <c r="G159" s="89">
        <v>1.6000000000000001E-3</v>
      </c>
    </row>
    <row r="160" spans="2:7">
      <c r="B160" s="89">
        <f>LN(P2_data!D157/P2_data!D156)</f>
        <v>1.4262886101585478E-3</v>
      </c>
      <c r="C160" s="89">
        <v>4.0000000000000003E-5</v>
      </c>
      <c r="D160" s="89">
        <f t="shared" si="2"/>
        <v>1.3862886101585477E-3</v>
      </c>
      <c r="E160" s="89">
        <v>-2.0999999999999999E-3</v>
      </c>
      <c r="F160" s="89">
        <v>-3.4000000000000002E-3</v>
      </c>
      <c r="G160" s="89">
        <v>-2.8999999999999998E-3</v>
      </c>
    </row>
    <row r="161" spans="2:7">
      <c r="B161" s="89">
        <f>LN(P2_data!D158/P2_data!D157)</f>
        <v>1.873571977950377E-3</v>
      </c>
      <c r="C161" s="89">
        <v>4.0000000000000003E-5</v>
      </c>
      <c r="D161" s="89">
        <f t="shared" si="2"/>
        <v>1.8335719779503769E-3</v>
      </c>
      <c r="E161" s="89">
        <v>2.5000000000000001E-3</v>
      </c>
      <c r="F161" s="89">
        <v>3.0000000000000001E-3</v>
      </c>
      <c r="G161" s="89">
        <v>3.5999999999999999E-3</v>
      </c>
    </row>
    <row r="162" spans="2:7">
      <c r="B162" s="89">
        <f>LN(P2_data!D159/P2_data!D158)</f>
        <v>8.9803182237242502E-4</v>
      </c>
      <c r="C162" s="89">
        <v>4.0000000000000003E-5</v>
      </c>
      <c r="D162" s="89">
        <f t="shared" si="2"/>
        <v>8.5803182237242503E-4</v>
      </c>
      <c r="E162" s="89">
        <v>1.6000000000000001E-3</v>
      </c>
      <c r="F162" s="89">
        <v>-8.9999999999999998E-4</v>
      </c>
      <c r="G162" s="89">
        <v>-5.8999999999999999E-3</v>
      </c>
    </row>
    <row r="163" spans="2:7">
      <c r="B163" s="89">
        <f>LN(P2_data!D160/P2_data!D159)</f>
        <v>-3.146762309528824E-3</v>
      </c>
      <c r="C163" s="89">
        <v>4.0000000000000003E-5</v>
      </c>
      <c r="D163" s="89">
        <f t="shared" si="2"/>
        <v>-3.1867623095288241E-3</v>
      </c>
      <c r="E163" s="89">
        <v>-2.3999999999999998E-3</v>
      </c>
      <c r="F163" s="89">
        <v>-1E-3</v>
      </c>
      <c r="G163" s="89">
        <v>2.0999999999999999E-3</v>
      </c>
    </row>
    <row r="164" spans="2:7">
      <c r="B164" s="89">
        <f>LN(P2_data!D161/P2_data!D160)</f>
        <v>-2.2514166490189092E-4</v>
      </c>
      <c r="C164" s="89">
        <v>4.0000000000000003E-5</v>
      </c>
      <c r="D164" s="89">
        <f t="shared" si="2"/>
        <v>-2.6514166490189091E-4</v>
      </c>
      <c r="E164" s="89">
        <v>-1.4000000000000002E-3</v>
      </c>
      <c r="F164" s="89">
        <v>-7.7000000000000002E-3</v>
      </c>
      <c r="G164" s="89">
        <v>-1.1999999999999999E-3</v>
      </c>
    </row>
    <row r="165" spans="2:7">
      <c r="B165" s="89">
        <f>LN(P2_data!D162/P2_data!D161)</f>
        <v>-1.3906935906050744E-2</v>
      </c>
      <c r="C165" s="89">
        <v>4.0000000000000003E-5</v>
      </c>
      <c r="D165" s="89">
        <f t="shared" si="2"/>
        <v>-1.3946935906050744E-2</v>
      </c>
      <c r="E165" s="89">
        <v>-1.49E-2</v>
      </c>
      <c r="F165" s="89">
        <v>-3.0999999999999999E-3</v>
      </c>
      <c r="G165" s="89">
        <v>2.3999999999999998E-3</v>
      </c>
    </row>
    <row r="166" spans="2:7">
      <c r="B166" s="89">
        <f>LN(P2_data!D163/P2_data!D162)</f>
        <v>1.3690905385619957E-3</v>
      </c>
      <c r="C166" s="89">
        <v>4.0000000000000003E-5</v>
      </c>
      <c r="D166" s="89">
        <f t="shared" si="2"/>
        <v>1.3290905385619956E-3</v>
      </c>
      <c r="E166" s="89">
        <v>2E-3</v>
      </c>
      <c r="F166" s="89">
        <v>2.3999999999999998E-3</v>
      </c>
      <c r="G166" s="89">
        <v>-8.6E-3</v>
      </c>
    </row>
    <row r="167" spans="2:7">
      <c r="B167" s="89">
        <f>LN(P2_data!D164/P2_data!D163)</f>
        <v>1.0810045640390495E-2</v>
      </c>
      <c r="C167" s="89">
        <v>4.0000000000000003E-5</v>
      </c>
      <c r="D167" s="89">
        <f t="shared" si="2"/>
        <v>1.0770045640390495E-2</v>
      </c>
      <c r="E167" s="89">
        <v>1.03E-2</v>
      </c>
      <c r="F167" s="89">
        <v>2.5999999999999999E-3</v>
      </c>
      <c r="G167" s="89">
        <v>5.0000000000000001E-4</v>
      </c>
    </row>
    <row r="168" spans="2:7">
      <c r="B168" s="89">
        <f>LN(P2_data!D165/P2_data!D164)</f>
        <v>-1.9567628363547323E-3</v>
      </c>
      <c r="C168" s="89">
        <v>4.0000000000000003E-5</v>
      </c>
      <c r="D168" s="89">
        <f t="shared" si="2"/>
        <v>-1.9967628363547324E-3</v>
      </c>
      <c r="E168" s="89">
        <v>-1.1000000000000001E-3</v>
      </c>
      <c r="F168" s="89">
        <v>-8.5000000000000006E-3</v>
      </c>
      <c r="G168" s="89">
        <v>-2.9999999999999997E-4</v>
      </c>
    </row>
    <row r="169" spans="2:7">
      <c r="B169" s="89">
        <f>LN(P2_data!D166/P2_data!D165)</f>
        <v>2.4829927741433565E-3</v>
      </c>
      <c r="C169" s="89">
        <v>4.0000000000000003E-5</v>
      </c>
      <c r="D169" s="89">
        <f t="shared" si="2"/>
        <v>2.4429927741433564E-3</v>
      </c>
      <c r="E169" s="89">
        <v>1.8E-3</v>
      </c>
      <c r="F169" s="89">
        <v>-1.1999999999999999E-3</v>
      </c>
      <c r="G169" s="89">
        <v>-4.5000000000000005E-3</v>
      </c>
    </row>
    <row r="170" spans="2:7">
      <c r="B170" s="89">
        <f>LN(P2_data!D167/P2_data!D166)</f>
        <v>-1.7205896200664494E-2</v>
      </c>
      <c r="C170" s="89">
        <v>4.0000000000000003E-5</v>
      </c>
      <c r="D170" s="89">
        <f t="shared" si="2"/>
        <v>-1.7245896200664492E-2</v>
      </c>
      <c r="E170" s="89">
        <v>-1.5900000000000001E-2</v>
      </c>
      <c r="F170" s="89">
        <v>-1.7000000000000001E-3</v>
      </c>
      <c r="G170" s="89">
        <v>-1.6000000000000001E-3</v>
      </c>
    </row>
    <row r="171" spans="2:7">
      <c r="B171" s="89">
        <f>LN(P2_data!D168/P2_data!D167)</f>
        <v>-2.4495343021591564E-3</v>
      </c>
      <c r="C171" s="89">
        <v>4.0000000000000003E-5</v>
      </c>
      <c r="D171" s="89">
        <f t="shared" si="2"/>
        <v>-2.4895343021591565E-3</v>
      </c>
      <c r="E171" s="89">
        <v>-1.5E-3</v>
      </c>
      <c r="F171" s="89">
        <v>1.5E-3</v>
      </c>
      <c r="G171" s="89">
        <v>2.0999999999999999E-3</v>
      </c>
    </row>
    <row r="172" spans="2:7">
      <c r="B172" s="89">
        <f>LN(P2_data!D169/P2_data!D168)</f>
        <v>2.298862114763497E-4</v>
      </c>
      <c r="C172" s="89">
        <v>4.0000000000000003E-5</v>
      </c>
      <c r="D172" s="89">
        <f t="shared" si="2"/>
        <v>1.898862114763497E-4</v>
      </c>
      <c r="E172" s="89">
        <v>5.9999999999999995E-4</v>
      </c>
      <c r="F172" s="89">
        <v>-2.5000000000000001E-3</v>
      </c>
      <c r="G172" s="89">
        <v>-2.2000000000000001E-3</v>
      </c>
    </row>
    <row r="173" spans="2:7">
      <c r="B173" s="89">
        <f>LN(P2_data!D170/P2_data!D169)</f>
        <v>1.2260748810009159E-2</v>
      </c>
      <c r="C173" s="89">
        <v>4.0000000000000003E-5</v>
      </c>
      <c r="D173" s="89">
        <f t="shared" si="2"/>
        <v>1.2220748810009159E-2</v>
      </c>
      <c r="E173" s="89">
        <v>1.0700000000000001E-2</v>
      </c>
      <c r="F173" s="89">
        <v>-1E-4</v>
      </c>
      <c r="G173" s="89">
        <v>-2.5000000000000001E-3</v>
      </c>
    </row>
    <row r="174" spans="2:7">
      <c r="B174" s="89">
        <f>LN(P2_data!D171/P2_data!D170)</f>
        <v>-6.8352511406833127E-3</v>
      </c>
      <c r="C174" s="89">
        <v>4.0000000000000003E-5</v>
      </c>
      <c r="D174" s="89">
        <f t="shared" si="2"/>
        <v>-6.8752511406833128E-3</v>
      </c>
      <c r="E174" s="89">
        <v>-3.2000000000000002E-3</v>
      </c>
      <c r="F174" s="89">
        <v>1E-3</v>
      </c>
      <c r="G174" s="89">
        <v>4.0999999999999995E-3</v>
      </c>
    </row>
    <row r="175" spans="2:7">
      <c r="B175" s="89">
        <f>LN(P2_data!D172/P2_data!D171)</f>
        <v>-1.8307022866274549E-3</v>
      </c>
      <c r="C175" s="89">
        <v>4.0000000000000003E-5</v>
      </c>
      <c r="D175" s="89">
        <f t="shared" si="2"/>
        <v>-1.870702286627455E-3</v>
      </c>
      <c r="E175" s="89">
        <v>-1.4000000000000002E-3</v>
      </c>
      <c r="F175" s="89">
        <v>5.8999999999999999E-3</v>
      </c>
      <c r="G175" s="89">
        <v>1.8E-3</v>
      </c>
    </row>
    <row r="176" spans="2:7">
      <c r="B176" s="89">
        <f>LN(P2_data!D173/P2_data!D172)</f>
        <v>3.3536770004442568E-3</v>
      </c>
      <c r="C176" s="89">
        <v>4.0000000000000003E-5</v>
      </c>
      <c r="D176" s="89">
        <f t="shared" si="2"/>
        <v>3.3136770004442567E-3</v>
      </c>
      <c r="E176" s="89">
        <v>1.8E-3</v>
      </c>
      <c r="F176" s="89">
        <v>1.1999999999999999E-3</v>
      </c>
      <c r="G176" s="89">
        <v>5.6999999999999993E-3</v>
      </c>
    </row>
    <row r="177" spans="2:7">
      <c r="B177" s="89">
        <f>LN(P2_data!D174/P2_data!D173)</f>
        <v>2.2824210218612824E-4</v>
      </c>
      <c r="C177" s="89">
        <v>4.0000000000000003E-5</v>
      </c>
      <c r="D177" s="89">
        <f t="shared" si="2"/>
        <v>1.8824210218612824E-4</v>
      </c>
      <c r="E177" s="89">
        <v>8.0000000000000004E-4</v>
      </c>
      <c r="F177" s="89">
        <v>3.4999999999999996E-3</v>
      </c>
      <c r="G177" s="89">
        <v>-7.4000000000000003E-3</v>
      </c>
    </row>
    <row r="178" spans="2:7">
      <c r="B178" s="89">
        <f>LN(P2_data!D175/P2_data!D174)</f>
        <v>6.2943522003462192E-3</v>
      </c>
      <c r="C178" s="89">
        <v>4.0000000000000003E-5</v>
      </c>
      <c r="D178" s="89">
        <f t="shared" si="2"/>
        <v>6.2543522003462191E-3</v>
      </c>
      <c r="E178" s="89">
        <v>1E-3</v>
      </c>
      <c r="F178" s="89">
        <v>1.2999999999999999E-3</v>
      </c>
      <c r="G178" s="89">
        <v>-3.9000000000000003E-3</v>
      </c>
    </row>
    <row r="179" spans="2:7">
      <c r="B179" s="89">
        <f>LN(P2_data!D176/P2_data!D175)</f>
        <v>5.5033952201754286E-3</v>
      </c>
      <c r="C179" s="89">
        <v>4.0000000000000003E-5</v>
      </c>
      <c r="D179" s="89">
        <f t="shared" si="2"/>
        <v>5.4633952201754285E-3</v>
      </c>
      <c r="E179" s="89">
        <v>5.3E-3</v>
      </c>
      <c r="F179" s="89">
        <v>2.0000000000000001E-4</v>
      </c>
      <c r="G179" s="89">
        <v>-3.0999999999999999E-3</v>
      </c>
    </row>
    <row r="180" spans="2:7">
      <c r="B180" s="89">
        <f>LN(P2_data!D177/P2_data!D176)</f>
        <v>5.8470783906797606E-3</v>
      </c>
      <c r="C180" s="89">
        <v>4.0000000000000003E-5</v>
      </c>
      <c r="D180" s="89">
        <f t="shared" si="2"/>
        <v>5.8070783906797605E-3</v>
      </c>
      <c r="E180" s="89">
        <v>6.1999999999999998E-3</v>
      </c>
      <c r="F180" s="89">
        <v>4.6999999999999993E-3</v>
      </c>
      <c r="G180" s="89">
        <v>-4.1999999999999997E-3</v>
      </c>
    </row>
    <row r="181" spans="2:7">
      <c r="B181" s="89">
        <f>LN(P2_data!D178/P2_data!D177)</f>
        <v>8.9660821355766127E-4</v>
      </c>
      <c r="C181" s="89">
        <v>5.0000000000000002E-5</v>
      </c>
      <c r="D181" s="89">
        <f t="shared" si="2"/>
        <v>8.4660821355766124E-4</v>
      </c>
      <c r="E181" s="89">
        <v>2.7000000000000001E-3</v>
      </c>
      <c r="F181" s="89">
        <v>4.0999999999999995E-3</v>
      </c>
      <c r="G181" s="89">
        <v>4.5000000000000005E-3</v>
      </c>
    </row>
    <row r="182" spans="2:7">
      <c r="B182" s="89">
        <f>LN(P2_data!D179/P2_data!D178)</f>
        <v>-8.851002876539605E-3</v>
      </c>
      <c r="C182" s="89">
        <v>5.0000000000000002E-5</v>
      </c>
      <c r="D182" s="89">
        <f t="shared" si="2"/>
        <v>-8.9010028765396047E-3</v>
      </c>
      <c r="E182" s="89">
        <v>-8.1000000000000013E-3</v>
      </c>
      <c r="F182" s="89">
        <v>1E-3</v>
      </c>
      <c r="G182" s="89">
        <v>-9.5999999999999992E-3</v>
      </c>
    </row>
    <row r="183" spans="2:7">
      <c r="B183" s="89">
        <f>LN(P2_data!D180/P2_data!D179)</f>
        <v>3.7665625801519147E-4</v>
      </c>
      <c r="C183" s="89">
        <v>5.0000000000000002E-5</v>
      </c>
      <c r="D183" s="89">
        <f t="shared" si="2"/>
        <v>3.2665625801519144E-4</v>
      </c>
      <c r="E183" s="89">
        <v>2.8000000000000004E-3</v>
      </c>
      <c r="F183" s="89">
        <v>-2.0000000000000001E-4</v>
      </c>
      <c r="G183" s="89">
        <v>1.2999999999999999E-3</v>
      </c>
    </row>
    <row r="184" spans="2:7">
      <c r="B184" s="89">
        <f>LN(P2_data!D181/P2_data!D180)</f>
        <v>1.9561665091577364E-3</v>
      </c>
      <c r="C184" s="89">
        <v>5.0000000000000002E-5</v>
      </c>
      <c r="D184" s="89">
        <f t="shared" si="2"/>
        <v>1.9061665091577365E-3</v>
      </c>
      <c r="E184" s="89">
        <v>-7.000000000000001E-4</v>
      </c>
      <c r="F184" s="89">
        <v>1.5E-3</v>
      </c>
      <c r="G184" s="89">
        <v>-9.3999999999999986E-3</v>
      </c>
    </row>
    <row r="185" spans="2:7">
      <c r="B185" s="89">
        <f>LN(P2_data!D182/P2_data!D181)</f>
        <v>2.927161023446547E-3</v>
      </c>
      <c r="C185" s="89">
        <v>5.0000000000000002E-5</v>
      </c>
      <c r="D185" s="89">
        <f t="shared" si="2"/>
        <v>2.8771610234465468E-3</v>
      </c>
      <c r="E185" s="89">
        <v>-1.6000000000000001E-3</v>
      </c>
      <c r="F185" s="89">
        <v>4.0000000000000002E-4</v>
      </c>
      <c r="G185" s="89">
        <v>3.5999999999999999E-3</v>
      </c>
    </row>
    <row r="186" spans="2:7">
      <c r="B186" s="89">
        <f>LN(P2_data!D183/P2_data!D182)</f>
        <v>8.8790141486196593E-3</v>
      </c>
      <c r="C186" s="89">
        <v>5.0000000000000002E-5</v>
      </c>
      <c r="D186" s="89">
        <f t="shared" si="2"/>
        <v>8.8290141486196596E-3</v>
      </c>
      <c r="E186" s="89">
        <v>1.0800000000000001E-2</v>
      </c>
      <c r="F186" s="89">
        <v>-1.1999999999999999E-3</v>
      </c>
      <c r="G186" s="89">
        <v>6.3E-3</v>
      </c>
    </row>
    <row r="187" spans="2:7">
      <c r="B187" s="89">
        <f>LN(P2_data!D184/P2_data!D183)</f>
        <v>4.373219701001272E-3</v>
      </c>
      <c r="C187" s="89">
        <v>5.0000000000000002E-5</v>
      </c>
      <c r="D187" s="89">
        <f t="shared" si="2"/>
        <v>4.3232197010012723E-3</v>
      </c>
      <c r="E187" s="89">
        <v>4.3E-3</v>
      </c>
      <c r="F187" s="89">
        <v>2.3999999999999998E-3</v>
      </c>
      <c r="G187" s="89">
        <v>7.0999999999999995E-3</v>
      </c>
    </row>
    <row r="188" spans="2:7">
      <c r="B188" s="89">
        <f>LN(P2_data!D185/P2_data!D184)</f>
        <v>-3.1853650434113803E-3</v>
      </c>
      <c r="C188" s="89">
        <v>5.0000000000000002E-5</v>
      </c>
      <c r="D188" s="89">
        <f t="shared" si="2"/>
        <v>-3.2353650434113804E-3</v>
      </c>
      <c r="E188" s="89">
        <v>1.1000000000000001E-3</v>
      </c>
      <c r="F188" s="89">
        <v>3.0999999999999999E-3</v>
      </c>
      <c r="G188" s="89">
        <v>3.5999999999999999E-3</v>
      </c>
    </row>
    <row r="189" spans="2:7">
      <c r="B189" s="89">
        <f>LN(P2_data!D186/P2_data!D185)</f>
        <v>3.6289985730181685E-3</v>
      </c>
      <c r="C189" s="89">
        <v>5.0000000000000002E-5</v>
      </c>
      <c r="D189" s="89">
        <f t="shared" si="2"/>
        <v>3.5789985730181684E-3</v>
      </c>
      <c r="E189" s="89">
        <v>-1.1999999999999999E-3</v>
      </c>
      <c r="F189" s="89">
        <v>-4.0000000000000002E-4</v>
      </c>
      <c r="G189" s="89">
        <v>-5.9999999999999995E-4</v>
      </c>
    </row>
    <row r="190" spans="2:7">
      <c r="B190" s="89">
        <f>LN(P2_data!D187/P2_data!D186)</f>
        <v>5.0143383399523919E-3</v>
      </c>
      <c r="C190" s="89">
        <v>5.0000000000000002E-5</v>
      </c>
      <c r="D190" s="89">
        <f t="shared" si="2"/>
        <v>4.9643383399523922E-3</v>
      </c>
      <c r="E190" s="89">
        <v>1.9E-3</v>
      </c>
      <c r="F190" s="89">
        <v>2.8000000000000004E-3</v>
      </c>
      <c r="G190" s="89">
        <v>1.1999999999999999E-3</v>
      </c>
    </row>
    <row r="191" spans="2:7">
      <c r="B191" s="89">
        <f>LN(P2_data!D188/P2_data!D187)</f>
        <v>8.423481320400843E-3</v>
      </c>
      <c r="C191" s="89">
        <v>5.0000000000000002E-5</v>
      </c>
      <c r="D191" s="89">
        <f t="shared" si="2"/>
        <v>8.3734813204008433E-3</v>
      </c>
      <c r="E191" s="89">
        <v>2.3999999999999998E-3</v>
      </c>
      <c r="F191" s="89">
        <v>3.7000000000000002E-3</v>
      </c>
      <c r="G191" s="89">
        <v>2.0999999999999999E-3</v>
      </c>
    </row>
    <row r="192" spans="2:7">
      <c r="B192" s="89">
        <f>LN(P2_data!D189/P2_data!D188)</f>
        <v>5.8325071138345442E-4</v>
      </c>
      <c r="C192" s="89">
        <v>5.0000000000000002E-5</v>
      </c>
      <c r="D192" s="89">
        <f t="shared" si="2"/>
        <v>5.332507113834544E-4</v>
      </c>
      <c r="E192" s="89">
        <v>1.5E-3</v>
      </c>
      <c r="F192" s="89">
        <v>-2.8000000000000004E-3</v>
      </c>
      <c r="G192" s="89">
        <v>3.4999999999999996E-3</v>
      </c>
    </row>
    <row r="193" spans="2:7">
      <c r="B193" s="89">
        <f>LN(P2_data!D190/P2_data!D189)</f>
        <v>5.7423964245671439E-3</v>
      </c>
      <c r="C193" s="89">
        <v>5.0000000000000002E-5</v>
      </c>
      <c r="D193" s="89">
        <f t="shared" si="2"/>
        <v>5.6923964245671442E-3</v>
      </c>
      <c r="E193" s="89">
        <v>1.6000000000000001E-3</v>
      </c>
      <c r="F193" s="89">
        <v>2.2000000000000001E-3</v>
      </c>
      <c r="G193" s="89">
        <v>5.0000000000000001E-3</v>
      </c>
    </row>
    <row r="194" spans="2:7">
      <c r="B194" s="89">
        <f>LN(P2_data!D191/P2_data!D190)</f>
        <v>1.7380407956046268E-3</v>
      </c>
      <c r="C194" s="89">
        <v>5.0000000000000002E-5</v>
      </c>
      <c r="D194" s="89">
        <f t="shared" si="2"/>
        <v>1.6880407956046269E-3</v>
      </c>
      <c r="E194" s="89">
        <v>-2.8000000000000004E-3</v>
      </c>
      <c r="F194" s="89">
        <v>1E-3</v>
      </c>
      <c r="G194" s="89">
        <v>3.7000000000000002E-3</v>
      </c>
    </row>
    <row r="195" spans="2:7">
      <c r="B195" s="89">
        <f>LN(P2_data!D192/P2_data!D191)</f>
        <v>2.889923176249083E-3</v>
      </c>
      <c r="C195" s="89">
        <v>5.0000000000000002E-5</v>
      </c>
      <c r="D195" s="89">
        <f t="shared" si="2"/>
        <v>2.8399231762490829E-3</v>
      </c>
      <c r="E195" s="89">
        <v>1.1999999999999999E-3</v>
      </c>
      <c r="F195" s="89">
        <v>4.4000000000000003E-3</v>
      </c>
      <c r="G195" s="89">
        <v>1.2999999999999999E-3</v>
      </c>
    </row>
    <row r="196" spans="2:7">
      <c r="B196" s="89">
        <f>LN(P2_data!D193/P2_data!D192)</f>
        <v>-1.7330208934564959E-3</v>
      </c>
      <c r="C196" s="89">
        <v>5.0000000000000002E-5</v>
      </c>
      <c r="D196" s="89">
        <f t="shared" si="2"/>
        <v>-1.7830208934564958E-3</v>
      </c>
      <c r="E196" s="89">
        <v>-2.5000000000000001E-3</v>
      </c>
      <c r="F196" s="89">
        <v>3.0999999999999999E-3</v>
      </c>
      <c r="G196" s="89">
        <v>6.3E-3</v>
      </c>
    </row>
    <row r="197" spans="2:7">
      <c r="B197" s="89">
        <f>LN(P2_data!D194/P2_data!D193)</f>
        <v>-3.6200446288027093E-3</v>
      </c>
      <c r="C197" s="89">
        <v>5.0000000000000002E-5</v>
      </c>
      <c r="D197" s="89">
        <f t="shared" si="2"/>
        <v>-3.6700446288027095E-3</v>
      </c>
      <c r="E197" s="89">
        <v>5.0000000000000001E-4</v>
      </c>
      <c r="F197" s="89">
        <v>3.9000000000000003E-3</v>
      </c>
      <c r="G197" s="89">
        <v>1.2999999999999999E-3</v>
      </c>
    </row>
    <row r="198" spans="2:7">
      <c r="B198" s="89">
        <f>LN(P2_data!D195/P2_data!D194)</f>
        <v>2.8247584358796866E-3</v>
      </c>
      <c r="C198" s="89">
        <v>5.0000000000000002E-5</v>
      </c>
      <c r="D198" s="89">
        <f t="shared" si="2"/>
        <v>2.7747584358796865E-3</v>
      </c>
      <c r="E198" s="89">
        <v>6.3E-3</v>
      </c>
      <c r="F198" s="89">
        <v>1.3899999999999999E-2</v>
      </c>
      <c r="G198" s="89">
        <v>1.8E-3</v>
      </c>
    </row>
    <row r="199" spans="2:7">
      <c r="B199" s="89">
        <f>LN(P2_data!D196/P2_data!D195)</f>
        <v>-1.4459312864255013E-4</v>
      </c>
      <c r="C199" s="89">
        <v>5.0000000000000002E-5</v>
      </c>
      <c r="D199" s="89">
        <f t="shared" ref="D199:D257" si="3">B199-C199</f>
        <v>-1.9459312864255013E-4</v>
      </c>
      <c r="E199" s="89">
        <v>1.2999999999999999E-3</v>
      </c>
      <c r="F199" s="89">
        <v>1.6000000000000001E-3</v>
      </c>
      <c r="G199" s="89">
        <v>-7.000000000000001E-4</v>
      </c>
    </row>
    <row r="200" spans="2:7">
      <c r="B200" s="89">
        <f>LN(P2_data!D197/P2_data!D196)</f>
        <v>2.1677008428078802E-3</v>
      </c>
      <c r="C200" s="89">
        <v>5.0000000000000002E-5</v>
      </c>
      <c r="D200" s="89">
        <f t="shared" si="3"/>
        <v>2.11770084280788E-3</v>
      </c>
      <c r="E200" s="89">
        <v>3.4999999999999996E-3</v>
      </c>
      <c r="F200" s="89">
        <v>-1.1999999999999999E-3</v>
      </c>
      <c r="G200" s="89">
        <v>-2.8000000000000004E-3</v>
      </c>
    </row>
    <row r="201" spans="2:7">
      <c r="B201" s="89">
        <f>LN(P2_data!D198/P2_data!D197)</f>
        <v>7.9086330080290843E-3</v>
      </c>
      <c r="C201" s="89">
        <v>4.0000000000000003E-5</v>
      </c>
      <c r="D201" s="89">
        <f t="shared" si="3"/>
        <v>7.8686330080290842E-3</v>
      </c>
      <c r="E201" s="89">
        <v>5.0000000000000001E-3</v>
      </c>
      <c r="F201" s="89">
        <v>8.3999999999999995E-3</v>
      </c>
      <c r="G201" s="89">
        <v>1.6000000000000001E-3</v>
      </c>
    </row>
    <row r="202" spans="2:7">
      <c r="B202" s="89">
        <f>LN(P2_data!D199/P2_data!D198)</f>
        <v>2.2175194496716903E-3</v>
      </c>
      <c r="C202" s="89">
        <v>4.0000000000000003E-5</v>
      </c>
      <c r="D202" s="89">
        <f t="shared" si="3"/>
        <v>2.1775194496716902E-3</v>
      </c>
      <c r="E202" s="89">
        <v>2.5999999999999999E-3</v>
      </c>
      <c r="F202" s="89">
        <v>-2.9999999999999997E-4</v>
      </c>
      <c r="G202" s="89">
        <v>-2.0000000000000001E-4</v>
      </c>
    </row>
    <row r="203" spans="2:7">
      <c r="B203" s="89">
        <f>LN(P2_data!D200/P2_data!D199)</f>
        <v>4.2861839286335737E-4</v>
      </c>
      <c r="C203" s="89">
        <v>4.0000000000000003E-5</v>
      </c>
      <c r="D203" s="89">
        <f t="shared" si="3"/>
        <v>3.8861839286335738E-4</v>
      </c>
      <c r="E203" s="89">
        <v>5.0000000000000001E-4</v>
      </c>
      <c r="F203" s="89">
        <v>-2.8000000000000004E-3</v>
      </c>
      <c r="G203" s="89">
        <v>-4.4000000000000003E-3</v>
      </c>
    </row>
    <row r="204" spans="2:7">
      <c r="B204" s="89">
        <f>LN(P2_data!D201/P2_data!D200)</f>
        <v>4.1340117221915556E-3</v>
      </c>
      <c r="C204" s="89">
        <v>4.0000000000000003E-5</v>
      </c>
      <c r="D204" s="89">
        <f t="shared" si="3"/>
        <v>4.0940117221915555E-3</v>
      </c>
      <c r="E204" s="89">
        <v>5.5000000000000005E-3</v>
      </c>
      <c r="F204" s="89">
        <v>-3.4000000000000002E-3</v>
      </c>
      <c r="G204" s="89">
        <v>3.4999999999999996E-3</v>
      </c>
    </row>
    <row r="205" spans="2:7">
      <c r="B205" s="89">
        <f>LN(P2_data!D202/P2_data!D201)</f>
        <v>-6.4033586648954495E-4</v>
      </c>
      <c r="C205" s="89">
        <v>4.0000000000000003E-5</v>
      </c>
      <c r="D205" s="89">
        <f t="shared" si="3"/>
        <v>-6.8033586648954495E-4</v>
      </c>
      <c r="E205" s="89">
        <v>-8.0000000000000004E-4</v>
      </c>
      <c r="F205" s="89">
        <v>-8.0000000000000004E-4</v>
      </c>
      <c r="G205" s="89">
        <v>-2.5000000000000001E-3</v>
      </c>
    </row>
    <row r="206" spans="2:7">
      <c r="B206" s="89">
        <f>LN(P2_data!D203/P2_data!D202)</f>
        <v>-1.6383235257882815E-3</v>
      </c>
      <c r="C206" s="89">
        <v>4.0000000000000003E-5</v>
      </c>
      <c r="D206" s="89">
        <f t="shared" si="3"/>
        <v>-1.6783235257882816E-3</v>
      </c>
      <c r="E206" s="89">
        <v>-2.2000000000000001E-3</v>
      </c>
      <c r="F206" s="89">
        <v>-2.7000000000000001E-3</v>
      </c>
      <c r="G206" s="89">
        <v>-4.0000000000000002E-4</v>
      </c>
    </row>
    <row r="207" spans="2:7">
      <c r="B207" s="89">
        <f>LN(P2_data!D204/P2_data!D203)</f>
        <v>6.4139259153900849E-4</v>
      </c>
      <c r="C207" s="89">
        <v>4.0000000000000003E-5</v>
      </c>
      <c r="D207" s="89">
        <f t="shared" si="3"/>
        <v>6.013925915390085E-4</v>
      </c>
      <c r="E207" s="89">
        <v>2.3999999999999998E-3</v>
      </c>
      <c r="F207" s="89">
        <v>-1E-4</v>
      </c>
      <c r="G207" s="89">
        <v>4.1999999999999997E-3</v>
      </c>
    </row>
    <row r="208" spans="2:7">
      <c r="B208" s="89">
        <f>LN(P2_data!D205/P2_data!D204)</f>
        <v>-6.4139259153910379E-4</v>
      </c>
      <c r="C208" s="89">
        <v>4.0000000000000003E-5</v>
      </c>
      <c r="D208" s="89">
        <f t="shared" si="3"/>
        <v>-6.8139259153910379E-4</v>
      </c>
      <c r="E208" s="89">
        <v>1.6000000000000001E-3</v>
      </c>
      <c r="F208" s="89">
        <v>-2E-3</v>
      </c>
      <c r="G208" s="89">
        <v>-2.0999999999999999E-3</v>
      </c>
    </row>
    <row r="209" spans="2:7">
      <c r="B209" s="89">
        <f>LN(P2_data!D206/P2_data!D205)</f>
        <v>5.6871054591531136E-3</v>
      </c>
      <c r="C209" s="89">
        <v>4.0000000000000003E-5</v>
      </c>
      <c r="D209" s="89">
        <f t="shared" si="3"/>
        <v>5.6471054591531135E-3</v>
      </c>
      <c r="E209" s="89">
        <v>-1.8E-3</v>
      </c>
      <c r="F209" s="89">
        <v>4.0000000000000002E-4</v>
      </c>
      <c r="G209" s="89">
        <v>-5.1000000000000004E-3</v>
      </c>
    </row>
    <row r="210" spans="2:7">
      <c r="B210" s="89">
        <f>LN(P2_data!D207/P2_data!D206)</f>
        <v>-2.1999937752365871E-3</v>
      </c>
      <c r="C210" s="89">
        <v>4.0000000000000003E-5</v>
      </c>
      <c r="D210" s="89">
        <f t="shared" si="3"/>
        <v>-2.2399937752365872E-3</v>
      </c>
      <c r="E210" s="89">
        <v>4.0000000000000002E-4</v>
      </c>
      <c r="F210" s="89">
        <v>-2.3E-3</v>
      </c>
      <c r="G210" s="89">
        <v>1E-3</v>
      </c>
    </row>
    <row r="211" spans="2:7">
      <c r="B211" s="89">
        <f>LN(P2_data!D208/P2_data!D207)</f>
        <v>1.9872115263745967E-3</v>
      </c>
      <c r="C211" s="89">
        <v>4.0000000000000003E-5</v>
      </c>
      <c r="D211" s="89">
        <f t="shared" si="3"/>
        <v>1.9472115263745966E-3</v>
      </c>
      <c r="E211" s="89">
        <v>1.7000000000000001E-3</v>
      </c>
      <c r="F211" s="89">
        <v>-2.8000000000000004E-3</v>
      </c>
      <c r="G211" s="89">
        <v>3.5999999999999999E-3</v>
      </c>
    </row>
    <row r="212" spans="2:7">
      <c r="B212" s="89">
        <f>LN(P2_data!D209/P2_data!D208)</f>
        <v>-3.0533807437091304E-3</v>
      </c>
      <c r="C212" s="89">
        <v>4.0000000000000003E-5</v>
      </c>
      <c r="D212" s="89">
        <f t="shared" si="3"/>
        <v>-3.0933807437091305E-3</v>
      </c>
      <c r="E212" s="89">
        <v>1E-4</v>
      </c>
      <c r="F212" s="89">
        <v>-3.4999999999999996E-3</v>
      </c>
      <c r="G212" s="89">
        <v>-3.2000000000000002E-3</v>
      </c>
    </row>
    <row r="213" spans="2:7">
      <c r="B213" s="89">
        <f>LN(P2_data!D210/P2_data!D209)</f>
        <v>5.687948901788915E-4</v>
      </c>
      <c r="C213" s="89">
        <v>4.0000000000000003E-5</v>
      </c>
      <c r="D213" s="89">
        <f t="shared" si="3"/>
        <v>5.287948901788915E-4</v>
      </c>
      <c r="E213" s="89">
        <v>1.4000000000000002E-3</v>
      </c>
      <c r="F213" s="89">
        <v>3.0000000000000001E-3</v>
      </c>
      <c r="G213" s="89">
        <v>2.0999999999999999E-3</v>
      </c>
    </row>
    <row r="214" spans="2:7">
      <c r="B214" s="89">
        <f>LN(P2_data!D211/P2_data!D210)</f>
        <v>4.1140786333742916E-3</v>
      </c>
      <c r="C214" s="89">
        <v>4.0000000000000003E-5</v>
      </c>
      <c r="D214" s="89">
        <f t="shared" si="3"/>
        <v>4.0740786333742915E-3</v>
      </c>
      <c r="E214" s="89">
        <v>2.0000000000000001E-4</v>
      </c>
      <c r="F214" s="89">
        <v>-3.9000000000000003E-3</v>
      </c>
      <c r="G214" s="89">
        <v>1.7000000000000001E-3</v>
      </c>
    </row>
    <row r="215" spans="2:7">
      <c r="B215" s="89">
        <f>LN(P2_data!D212/P2_data!D211)</f>
        <v>1.1122189440734011E-2</v>
      </c>
      <c r="C215" s="89">
        <v>4.0000000000000003E-5</v>
      </c>
      <c r="D215" s="89">
        <f t="shared" si="3"/>
        <v>1.1082189440734011E-2</v>
      </c>
      <c r="E215" s="89">
        <v>5.6999999999999993E-3</v>
      </c>
      <c r="F215" s="89">
        <v>-7.000000000000001E-4</v>
      </c>
      <c r="G215" s="89">
        <v>2.8000000000000004E-3</v>
      </c>
    </row>
    <row r="216" spans="2:7">
      <c r="B216" s="89">
        <f>LN(P2_data!D213/P2_data!D212)</f>
        <v>-6.3203088941036142E-3</v>
      </c>
      <c r="C216" s="89">
        <v>4.0000000000000003E-5</v>
      </c>
      <c r="D216" s="89">
        <f t="shared" si="3"/>
        <v>-6.3603088941036143E-3</v>
      </c>
      <c r="E216" s="89">
        <v>-4.5000000000000005E-3</v>
      </c>
      <c r="F216" s="89">
        <v>-4.1999999999999997E-3</v>
      </c>
      <c r="G216" s="89">
        <v>1.1999999999999999E-3</v>
      </c>
    </row>
    <row r="217" spans="2:7">
      <c r="B217" s="89">
        <f>LN(P2_data!D214/P2_data!D213)</f>
        <v>4.8491047594509968E-3</v>
      </c>
      <c r="C217" s="89">
        <v>4.0000000000000003E-5</v>
      </c>
      <c r="D217" s="89">
        <f t="shared" si="3"/>
        <v>4.8091047594509967E-3</v>
      </c>
      <c r="E217" s="89">
        <v>2E-3</v>
      </c>
      <c r="F217" s="89">
        <v>-1.8E-3</v>
      </c>
      <c r="G217" s="89">
        <v>4.6999999999999993E-3</v>
      </c>
    </row>
    <row r="218" spans="2:7">
      <c r="B218" s="89">
        <f>LN(P2_data!D215/P2_data!D214)</f>
        <v>-6.5412013107957493E-3</v>
      </c>
      <c r="C218" s="89">
        <v>4.0000000000000003E-5</v>
      </c>
      <c r="D218" s="89">
        <f t="shared" si="3"/>
        <v>-6.5812013107957494E-3</v>
      </c>
      <c r="E218" s="89">
        <v>-5.1000000000000004E-3</v>
      </c>
      <c r="F218" s="89">
        <v>-1E-4</v>
      </c>
      <c r="G218" s="89">
        <v>1.1000000000000001E-3</v>
      </c>
    </row>
    <row r="219" spans="2:7">
      <c r="B219" s="89">
        <f>LN(P2_data!D216/P2_data!D215)</f>
        <v>4.4357685359635302E-3</v>
      </c>
      <c r="C219" s="89">
        <v>4.0000000000000003E-5</v>
      </c>
      <c r="D219" s="89">
        <f t="shared" si="3"/>
        <v>4.3957685359635301E-3</v>
      </c>
      <c r="E219" s="89">
        <v>2E-3</v>
      </c>
      <c r="F219" s="89">
        <v>4.0000000000000002E-4</v>
      </c>
      <c r="G219" s="89">
        <v>2.2000000000000001E-3</v>
      </c>
    </row>
    <row r="220" spans="2:7">
      <c r="B220" s="89">
        <f>LN(P2_data!D217/P2_data!D216)</f>
        <v>1.6847259472986442E-3</v>
      </c>
      <c r="C220" s="89">
        <v>4.0000000000000003E-5</v>
      </c>
      <c r="D220" s="89">
        <f t="shared" si="3"/>
        <v>1.6447259472986441E-3</v>
      </c>
      <c r="E220" s="89">
        <v>8.199999999999999E-3</v>
      </c>
      <c r="F220" s="89">
        <v>-2.0000000000000001E-4</v>
      </c>
      <c r="G220" s="89">
        <v>-0.01</v>
      </c>
    </row>
    <row r="221" spans="2:7">
      <c r="B221" s="89">
        <f>LN(P2_data!D218/P2_data!D217)</f>
        <v>-7.2502269648623604E-3</v>
      </c>
      <c r="C221" s="89">
        <v>4.0000000000000003E-5</v>
      </c>
      <c r="D221" s="89">
        <f t="shared" si="3"/>
        <v>-7.2902269648623605E-3</v>
      </c>
      <c r="E221" s="89">
        <v>-4.5999999999999999E-3</v>
      </c>
      <c r="F221" s="89">
        <v>-7.8000000000000005E-3</v>
      </c>
      <c r="G221" s="89">
        <v>-5.0000000000000001E-4</v>
      </c>
    </row>
    <row r="222" spans="2:7">
      <c r="B222" s="89">
        <f>LN(P2_data!D219/P2_data!D218)</f>
        <v>-4.94696687100731E-4</v>
      </c>
      <c r="C222" s="89">
        <v>4.0000000000000003E-5</v>
      </c>
      <c r="D222" s="89">
        <f t="shared" si="3"/>
        <v>-5.34696687100731E-4</v>
      </c>
      <c r="E222" s="89">
        <v>2.3E-3</v>
      </c>
      <c r="F222" s="89">
        <v>8.1000000000000013E-3</v>
      </c>
      <c r="G222" s="89">
        <v>-2.2000000000000001E-3</v>
      </c>
    </row>
    <row r="223" spans="2:7">
      <c r="B223" s="89">
        <f>LN(P2_data!D220/P2_data!D219)</f>
        <v>-1.6977296038107369E-3</v>
      </c>
      <c r="C223" s="89">
        <v>4.0000000000000003E-5</v>
      </c>
      <c r="D223" s="89">
        <f t="shared" si="3"/>
        <v>-1.737729603810737E-3</v>
      </c>
      <c r="E223" s="89">
        <v>5.0000000000000001E-4</v>
      </c>
      <c r="F223" s="89">
        <v>-8.1000000000000013E-3</v>
      </c>
      <c r="G223" s="89">
        <v>1.4000000000000002E-3</v>
      </c>
    </row>
    <row r="224" spans="2:7">
      <c r="B224" s="89">
        <f>LN(P2_data!D221/P2_data!D220)</f>
        <v>3.6043361469401138E-3</v>
      </c>
      <c r="C224" s="89">
        <v>4.0000000000000003E-5</v>
      </c>
      <c r="D224" s="89">
        <f t="shared" si="3"/>
        <v>3.5643361469401137E-3</v>
      </c>
      <c r="E224" s="89">
        <v>5.9999999999999995E-4</v>
      </c>
      <c r="F224" s="89">
        <v>-2.9999999999999997E-4</v>
      </c>
      <c r="G224" s="89">
        <v>5.0000000000000001E-3</v>
      </c>
    </row>
    <row r="225" spans="1:7">
      <c r="B225" s="89">
        <f>LN(P2_data!D222/P2_data!D221)</f>
        <v>4.9375462632951039E-4</v>
      </c>
      <c r="C225" s="89">
        <v>4.0000000000000003E-5</v>
      </c>
      <c r="D225" s="89">
        <f t="shared" si="3"/>
        <v>4.537546263295104E-4</v>
      </c>
      <c r="E225" s="89">
        <v>3.0999999999999999E-3</v>
      </c>
      <c r="F225" s="89">
        <v>-4.0999999999999995E-3</v>
      </c>
      <c r="G225" s="89">
        <v>-6.6E-3</v>
      </c>
    </row>
    <row r="226" spans="1:7">
      <c r="B226" s="89">
        <f>LN(P2_data!D223/P2_data!D222)</f>
        <v>2.1150631887091478E-4</v>
      </c>
      <c r="C226" s="89">
        <v>4.0000000000000003E-5</v>
      </c>
      <c r="D226" s="89">
        <f t="shared" si="3"/>
        <v>1.7150631887091479E-4</v>
      </c>
      <c r="E226" s="89">
        <v>5.9999999999999995E-4</v>
      </c>
      <c r="F226" s="89">
        <v>2E-3</v>
      </c>
      <c r="G226" s="89">
        <v>1.9E-3</v>
      </c>
    </row>
    <row r="227" spans="1:7">
      <c r="A227" s="8"/>
      <c r="B227" s="89">
        <f>LN(P2_data!D224/P2_data!D223)</f>
        <v>-7.0569987899268163E-5</v>
      </c>
      <c r="C227" s="89">
        <v>4.0000000000000003E-5</v>
      </c>
      <c r="D227" s="89">
        <f t="shared" si="3"/>
        <v>-1.1056998789926817E-4</v>
      </c>
      <c r="E227" s="89">
        <v>-2E-3</v>
      </c>
      <c r="F227" s="89">
        <v>-1.3600000000000001E-2</v>
      </c>
      <c r="G227" s="89">
        <v>-3.9000000000000003E-3</v>
      </c>
    </row>
    <row r="228" spans="1:7">
      <c r="B228" s="89">
        <f>LN(P2_data!D225/P2_data!D224)</f>
        <v>7.7522821961516816E-4</v>
      </c>
      <c r="C228" s="89">
        <v>4.0000000000000003E-5</v>
      </c>
      <c r="D228" s="89">
        <f t="shared" si="3"/>
        <v>7.3522821961516816E-4</v>
      </c>
      <c r="E228" s="89">
        <v>1.1999999999999999E-3</v>
      </c>
      <c r="F228" s="89">
        <v>5.9999999999999995E-4</v>
      </c>
      <c r="G228" s="89">
        <v>-6.1999999999999998E-3</v>
      </c>
    </row>
    <row r="229" spans="1:7">
      <c r="B229" s="89">
        <f>LN(P2_data!D226/P2_data!D225)</f>
        <v>-1.0552061217652406E-2</v>
      </c>
      <c r="C229" s="89">
        <v>4.0000000000000003E-5</v>
      </c>
      <c r="D229" s="89">
        <f t="shared" si="3"/>
        <v>-1.0592061217652406E-2</v>
      </c>
      <c r="E229" s="89">
        <v>-4.0999999999999995E-3</v>
      </c>
      <c r="F229" s="89">
        <v>-2.0000000000000001E-4</v>
      </c>
      <c r="G229" s="89">
        <v>2.2000000000000001E-3</v>
      </c>
    </row>
    <row r="230" spans="1:7">
      <c r="B230" s="89">
        <f>LN(P2_data!D227/P2_data!D226)</f>
        <v>6.4051813013237988E-4</v>
      </c>
      <c r="C230" s="89">
        <v>4.0000000000000003E-5</v>
      </c>
      <c r="D230" s="89">
        <f t="shared" si="3"/>
        <v>6.0051813013237989E-4</v>
      </c>
      <c r="E230" s="89">
        <v>1E-4</v>
      </c>
      <c r="F230" s="89">
        <v>5.0000000000000001E-4</v>
      </c>
      <c r="G230" s="89">
        <v>-3.8E-3</v>
      </c>
    </row>
    <row r="231" spans="1:7">
      <c r="B231" s="89">
        <f>LN(P2_data!D228/P2_data!D227)</f>
        <v>-2.3506937867860335E-3</v>
      </c>
      <c r="C231" s="89">
        <v>4.0000000000000003E-5</v>
      </c>
      <c r="D231" s="89">
        <f t="shared" si="3"/>
        <v>-2.3906937867860336E-3</v>
      </c>
      <c r="E231" s="89">
        <v>8.9999999999999998E-4</v>
      </c>
      <c r="F231" s="89">
        <v>-2.8999999999999998E-3</v>
      </c>
      <c r="G231" s="89">
        <v>2.0000000000000001E-4</v>
      </c>
    </row>
    <row r="232" spans="1:7">
      <c r="B232" s="89">
        <f>LN(P2_data!D229/P2_data!D228)</f>
        <v>-2.9282812158670278E-3</v>
      </c>
      <c r="C232" s="89">
        <v>4.0000000000000003E-5</v>
      </c>
      <c r="D232" s="89">
        <f t="shared" si="3"/>
        <v>-2.9682812158670279E-3</v>
      </c>
      <c r="E232" s="89">
        <v>-2.2000000000000001E-3</v>
      </c>
      <c r="F232" s="89">
        <v>-1.2999999999999999E-3</v>
      </c>
      <c r="G232" s="89">
        <v>0</v>
      </c>
    </row>
    <row r="233" spans="1:7">
      <c r="B233" s="89">
        <f>LN(P2_data!D230/P2_data!D229)</f>
        <v>-6.9621815111607852E-3</v>
      </c>
      <c r="C233" s="89">
        <v>4.0000000000000003E-5</v>
      </c>
      <c r="D233" s="89">
        <f t="shared" si="3"/>
        <v>-7.0021815111607853E-3</v>
      </c>
      <c r="E233" s="89">
        <v>-5.1999999999999998E-3</v>
      </c>
      <c r="F233" s="89">
        <v>-5.0000000000000001E-4</v>
      </c>
      <c r="G233" s="89">
        <v>2.3999999999999998E-3</v>
      </c>
    </row>
    <row r="234" spans="1:7">
      <c r="B234" s="89">
        <f>LN(P2_data!D231/P2_data!D230)</f>
        <v>1.1600638383681321E-2</v>
      </c>
      <c r="C234" s="89">
        <v>4.0000000000000003E-5</v>
      </c>
      <c r="D234" s="89">
        <f t="shared" si="3"/>
        <v>1.1560638383681321E-2</v>
      </c>
      <c r="E234" s="89">
        <v>1.01E-2</v>
      </c>
      <c r="F234" s="89">
        <v>8.5000000000000006E-3</v>
      </c>
      <c r="G234" s="89">
        <v>-5.1999999999999998E-3</v>
      </c>
    </row>
    <row r="235" spans="1:7">
      <c r="B235" s="89">
        <f>LN(P2_data!D232/P2_data!D231)</f>
        <v>-3.7090269575354743E-3</v>
      </c>
      <c r="C235" s="89">
        <v>4.0000000000000003E-5</v>
      </c>
      <c r="D235" s="89">
        <f t="shared" si="3"/>
        <v>-3.7490269575354744E-3</v>
      </c>
      <c r="E235" s="89">
        <v>-1.4000000000000002E-3</v>
      </c>
      <c r="F235" s="89">
        <v>7.4999999999999997E-3</v>
      </c>
      <c r="G235" s="89">
        <v>2.8999999999999998E-3</v>
      </c>
    </row>
    <row r="236" spans="1:7">
      <c r="B236" s="89">
        <f>LN(P2_data!D233/P2_data!D232)</f>
        <v>3.7801763521863813E-3</v>
      </c>
      <c r="C236" s="89">
        <v>4.0000000000000003E-5</v>
      </c>
      <c r="D236" s="89">
        <f t="shared" si="3"/>
        <v>3.7401763521863812E-3</v>
      </c>
      <c r="E236" s="89">
        <v>2.0999999999999999E-3</v>
      </c>
      <c r="F236" s="89">
        <v>5.6999999999999993E-3</v>
      </c>
      <c r="G236" s="89">
        <v>1E-4</v>
      </c>
    </row>
    <row r="237" spans="1:7">
      <c r="B237" s="89">
        <f>LN(P2_data!D234/P2_data!D233)</f>
        <v>6.3865815489814902E-3</v>
      </c>
      <c r="C237" s="89">
        <v>4.0000000000000003E-5</v>
      </c>
      <c r="D237" s="89">
        <f t="shared" si="3"/>
        <v>6.3465815489814901E-3</v>
      </c>
      <c r="E237" s="89">
        <v>6.7000000000000002E-3</v>
      </c>
      <c r="F237" s="89">
        <v>4.0999999999999995E-3</v>
      </c>
      <c r="G237" s="89">
        <v>-3.5999999999999999E-3</v>
      </c>
    </row>
    <row r="238" spans="1:7">
      <c r="B238" s="89">
        <f>LN(P2_data!D235/P2_data!D234)</f>
        <v>8.4854703528898046E-4</v>
      </c>
      <c r="C238" s="89">
        <v>4.0000000000000003E-5</v>
      </c>
      <c r="D238" s="89">
        <f t="shared" si="3"/>
        <v>8.0854703528898046E-4</v>
      </c>
      <c r="E238" s="89">
        <v>-5.0000000000000001E-4</v>
      </c>
      <c r="F238" s="89">
        <v>1E-3</v>
      </c>
      <c r="G238" s="89">
        <v>-4.0000000000000002E-4</v>
      </c>
    </row>
    <row r="239" spans="1:7">
      <c r="B239" s="89">
        <f>LN(P2_data!D236/P2_data!D235)</f>
        <v>1.624208507391516E-3</v>
      </c>
      <c r="C239" s="89">
        <v>4.0000000000000003E-5</v>
      </c>
      <c r="D239" s="89">
        <f t="shared" si="3"/>
        <v>1.5842085073915159E-3</v>
      </c>
      <c r="E239" s="89">
        <v>2.0999999999999999E-3</v>
      </c>
      <c r="F239" s="89">
        <v>2.0000000000000001E-4</v>
      </c>
      <c r="G239" s="89">
        <v>-4.4000000000000003E-3</v>
      </c>
    </row>
    <row r="240" spans="1:7">
      <c r="B240" s="89">
        <f>LN(P2_data!D237/P2_data!D236)</f>
        <v>1.4114160452811432E-4</v>
      </c>
      <c r="C240" s="89">
        <v>4.0000000000000003E-5</v>
      </c>
      <c r="D240" s="89">
        <f t="shared" si="3"/>
        <v>1.0114160452811432E-4</v>
      </c>
      <c r="E240" s="89">
        <v>-5.9999999999999995E-4</v>
      </c>
      <c r="F240" s="89">
        <v>-3.5999999999999999E-3</v>
      </c>
      <c r="G240" s="89">
        <v>2.9999999999999997E-4</v>
      </c>
    </row>
    <row r="241" spans="2:7">
      <c r="B241" s="89">
        <f>LN(P2_data!D238/P2_data!D237)</f>
        <v>1.1504054639126368E-2</v>
      </c>
      <c r="C241" s="89">
        <v>4.0000000000000003E-5</v>
      </c>
      <c r="D241" s="89">
        <f t="shared" si="3"/>
        <v>1.1464054639126368E-2</v>
      </c>
      <c r="E241" s="89">
        <v>1.06E-2</v>
      </c>
      <c r="F241" s="89">
        <v>3.8E-3</v>
      </c>
      <c r="G241" s="89">
        <v>8.3999999999999995E-3</v>
      </c>
    </row>
    <row r="242" spans="2:7">
      <c r="B242" s="89">
        <f>LN(P2_data!D239/P2_data!D238)</f>
        <v>2.9249828521621026E-3</v>
      </c>
      <c r="C242" s="89">
        <v>4.0000000000000003E-5</v>
      </c>
      <c r="D242" s="89">
        <f t="shared" si="3"/>
        <v>2.8849828521621025E-3</v>
      </c>
      <c r="E242" s="89">
        <v>2.0000000000000001E-4</v>
      </c>
      <c r="F242" s="89">
        <v>4.0000000000000002E-4</v>
      </c>
      <c r="G242" s="89">
        <v>1.4499999999999999E-2</v>
      </c>
    </row>
    <row r="243" spans="2:7">
      <c r="B243" s="89">
        <f>LN(P2_data!D240/P2_data!D239)</f>
        <v>1.4155271302630435E-2</v>
      </c>
      <c r="C243" s="89">
        <v>4.0000000000000003E-5</v>
      </c>
      <c r="D243" s="89">
        <f t="shared" si="3"/>
        <v>1.4115271302630435E-2</v>
      </c>
      <c r="E243" s="89">
        <v>8.199999999999999E-3</v>
      </c>
      <c r="F243" s="89">
        <v>-5.6000000000000008E-3</v>
      </c>
      <c r="G243" s="89">
        <v>-5.0000000000000001E-3</v>
      </c>
    </row>
    <row r="244" spans="2:7">
      <c r="B244" s="89">
        <f>LN(P2_data!D241/P2_data!D240)</f>
        <v>-1.0614987862952334E-2</v>
      </c>
      <c r="C244" s="89">
        <v>4.0000000000000003E-5</v>
      </c>
      <c r="D244" s="89">
        <f t="shared" si="3"/>
        <v>-1.0654987862952334E-2</v>
      </c>
      <c r="E244" s="89">
        <v>-2.2000000000000001E-3</v>
      </c>
      <c r="F244" s="89">
        <v>-3.7000000000000002E-3</v>
      </c>
      <c r="G244" s="89">
        <v>3.5999999999999999E-3</v>
      </c>
    </row>
    <row r="245" spans="2:7">
      <c r="B245" s="89">
        <f>LN(P2_data!D242/P2_data!D241)</f>
        <v>3.5969050331256585E-3</v>
      </c>
      <c r="C245" s="89">
        <v>4.0000000000000003E-5</v>
      </c>
      <c r="D245" s="89">
        <f t="shared" si="3"/>
        <v>3.5569050331256584E-3</v>
      </c>
      <c r="E245" s="89">
        <v>-1E-3</v>
      </c>
      <c r="F245" s="89">
        <v>-3.4999999999999996E-3</v>
      </c>
      <c r="G245" s="89">
        <v>1.2199999999999999E-2</v>
      </c>
    </row>
    <row r="246" spans="2:7">
      <c r="B246" s="89">
        <f>LN(P2_data!D243/P2_data!D242)</f>
        <v>-6.9980882757606621E-3</v>
      </c>
      <c r="C246" s="89">
        <v>4.0000000000000003E-5</v>
      </c>
      <c r="D246" s="89">
        <f t="shared" si="3"/>
        <v>-7.0380882757606622E-3</v>
      </c>
      <c r="E246" s="89">
        <v>-4.3E-3</v>
      </c>
      <c r="F246" s="89">
        <v>-4.4000000000000003E-3</v>
      </c>
      <c r="G246" s="89">
        <v>-2.3999999999999998E-3</v>
      </c>
    </row>
    <row r="247" spans="2:7">
      <c r="B247" s="89">
        <f>LN(P2_data!D244/P2_data!D243)</f>
        <v>1.3201405431816254E-3</v>
      </c>
      <c r="C247" s="89">
        <v>4.0000000000000003E-5</v>
      </c>
      <c r="D247" s="89">
        <f t="shared" si="3"/>
        <v>1.2801405431816253E-3</v>
      </c>
      <c r="E247" s="89">
        <v>-8.9999999999999998E-4</v>
      </c>
      <c r="F247" s="89">
        <v>-4.5000000000000005E-3</v>
      </c>
      <c r="G247" s="89">
        <v>-5.1000000000000004E-3</v>
      </c>
    </row>
    <row r="248" spans="2:7">
      <c r="B248" s="89">
        <f>LN(P2_data!D245/P2_data!D244)</f>
        <v>7.9539030111899622E-3</v>
      </c>
      <c r="C248" s="89">
        <v>4.0000000000000003E-5</v>
      </c>
      <c r="D248" s="89">
        <f t="shared" si="3"/>
        <v>7.9139030111899621E-3</v>
      </c>
      <c r="E248" s="89">
        <v>4.1999999999999997E-3</v>
      </c>
      <c r="F248" s="89">
        <v>2.5000000000000001E-3</v>
      </c>
      <c r="G248" s="89">
        <v>-1.7000000000000001E-3</v>
      </c>
    </row>
    <row r="249" spans="2:7">
      <c r="B249" s="89">
        <f>LN(P2_data!D246/P2_data!D245)</f>
        <v>4.1247893080142263E-3</v>
      </c>
      <c r="C249" s="89">
        <v>4.0000000000000003E-5</v>
      </c>
      <c r="D249" s="89">
        <f t="shared" si="3"/>
        <v>4.0847893080142262E-3</v>
      </c>
      <c r="E249" s="89">
        <v>5.1000000000000004E-3</v>
      </c>
      <c r="F249" s="89">
        <v>-4.4000000000000003E-3</v>
      </c>
      <c r="G249" s="89">
        <v>-1.4000000000000002E-3</v>
      </c>
    </row>
    <row r="250" spans="2:7">
      <c r="B250" s="89">
        <f>LN(P2_data!D247/P2_data!D246)</f>
        <v>-2.1290348931180558E-3</v>
      </c>
      <c r="C250" s="89">
        <v>4.0000000000000003E-5</v>
      </c>
      <c r="D250" s="89">
        <f t="shared" si="3"/>
        <v>-2.1690348931180559E-3</v>
      </c>
      <c r="E250" s="89">
        <v>2.5999999999999999E-3</v>
      </c>
      <c r="F250" s="89">
        <v>-4.0999999999999995E-3</v>
      </c>
      <c r="G250" s="89">
        <v>-1.5E-3</v>
      </c>
    </row>
    <row r="251" spans="2:7">
      <c r="B251" s="89">
        <f>LN(P2_data!D248/P2_data!D247)</f>
        <v>1.1680903150556904E-3</v>
      </c>
      <c r="C251" s="89">
        <v>4.0000000000000003E-5</v>
      </c>
      <c r="D251" s="89">
        <f t="shared" si="3"/>
        <v>1.1280903150556903E-3</v>
      </c>
      <c r="E251" s="89">
        <v>7.000000000000001E-4</v>
      </c>
      <c r="F251" s="89">
        <v>-5.1999999999999998E-3</v>
      </c>
      <c r="G251" s="89">
        <v>5.1999999999999998E-3</v>
      </c>
    </row>
    <row r="252" spans="2:7">
      <c r="B252" s="89">
        <f>LN(P2_data!D249/P2_data!D248)</f>
        <v>2.3322048959689883E-3</v>
      </c>
      <c r="C252" s="89">
        <v>4.0000000000000003E-5</v>
      </c>
      <c r="D252" s="89">
        <f t="shared" si="3"/>
        <v>2.2922048959689882E-3</v>
      </c>
      <c r="E252" s="89">
        <v>2.0000000000000001E-4</v>
      </c>
      <c r="F252" s="89">
        <v>7.1999999999999998E-3</v>
      </c>
      <c r="G252" s="89">
        <v>-8.8000000000000005E-3</v>
      </c>
    </row>
    <row r="253" spans="2:7">
      <c r="B253" s="89">
        <f>LN(P2_data!D250/P2_data!D249)</f>
        <v>-6.3920488495568936E-3</v>
      </c>
      <c r="C253" s="89">
        <v>4.0000000000000003E-5</v>
      </c>
      <c r="D253" s="89">
        <f t="shared" si="3"/>
        <v>-6.4320488495568937E-3</v>
      </c>
      <c r="E253" s="89">
        <v>-4.6999999999999993E-3</v>
      </c>
      <c r="F253" s="89">
        <v>-6.8999999999999999E-3</v>
      </c>
      <c r="G253" s="89">
        <v>-2.2000000000000001E-3</v>
      </c>
    </row>
    <row r="254" spans="2:7">
      <c r="B254" s="89">
        <f>LN(P2_data!D251/P2_data!D250)</f>
        <v>8.5136455686506962E-3</v>
      </c>
      <c r="C254" s="89">
        <v>4.0000000000000003E-5</v>
      </c>
      <c r="D254" s="89">
        <f t="shared" si="3"/>
        <v>8.4736455686506961E-3</v>
      </c>
      <c r="E254" s="89">
        <v>9.1999999999999998E-3</v>
      </c>
      <c r="F254" s="89">
        <v>6.8000000000000005E-3</v>
      </c>
      <c r="G254" s="89">
        <v>2.9999999999999997E-4</v>
      </c>
    </row>
    <row r="255" spans="2:7">
      <c r="B255" s="89">
        <f>LN(P2_data!D252/P2_data!D251)</f>
        <v>5.9302514621856822E-3</v>
      </c>
      <c r="C255" s="89">
        <v>4.0000000000000003E-5</v>
      </c>
      <c r="D255" s="89">
        <f t="shared" si="3"/>
        <v>5.8902514621856821E-3</v>
      </c>
      <c r="E255" s="89">
        <v>6.7000000000000002E-3</v>
      </c>
      <c r="F255" s="89">
        <v>7.4999999999999997E-3</v>
      </c>
      <c r="G255" s="89">
        <v>2.5999999999999999E-3</v>
      </c>
    </row>
    <row r="256" spans="2:7">
      <c r="B256" s="89">
        <f>LN(P2_data!D253/P2_data!D252)</f>
        <v>-3.4039109958420959E-3</v>
      </c>
      <c r="C256" s="89">
        <v>4.0000000000000003E-5</v>
      </c>
      <c r="D256" s="89">
        <f t="shared" si="3"/>
        <v>-3.443910995842096E-3</v>
      </c>
      <c r="E256" s="89">
        <v>-3.0000000000000001E-3</v>
      </c>
      <c r="F256" s="89">
        <v>-3.5999999999999999E-3</v>
      </c>
      <c r="G256" s="89">
        <v>-2.5999999999999999E-3</v>
      </c>
    </row>
    <row r="257" spans="2:7">
      <c r="B257" s="89">
        <f>LN(P2_data!D254/P2_data!D253)</f>
        <v>2.1798918268499594E-3</v>
      </c>
      <c r="C257" s="89">
        <v>4.0000000000000003E-5</v>
      </c>
      <c r="D257" s="89">
        <f t="shared" si="3"/>
        <v>2.1398918268499593E-3</v>
      </c>
      <c r="E257" s="89">
        <v>1E-4</v>
      </c>
      <c r="F257" s="89">
        <v>3.5999999999999999E-3</v>
      </c>
      <c r="G257" s="89">
        <v>5.0000000000000001E-4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2D84-B6AA-46DE-8042-E6D54C1BA968}">
  <dimension ref="A1:AC257"/>
  <sheetViews>
    <sheetView zoomScale="41" zoomScaleNormal="90" workbookViewId="0">
      <selection activeCell="B6" sqref="B6"/>
    </sheetView>
  </sheetViews>
  <sheetFormatPr defaultColWidth="9.1796875" defaultRowHeight="14.5"/>
  <cols>
    <col min="1" max="1" width="13" style="89" customWidth="1"/>
    <col min="2" max="2" width="13.1796875" style="89" customWidth="1"/>
    <col min="3" max="3" width="9.1796875" style="89"/>
    <col min="4" max="7" width="9.36328125" style="89" bestFit="1" customWidth="1"/>
    <col min="8" max="8" width="9.1796875" style="89"/>
    <col min="9" max="9" width="17.81640625" style="89" customWidth="1"/>
    <col min="10" max="16384" width="9.1796875" style="89"/>
  </cols>
  <sheetData>
    <row r="1" spans="1:29">
      <c r="A1" s="62"/>
      <c r="B1" s="63"/>
      <c r="L1" s="95" t="s">
        <v>111</v>
      </c>
      <c r="V1" s="95" t="s">
        <v>144</v>
      </c>
    </row>
    <row r="2" spans="1:29" ht="16.5">
      <c r="A2" s="62"/>
      <c r="B2" s="63"/>
      <c r="H2" s="11" t="s">
        <v>69</v>
      </c>
      <c r="L2" s="64" t="s">
        <v>70</v>
      </c>
      <c r="M2" s="64">
        <f>J21</f>
        <v>-1.1408795029239079E-4</v>
      </c>
      <c r="N2" s="64">
        <f>J22</f>
        <v>0.96649256839013542</v>
      </c>
      <c r="O2" s="64" t="s">
        <v>71</v>
      </c>
      <c r="P2" s="64">
        <f>J23</f>
        <v>-0.11384079360734628</v>
      </c>
      <c r="Q2" s="64" t="s">
        <v>72</v>
      </c>
      <c r="R2" s="64">
        <f>J24</f>
        <v>-1.7999901332995651E-2</v>
      </c>
      <c r="S2" s="64" t="s">
        <v>68</v>
      </c>
      <c r="V2" s="96" t="s">
        <v>112</v>
      </c>
      <c r="W2" s="96">
        <f>V22</f>
        <v>0.90883967936070587</v>
      </c>
      <c r="X2" s="96" t="s">
        <v>76</v>
      </c>
      <c r="Y2" s="11" t="s">
        <v>147</v>
      </c>
    </row>
    <row r="3" spans="1:29">
      <c r="D3" s="24" t="s">
        <v>73</v>
      </c>
    </row>
    <row r="4" spans="1:29">
      <c r="B4" s="24" t="s">
        <v>113</v>
      </c>
      <c r="C4" s="24"/>
      <c r="D4" s="24"/>
      <c r="E4" s="24"/>
      <c r="F4" s="24"/>
      <c r="G4" s="24"/>
    </row>
    <row r="5" spans="1:29">
      <c r="B5" s="24" t="s">
        <v>74</v>
      </c>
      <c r="C5" s="24" t="s">
        <v>66</v>
      </c>
      <c r="D5" s="24" t="s">
        <v>75</v>
      </c>
      <c r="E5" s="24" t="s">
        <v>76</v>
      </c>
      <c r="F5" s="24" t="s">
        <v>67</v>
      </c>
      <c r="G5" s="24" t="s">
        <v>68</v>
      </c>
      <c r="I5" t="s">
        <v>77</v>
      </c>
      <c r="J5"/>
      <c r="K5"/>
      <c r="L5"/>
      <c r="M5"/>
      <c r="N5"/>
      <c r="O5"/>
      <c r="P5"/>
      <c r="Q5"/>
      <c r="U5" t="s">
        <v>77</v>
      </c>
      <c r="V5"/>
      <c r="W5"/>
      <c r="X5"/>
      <c r="Y5"/>
      <c r="Z5"/>
      <c r="AA5"/>
      <c r="AB5"/>
      <c r="AC5"/>
    </row>
    <row r="6" spans="1:29" ht="15" thickBot="1">
      <c r="A6" s="8">
        <v>42725</v>
      </c>
      <c r="B6" s="89">
        <f>LN(P2_data!E3/P2_data!E2)</f>
        <v>-2.7291295185397049E-3</v>
      </c>
      <c r="C6" s="89">
        <v>1.0000000000000001E-5</v>
      </c>
      <c r="D6" s="89">
        <f>B6-C6</f>
        <v>-2.739129518539705E-3</v>
      </c>
      <c r="E6" s="89">
        <v>-2.3999999999999998E-3</v>
      </c>
      <c r="F6" s="89">
        <v>-3.8E-3</v>
      </c>
      <c r="G6" s="89">
        <v>2.3E-3</v>
      </c>
      <c r="I6"/>
      <c r="J6"/>
      <c r="K6"/>
      <c r="L6"/>
      <c r="M6"/>
      <c r="N6"/>
      <c r="O6"/>
      <c r="P6"/>
      <c r="Q6"/>
      <c r="U6"/>
      <c r="V6"/>
      <c r="W6"/>
      <c r="X6"/>
      <c r="Y6"/>
      <c r="Z6"/>
      <c r="AA6"/>
      <c r="AB6"/>
      <c r="AC6"/>
    </row>
    <row r="7" spans="1:29">
      <c r="A7" s="8">
        <v>42726</v>
      </c>
      <c r="B7" s="89">
        <f>LN(P2_data!E4/P2_data!E3)</f>
        <v>-7.5076727465774309E-3</v>
      </c>
      <c r="C7" s="89">
        <v>1.0000000000000001E-5</v>
      </c>
      <c r="D7" s="89">
        <f t="shared" ref="D7:D70" si="0">B7-C7</f>
        <v>-7.5176727465774305E-3</v>
      </c>
      <c r="E7" s="89">
        <v>-3.0000000000000001E-3</v>
      </c>
      <c r="F7" s="89">
        <v>-7.4999999999999997E-3</v>
      </c>
      <c r="G7" s="89">
        <v>2.3999999999999998E-3</v>
      </c>
      <c r="I7" s="65" t="s">
        <v>78</v>
      </c>
      <c r="J7" s="65"/>
      <c r="K7"/>
      <c r="L7"/>
      <c r="M7"/>
      <c r="N7"/>
      <c r="O7"/>
      <c r="P7"/>
      <c r="Q7"/>
      <c r="U7" s="65" t="s">
        <v>78</v>
      </c>
      <c r="V7" s="65"/>
      <c r="W7"/>
      <c r="X7"/>
      <c r="Y7"/>
      <c r="Z7"/>
      <c r="AA7"/>
      <c r="AB7"/>
      <c r="AC7"/>
    </row>
    <row r="8" spans="1:29">
      <c r="B8" s="89">
        <f>LN(P2_data!E5/P2_data!E4)</f>
        <v>8.6917920152710781E-4</v>
      </c>
      <c r="C8" s="89">
        <v>1.0000000000000001E-5</v>
      </c>
      <c r="D8" s="89">
        <f t="shared" si="0"/>
        <v>8.5917920152710778E-4</v>
      </c>
      <c r="E8" s="89">
        <v>1.9E-3</v>
      </c>
      <c r="F8" s="89">
        <v>5.6000000000000008E-3</v>
      </c>
      <c r="G8" s="89">
        <v>-5.1000000000000004E-3</v>
      </c>
      <c r="I8" s="12" t="s">
        <v>79</v>
      </c>
      <c r="J8" s="12">
        <v>0.98432599843028901</v>
      </c>
      <c r="K8"/>
      <c r="L8"/>
      <c r="M8"/>
      <c r="N8"/>
      <c r="O8"/>
      <c r="P8"/>
      <c r="Q8"/>
      <c r="U8" s="12" t="s">
        <v>79</v>
      </c>
      <c r="V8" s="12">
        <v>0.97798097113615323</v>
      </c>
      <c r="W8"/>
      <c r="X8"/>
      <c r="Y8"/>
      <c r="Z8"/>
      <c r="AA8"/>
      <c r="AB8"/>
      <c r="AC8"/>
    </row>
    <row r="9" spans="1:29">
      <c r="B9" s="89">
        <f>LN(P2_data!E6/P2_data!E5)</f>
        <v>2.4584601127902827E-3</v>
      </c>
      <c r="C9" s="89">
        <v>1.0000000000000001E-5</v>
      </c>
      <c r="D9" s="89">
        <f t="shared" si="0"/>
        <v>2.4484601127902827E-3</v>
      </c>
      <c r="E9" s="89">
        <v>2.7000000000000001E-3</v>
      </c>
      <c r="F9" s="89">
        <v>2.0999999999999999E-3</v>
      </c>
      <c r="G9" s="89">
        <v>1.2999999999999999E-3</v>
      </c>
      <c r="I9" s="12" t="s">
        <v>80</v>
      </c>
      <c r="J9" s="12">
        <v>0.96889767118578529</v>
      </c>
      <c r="K9"/>
      <c r="L9"/>
      <c r="M9"/>
      <c r="N9"/>
      <c r="O9"/>
      <c r="P9"/>
      <c r="Q9"/>
      <c r="U9" s="12" t="s">
        <v>80</v>
      </c>
      <c r="V9" s="12">
        <v>0.95644677990441329</v>
      </c>
      <c r="W9"/>
      <c r="X9"/>
      <c r="Y9"/>
      <c r="Z9"/>
      <c r="AA9"/>
      <c r="AB9"/>
      <c r="AC9"/>
    </row>
    <row r="10" spans="1:29">
      <c r="B10" s="89">
        <f>LN(P2_data!E7/P2_data!E6)</f>
        <v>-7.9273376271459181E-3</v>
      </c>
      <c r="C10" s="89">
        <v>1.0000000000000001E-5</v>
      </c>
      <c r="D10" s="89">
        <f t="shared" si="0"/>
        <v>-7.9373376271459177E-3</v>
      </c>
      <c r="E10" s="89">
        <v>-8.6999999999999994E-3</v>
      </c>
      <c r="F10" s="89">
        <v>-2.7000000000000001E-3</v>
      </c>
      <c r="G10" s="89">
        <v>8.9999999999999998E-4</v>
      </c>
      <c r="I10" s="12" t="s">
        <v>81</v>
      </c>
      <c r="J10" s="12">
        <v>0.96852143333722629</v>
      </c>
      <c r="K10"/>
      <c r="L10"/>
      <c r="M10"/>
      <c r="N10"/>
      <c r="O10"/>
      <c r="P10"/>
      <c r="Q10"/>
      <c r="U10" s="12" t="s">
        <v>81</v>
      </c>
      <c r="V10" s="12">
        <v>0.95627256702403096</v>
      </c>
      <c r="W10"/>
      <c r="X10"/>
      <c r="Y10"/>
      <c r="Z10"/>
      <c r="AA10"/>
      <c r="AB10"/>
      <c r="AC10"/>
    </row>
    <row r="11" spans="1:29">
      <c r="B11" s="89">
        <f>LN(P2_data!E8/P2_data!E7)</f>
        <v>-1.9410793987320162E-4</v>
      </c>
      <c r="C11" s="89">
        <v>1.0000000000000001E-5</v>
      </c>
      <c r="D11" s="89">
        <f t="shared" si="0"/>
        <v>-2.0410793987320162E-4</v>
      </c>
      <c r="E11" s="89">
        <v>-4.0000000000000002E-4</v>
      </c>
      <c r="F11" s="89">
        <v>1.2999999999999999E-3</v>
      </c>
      <c r="G11" s="89">
        <v>-3.0999999999999999E-3</v>
      </c>
      <c r="I11" s="12" t="s">
        <v>82</v>
      </c>
      <c r="J11" s="12">
        <v>7.5927920376738E-4</v>
      </c>
      <c r="K11"/>
      <c r="L11"/>
      <c r="M11"/>
      <c r="N11"/>
      <c r="O11"/>
      <c r="P11"/>
      <c r="Q11"/>
      <c r="U11" s="12" t="s">
        <v>82</v>
      </c>
      <c r="V11" s="12">
        <v>8.9489281627593703E-4</v>
      </c>
      <c r="W11"/>
      <c r="X11"/>
      <c r="Y11"/>
      <c r="Z11"/>
      <c r="AA11"/>
      <c r="AB11"/>
      <c r="AC11"/>
    </row>
    <row r="12" spans="1:29" ht="15" thickBot="1">
      <c r="B12" s="89">
        <f>LN(P2_data!E9/P2_data!E8)</f>
        <v>-3.4522485678316404E-3</v>
      </c>
      <c r="C12" s="89">
        <v>1.0000000000000001E-5</v>
      </c>
      <c r="D12" s="89">
        <f t="shared" si="0"/>
        <v>-3.4622485678316405E-3</v>
      </c>
      <c r="E12" s="89">
        <v>-5.1999999999999998E-3</v>
      </c>
      <c r="F12" s="89">
        <v>-1.1000000000000001E-3</v>
      </c>
      <c r="G12" s="89">
        <v>2E-3</v>
      </c>
      <c r="I12" s="13" t="s">
        <v>83</v>
      </c>
      <c r="J12" s="13">
        <v>252</v>
      </c>
      <c r="K12"/>
      <c r="L12"/>
      <c r="M12"/>
      <c r="N12"/>
      <c r="O12"/>
      <c r="P12"/>
      <c r="Q12"/>
      <c r="U12" s="13" t="s">
        <v>83</v>
      </c>
      <c r="V12" s="13">
        <v>252</v>
      </c>
      <c r="W12"/>
      <c r="X12"/>
      <c r="Y12"/>
      <c r="Z12"/>
      <c r="AA12"/>
      <c r="AB12"/>
      <c r="AC12"/>
    </row>
    <row r="13" spans="1:29">
      <c r="B13" s="89">
        <f>LN(P2_data!E10/P2_data!E9)</f>
        <v>6.9409670219987094E-3</v>
      </c>
      <c r="C13" s="89">
        <v>2.0000000000000002E-5</v>
      </c>
      <c r="D13" s="89">
        <f t="shared" si="0"/>
        <v>6.9209670219987094E-3</v>
      </c>
      <c r="E13" s="89">
        <v>8.3000000000000001E-3</v>
      </c>
      <c r="F13" s="89">
        <v>-1.1000000000000001E-3</v>
      </c>
      <c r="G13" s="89">
        <v>8.0000000000000004E-4</v>
      </c>
      <c r="I13"/>
      <c r="J13"/>
      <c r="K13"/>
      <c r="L13"/>
      <c r="M13"/>
      <c r="N13"/>
      <c r="O13"/>
      <c r="P13"/>
      <c r="Q13"/>
      <c r="U13"/>
      <c r="V13"/>
      <c r="W13"/>
      <c r="X13"/>
      <c r="Y13"/>
      <c r="Z13"/>
      <c r="AA13"/>
      <c r="AB13"/>
      <c r="AC13"/>
    </row>
    <row r="14" spans="1:29" ht="15" thickBot="1">
      <c r="B14" s="89">
        <f>LN(P2_data!E11/P2_data!E10)</f>
        <v>5.8837978505286315E-3</v>
      </c>
      <c r="C14" s="89">
        <v>2.0000000000000002E-5</v>
      </c>
      <c r="D14" s="89">
        <f t="shared" si="0"/>
        <v>5.8637978505286315E-3</v>
      </c>
      <c r="E14" s="89">
        <v>7.9000000000000008E-3</v>
      </c>
      <c r="F14" s="89">
        <v>9.4999999999999998E-3</v>
      </c>
      <c r="G14" s="89">
        <v>-1.5E-3</v>
      </c>
      <c r="I14" t="s">
        <v>84</v>
      </c>
      <c r="J14"/>
      <c r="K14"/>
      <c r="L14"/>
      <c r="M14"/>
      <c r="N14"/>
      <c r="O14"/>
      <c r="P14"/>
      <c r="Q14"/>
      <c r="U14" t="s">
        <v>84</v>
      </c>
      <c r="V14"/>
      <c r="W14"/>
      <c r="X14"/>
      <c r="Y14"/>
      <c r="Z14"/>
      <c r="AA14"/>
      <c r="AB14"/>
      <c r="AC14"/>
    </row>
    <row r="15" spans="1:29">
      <c r="B15" s="89">
        <f>LN(P2_data!E12/P2_data!E11)</f>
        <v>-7.6969407374813175E-4</v>
      </c>
      <c r="C15" s="89">
        <v>2.0000000000000002E-5</v>
      </c>
      <c r="D15" s="89">
        <f t="shared" si="0"/>
        <v>-7.8969407374813181E-4</v>
      </c>
      <c r="E15" s="89">
        <v>-2.0999999999999999E-3</v>
      </c>
      <c r="F15" s="89">
        <v>-8.6999999999999994E-3</v>
      </c>
      <c r="G15" s="89">
        <v>-8.0000000000000002E-3</v>
      </c>
      <c r="I15" s="14"/>
      <c r="J15" s="14" t="s">
        <v>85</v>
      </c>
      <c r="K15" s="14" t="s">
        <v>86</v>
      </c>
      <c r="L15" s="14" t="s">
        <v>87</v>
      </c>
      <c r="M15" s="14" t="s">
        <v>88</v>
      </c>
      <c r="N15" s="14" t="s">
        <v>89</v>
      </c>
      <c r="O15"/>
      <c r="P15"/>
      <c r="Q15"/>
      <c r="U15" s="14"/>
      <c r="V15" s="14" t="s">
        <v>85</v>
      </c>
      <c r="W15" s="14" t="s">
        <v>86</v>
      </c>
      <c r="X15" s="14" t="s">
        <v>87</v>
      </c>
      <c r="Y15" s="14" t="s">
        <v>88</v>
      </c>
      <c r="Z15" s="14" t="s">
        <v>89</v>
      </c>
      <c r="AA15"/>
      <c r="AB15"/>
      <c r="AC15"/>
    </row>
    <row r="16" spans="1:29">
      <c r="B16" s="89">
        <f>LN(P2_data!E13/P2_data!E12)</f>
        <v>3.890391747743467E-3</v>
      </c>
      <c r="C16" s="89">
        <v>2.0000000000000002E-5</v>
      </c>
      <c r="D16" s="89">
        <f t="shared" si="0"/>
        <v>3.8703917477434669E-3</v>
      </c>
      <c r="E16" s="89">
        <v>2.8999999999999998E-3</v>
      </c>
      <c r="F16" s="89">
        <v>-6.1999999999999998E-3</v>
      </c>
      <c r="G16" s="89">
        <v>-3.0999999999999999E-3</v>
      </c>
      <c r="I16" s="12" t="s">
        <v>90</v>
      </c>
      <c r="J16" s="12">
        <v>3</v>
      </c>
      <c r="K16" s="12">
        <v>4.4538921283039665E-3</v>
      </c>
      <c r="L16" s="12">
        <v>1.4846307094346556E-3</v>
      </c>
      <c r="M16" s="12">
        <v>2575.2264821217768</v>
      </c>
      <c r="N16" s="12">
        <v>1.5848608131598362E-186</v>
      </c>
      <c r="O16"/>
      <c r="P16"/>
      <c r="Q16"/>
      <c r="U16" s="12" t="s">
        <v>90</v>
      </c>
      <c r="V16" s="12">
        <v>1</v>
      </c>
      <c r="W16" s="12">
        <v>4.3966570576482568E-3</v>
      </c>
      <c r="X16" s="12">
        <v>4.3966570576482568E-3</v>
      </c>
      <c r="Y16" s="12">
        <v>5490.1037041881682</v>
      </c>
      <c r="Z16" s="12">
        <v>3.8874128338851861E-172</v>
      </c>
      <c r="AA16"/>
      <c r="AB16"/>
      <c r="AC16"/>
    </row>
    <row r="17" spans="2:29">
      <c r="B17" s="89">
        <f>LN(P2_data!E14/P2_data!E13)</f>
        <v>-3.1688330874533499E-3</v>
      </c>
      <c r="C17" s="89">
        <v>2.0000000000000002E-5</v>
      </c>
      <c r="D17" s="89">
        <f t="shared" si="0"/>
        <v>-3.18883308745335E-3</v>
      </c>
      <c r="E17" s="89">
        <v>-3.7000000000000002E-3</v>
      </c>
      <c r="F17" s="89">
        <v>-2.7000000000000001E-3</v>
      </c>
      <c r="G17" s="89">
        <v>-1.04E-2</v>
      </c>
      <c r="I17" s="12" t="s">
        <v>91</v>
      </c>
      <c r="J17" s="12">
        <v>248</v>
      </c>
      <c r="K17" s="12">
        <v>1.4297321749985939E-4</v>
      </c>
      <c r="L17" s="12">
        <v>5.7650490927362661E-7</v>
      </c>
      <c r="M17" s="12"/>
      <c r="N17" s="12"/>
      <c r="O17"/>
      <c r="P17"/>
      <c r="Q17"/>
      <c r="U17" s="12" t="s">
        <v>91</v>
      </c>
      <c r="V17" s="12">
        <v>250</v>
      </c>
      <c r="W17" s="12">
        <v>2.0020828815556948E-4</v>
      </c>
      <c r="X17" s="12">
        <v>8.0083315262227795E-7</v>
      </c>
      <c r="Y17" s="12"/>
      <c r="Z17" s="12"/>
      <c r="AA17"/>
      <c r="AB17"/>
      <c r="AC17"/>
    </row>
    <row r="18" spans="2:29" ht="15" thickBot="1">
      <c r="B18" s="89">
        <f>LN(P2_data!E15/P2_data!E14)</f>
        <v>-1.4427104822528373E-4</v>
      </c>
      <c r="C18" s="89">
        <v>2.0000000000000002E-5</v>
      </c>
      <c r="D18" s="89">
        <f t="shared" si="0"/>
        <v>-1.6427104822528372E-4</v>
      </c>
      <c r="E18" s="89">
        <v>1.6000000000000001E-3</v>
      </c>
      <c r="F18" s="89">
        <v>9.7000000000000003E-3</v>
      </c>
      <c r="G18" s="89">
        <v>5.6000000000000008E-3</v>
      </c>
      <c r="I18" s="13" t="s">
        <v>92</v>
      </c>
      <c r="J18" s="13">
        <v>251</v>
      </c>
      <c r="K18" s="13">
        <v>4.596865345803826E-3</v>
      </c>
      <c r="L18" s="13"/>
      <c r="M18" s="13"/>
      <c r="N18" s="13"/>
      <c r="O18"/>
      <c r="P18"/>
      <c r="Q18"/>
      <c r="U18" s="13" t="s">
        <v>92</v>
      </c>
      <c r="V18" s="13">
        <v>251</v>
      </c>
      <c r="W18" s="13">
        <v>4.596865345803826E-3</v>
      </c>
      <c r="X18" s="13"/>
      <c r="Y18" s="13"/>
      <c r="Z18" s="13"/>
      <c r="AA18"/>
      <c r="AB18"/>
      <c r="AC18"/>
    </row>
    <row r="19" spans="2:29" ht="15" thickBot="1">
      <c r="B19" s="89">
        <f>LN(P2_data!E16/P2_data!E15)</f>
        <v>2.8335970256134491E-3</v>
      </c>
      <c r="C19" s="89">
        <v>2.0000000000000002E-5</v>
      </c>
      <c r="D19" s="89">
        <f t="shared" si="0"/>
        <v>2.813597025613449E-3</v>
      </c>
      <c r="E19" s="89">
        <v>3.0999999999999999E-3</v>
      </c>
      <c r="F19" s="89">
        <v>-3.2000000000000002E-3</v>
      </c>
      <c r="G19" s="89">
        <v>5.3E-3</v>
      </c>
      <c r="I19"/>
      <c r="J19"/>
      <c r="K19"/>
      <c r="L19"/>
      <c r="M19"/>
      <c r="N19"/>
      <c r="O19"/>
      <c r="P19"/>
      <c r="Q19"/>
      <c r="U19"/>
      <c r="V19"/>
      <c r="W19"/>
      <c r="X19"/>
      <c r="Y19"/>
      <c r="Z19"/>
      <c r="AA19"/>
      <c r="AB19"/>
      <c r="AC19"/>
    </row>
    <row r="20" spans="2:29">
      <c r="B20" s="89">
        <f>LN(P2_data!E17/P2_data!E16)</f>
        <v>-2.2085278912029665E-3</v>
      </c>
      <c r="C20" s="89">
        <v>2.0000000000000002E-5</v>
      </c>
      <c r="D20" s="89">
        <f t="shared" si="0"/>
        <v>-2.2285278912029666E-3</v>
      </c>
      <c r="E20" s="89">
        <v>-3.0000000000000001E-3</v>
      </c>
      <c r="F20" s="89">
        <v>-5.6999999999999993E-3</v>
      </c>
      <c r="G20" s="89">
        <v>-8.8000000000000005E-3</v>
      </c>
      <c r="I20" s="14"/>
      <c r="J20" s="14" t="s">
        <v>93</v>
      </c>
      <c r="K20" s="14" t="s">
        <v>82</v>
      </c>
      <c r="L20" s="14" t="s">
        <v>94</v>
      </c>
      <c r="M20" s="14" t="s">
        <v>95</v>
      </c>
      <c r="N20" s="14" t="s">
        <v>96</v>
      </c>
      <c r="O20" s="14" t="s">
        <v>97</v>
      </c>
      <c r="P20" s="14" t="s">
        <v>98</v>
      </c>
      <c r="Q20" s="14" t="s">
        <v>99</v>
      </c>
      <c r="U20" s="14"/>
      <c r="V20" s="14" t="s">
        <v>93</v>
      </c>
      <c r="W20" s="14" t="s">
        <v>82</v>
      </c>
      <c r="X20" s="14" t="s">
        <v>94</v>
      </c>
      <c r="Y20" s="14" t="s">
        <v>95</v>
      </c>
      <c r="Z20" s="14" t="s">
        <v>96</v>
      </c>
      <c r="AA20" s="14" t="s">
        <v>97</v>
      </c>
      <c r="AB20" s="14" t="s">
        <v>98</v>
      </c>
      <c r="AC20" s="14" t="s">
        <v>99</v>
      </c>
    </row>
    <row r="21" spans="2:29">
      <c r="B21" s="89">
        <f>LN(P2_data!E18/P2_data!E17)</f>
        <v>1.9687600421982887E-3</v>
      </c>
      <c r="C21" s="89">
        <v>2.0000000000000002E-5</v>
      </c>
      <c r="D21" s="89">
        <f t="shared" si="0"/>
        <v>1.9487600421982886E-3</v>
      </c>
      <c r="E21" s="89">
        <v>2.8999999999999998E-3</v>
      </c>
      <c r="F21" s="89">
        <v>6.3E-3</v>
      </c>
      <c r="G21" s="89">
        <v>-8.0000000000000004E-4</v>
      </c>
      <c r="I21" s="12" t="s">
        <v>100</v>
      </c>
      <c r="J21" s="12">
        <v>-1.1408795029239079E-4</v>
      </c>
      <c r="K21" s="12">
        <v>4.9081370550817684E-5</v>
      </c>
      <c r="L21" s="12">
        <v>-2.3244654542453502</v>
      </c>
      <c r="M21" s="12">
        <v>2.0908825289906056E-2</v>
      </c>
      <c r="N21" s="12">
        <v>-2.1075742277588245E-4</v>
      </c>
      <c r="O21" s="12">
        <v>-1.7418477808899124E-5</v>
      </c>
      <c r="P21" s="12">
        <v>-2.1075742277588245E-4</v>
      </c>
      <c r="Q21" s="12">
        <v>-1.7418477808899124E-5</v>
      </c>
      <c r="U21" s="12" t="s">
        <v>100</v>
      </c>
      <c r="V21" s="12">
        <v>-4.4568272645591038E-5</v>
      </c>
      <c r="W21" s="12">
        <v>5.7085294089375133E-5</v>
      </c>
      <c r="X21" s="12">
        <v>-0.78073124359862422</v>
      </c>
      <c r="Y21" s="12">
        <v>0.43569920632429004</v>
      </c>
      <c r="Z21" s="12">
        <v>-1.5699766764258908E-4</v>
      </c>
      <c r="AA21" s="12">
        <v>6.7861122351407021E-5</v>
      </c>
      <c r="AB21" s="12">
        <v>-1.5699766764258908E-4</v>
      </c>
      <c r="AC21" s="12">
        <v>6.7861122351407021E-5</v>
      </c>
    </row>
    <row r="22" spans="2:29" ht="15" thickBot="1">
      <c r="B22" s="89">
        <f>LN(P2_data!E19/P2_data!E18)</f>
        <v>-3.5561861004681015E-3</v>
      </c>
      <c r="C22" s="89">
        <v>2.0000000000000002E-5</v>
      </c>
      <c r="D22" s="89">
        <f t="shared" si="0"/>
        <v>-3.5761861004681016E-3</v>
      </c>
      <c r="E22" s="89">
        <v>-4.8999999999999998E-3</v>
      </c>
      <c r="F22" s="89">
        <v>-8.6E-3</v>
      </c>
      <c r="G22" s="89">
        <v>-5.8999999999999999E-3</v>
      </c>
      <c r="I22" s="12" t="s">
        <v>101</v>
      </c>
      <c r="J22" s="12">
        <v>0.96649256839013542</v>
      </c>
      <c r="K22" s="12">
        <v>1.1908123080742706E-2</v>
      </c>
      <c r="L22" s="12">
        <v>81.162460434516746</v>
      </c>
      <c r="M22" s="12">
        <v>1.300020216704012E-180</v>
      </c>
      <c r="N22" s="12">
        <v>0.94303861908992148</v>
      </c>
      <c r="O22" s="12">
        <v>0.98994651769034936</v>
      </c>
      <c r="P22" s="12">
        <v>0.94303861908992148</v>
      </c>
      <c r="Q22" s="12">
        <v>0.98994651769034936</v>
      </c>
      <c r="U22" s="13" t="s">
        <v>101</v>
      </c>
      <c r="V22" s="13">
        <v>0.90883967936070587</v>
      </c>
      <c r="W22" s="13">
        <v>1.2265831823129474E-2</v>
      </c>
      <c r="X22" s="13">
        <v>74.095234018040429</v>
      </c>
      <c r="Y22" s="13">
        <v>3.8874128338845231E-172</v>
      </c>
      <c r="Z22" s="13">
        <v>0.88468214329107842</v>
      </c>
      <c r="AA22" s="13">
        <v>0.93299721543033332</v>
      </c>
      <c r="AB22" s="13">
        <v>0.88468214329107842</v>
      </c>
      <c r="AC22" s="13">
        <v>0.93299721543033332</v>
      </c>
    </row>
    <row r="23" spans="2:29">
      <c r="B23" s="89">
        <f>LN(P2_data!E20/P2_data!E19)</f>
        <v>2.1160101898914756E-3</v>
      </c>
      <c r="C23" s="89">
        <v>2.0000000000000002E-5</v>
      </c>
      <c r="D23" s="89">
        <f t="shared" si="0"/>
        <v>2.0960101898914755E-3</v>
      </c>
      <c r="E23" s="89">
        <v>2.3999999999999998E-3</v>
      </c>
      <c r="F23" s="89">
        <v>1.8E-3</v>
      </c>
      <c r="G23" s="89">
        <v>2.3999999999999998E-3</v>
      </c>
      <c r="I23" s="12" t="s">
        <v>102</v>
      </c>
      <c r="J23" s="12">
        <v>-0.11384079360734628</v>
      </c>
      <c r="K23" s="12">
        <v>1.1826293584024272E-2</v>
      </c>
      <c r="L23" s="12">
        <v>-9.6260753885841162</v>
      </c>
      <c r="M23" s="12">
        <v>7.6989843714251181E-19</v>
      </c>
      <c r="N23" s="12">
        <v>-0.13713357352307506</v>
      </c>
      <c r="O23" s="12">
        <v>-9.0548013691617496E-2</v>
      </c>
      <c r="P23" s="12">
        <v>-0.13713357352307506</v>
      </c>
      <c r="Q23" s="12">
        <v>-9.0548013691617496E-2</v>
      </c>
      <c r="U23"/>
      <c r="V23"/>
      <c r="W23"/>
      <c r="X23"/>
      <c r="Y23"/>
      <c r="Z23"/>
      <c r="AA23"/>
      <c r="AB23"/>
      <c r="AC23"/>
    </row>
    <row r="24" spans="2:29" ht="15" thickBot="1">
      <c r="B24" s="89">
        <f>LN(P2_data!E21/P2_data!E20)</f>
        <v>-3.3684502350570487E-3</v>
      </c>
      <c r="C24" s="89">
        <v>2.0000000000000002E-5</v>
      </c>
      <c r="D24" s="89">
        <f t="shared" si="0"/>
        <v>-3.3884502350570488E-3</v>
      </c>
      <c r="E24" s="89">
        <v>-3.8E-3</v>
      </c>
      <c r="F24" s="89">
        <v>-5.0000000000000001E-3</v>
      </c>
      <c r="G24" s="89">
        <v>-4.0000000000000002E-4</v>
      </c>
      <c r="I24" s="13" t="s">
        <v>103</v>
      </c>
      <c r="J24" s="13">
        <v>-1.7999901332995651E-2</v>
      </c>
      <c r="K24" s="13">
        <v>9.8295262500073966E-3</v>
      </c>
      <c r="L24" s="13">
        <v>-1.8312074127664195</v>
      </c>
      <c r="M24" s="13">
        <v>6.8269258410377384E-2</v>
      </c>
      <c r="N24" s="13">
        <v>-3.7359896921688895E-2</v>
      </c>
      <c r="O24" s="13">
        <v>1.3600942556975977E-3</v>
      </c>
      <c r="P24" s="13">
        <v>-3.7359896921688895E-2</v>
      </c>
      <c r="Q24" s="13">
        <v>1.3600942556975977E-3</v>
      </c>
      <c r="U24"/>
      <c r="V24"/>
      <c r="W24"/>
      <c r="X24"/>
      <c r="Y24"/>
      <c r="Z24"/>
      <c r="AA24"/>
      <c r="AB24"/>
      <c r="AC24"/>
    </row>
    <row r="25" spans="2:29">
      <c r="B25" s="89">
        <f>LN(P2_data!E22/P2_data!E21)</f>
        <v>3.2243247484811423E-3</v>
      </c>
      <c r="C25" s="89">
        <v>2.0000000000000002E-5</v>
      </c>
      <c r="D25" s="89">
        <f t="shared" si="0"/>
        <v>3.2043247484811422E-3</v>
      </c>
      <c r="E25" s="89">
        <v>3.3E-3</v>
      </c>
      <c r="F25" s="89">
        <v>7.000000000000001E-4</v>
      </c>
      <c r="G25" s="89">
        <v>1.9E-3</v>
      </c>
      <c r="I25"/>
      <c r="J25"/>
      <c r="K25"/>
      <c r="L25"/>
      <c r="M25"/>
      <c r="N25"/>
      <c r="O25"/>
      <c r="P25"/>
      <c r="Q25"/>
      <c r="U25"/>
      <c r="V25"/>
      <c r="W25"/>
      <c r="X25"/>
      <c r="Y25"/>
      <c r="Z25"/>
      <c r="AA25"/>
      <c r="AB25"/>
      <c r="AC25"/>
    </row>
    <row r="26" spans="2:29">
      <c r="B26" s="89">
        <f>LN(P2_data!E23/P2_data!E22)</f>
        <v>-2.3089673116194328E-3</v>
      </c>
      <c r="C26" s="89">
        <v>2.0000000000000002E-5</v>
      </c>
      <c r="D26" s="89">
        <f t="shared" si="0"/>
        <v>-2.3289673116194329E-3</v>
      </c>
      <c r="E26" s="89">
        <v>-2.8999999999999998E-3</v>
      </c>
      <c r="F26" s="89">
        <v>-2.0000000000000001E-4</v>
      </c>
      <c r="G26" s="89">
        <v>-3.0999999999999999E-3</v>
      </c>
      <c r="I26"/>
      <c r="J26"/>
      <c r="K26"/>
      <c r="L26"/>
      <c r="M26"/>
      <c r="N26"/>
      <c r="O26"/>
      <c r="P26"/>
      <c r="Q26"/>
    </row>
    <row r="27" spans="2:29">
      <c r="B27" s="89">
        <f>LN(P2_data!E24/P2_data!E23)</f>
        <v>6.3367645953953207E-3</v>
      </c>
      <c r="C27" s="89">
        <v>2.0000000000000002E-5</v>
      </c>
      <c r="D27" s="89">
        <f t="shared" si="0"/>
        <v>6.3167645953953206E-3</v>
      </c>
      <c r="E27" s="89">
        <v>8.3000000000000001E-3</v>
      </c>
      <c r="F27" s="89">
        <v>6.8000000000000005E-3</v>
      </c>
      <c r="G27" s="89">
        <v>8.1000000000000013E-3</v>
      </c>
      <c r="I27"/>
      <c r="J27"/>
      <c r="K27"/>
      <c r="L27"/>
      <c r="M27"/>
      <c r="N27"/>
      <c r="O27"/>
      <c r="P27"/>
      <c r="Q27"/>
    </row>
    <row r="28" spans="2:29">
      <c r="B28" s="89">
        <f>LN(P2_data!E25/P2_data!E24)</f>
        <v>8.2921079723476641E-3</v>
      </c>
      <c r="C28" s="89">
        <v>2.0000000000000002E-5</v>
      </c>
      <c r="D28" s="89">
        <f t="shared" si="0"/>
        <v>8.272107972347665E-3</v>
      </c>
      <c r="E28" s="89">
        <v>8.3999999999999995E-3</v>
      </c>
      <c r="F28" s="89">
        <v>1.6000000000000001E-3</v>
      </c>
      <c r="G28" s="89">
        <v>3.5999999999999999E-3</v>
      </c>
    </row>
    <row r="29" spans="2:29" ht="18.5">
      <c r="B29" s="89">
        <f>LN(P2_data!E26/P2_data!E25)</f>
        <v>-7.5964489339642777E-4</v>
      </c>
      <c r="C29" s="89">
        <v>2.0000000000000002E-5</v>
      </c>
      <c r="D29" s="89">
        <f t="shared" si="0"/>
        <v>-7.7964489339642782E-4</v>
      </c>
      <c r="E29" s="89">
        <v>-1E-3</v>
      </c>
      <c r="F29" s="89">
        <v>-6.1999999999999998E-3</v>
      </c>
      <c r="G29" s="89">
        <v>3.8E-3</v>
      </c>
      <c r="I29" s="66" t="s">
        <v>114</v>
      </c>
    </row>
    <row r="30" spans="2:29">
      <c r="B30" s="89">
        <f>LN(P2_data!E27/P2_data!E26)</f>
        <v>-1.4258700032763452E-3</v>
      </c>
      <c r="C30" s="89">
        <v>2.0000000000000002E-5</v>
      </c>
      <c r="D30" s="89">
        <f t="shared" si="0"/>
        <v>-1.4458700032763453E-3</v>
      </c>
      <c r="E30" s="89">
        <v>-1.1999999999999999E-3</v>
      </c>
      <c r="F30" s="89">
        <v>2.9999999999999997E-4</v>
      </c>
      <c r="G30" s="89">
        <v>-6.6E-3</v>
      </c>
    </row>
    <row r="31" spans="2:29">
      <c r="B31" s="89">
        <f>LN(P2_data!E28/P2_data!E27)</f>
        <v>-6.0587643876803899E-3</v>
      </c>
      <c r="C31" s="89">
        <v>2.0000000000000002E-5</v>
      </c>
      <c r="D31" s="89">
        <f t="shared" si="0"/>
        <v>-6.0787643876803899E-3</v>
      </c>
      <c r="E31" s="89">
        <v>-6.8000000000000005E-3</v>
      </c>
      <c r="F31" s="89">
        <v>-7.1999999999999998E-3</v>
      </c>
      <c r="G31" s="89">
        <v>-4.1999999999999997E-3</v>
      </c>
      <c r="I31" s="94" t="str">
        <f>L1</f>
        <v>FF3F</v>
      </c>
      <c r="M31" s="94" t="str">
        <f>V1</f>
        <v>CAPM</v>
      </c>
    </row>
    <row r="32" spans="2:29" ht="16.5">
      <c r="B32" s="89">
        <f>LN(P2_data!E29/P2_data!E28)</f>
        <v>-4.7828687994519899E-5</v>
      </c>
      <c r="C32" s="89">
        <v>2.0000000000000002E-5</v>
      </c>
      <c r="D32" s="89">
        <f t="shared" si="0"/>
        <v>-6.7828687994519904E-5</v>
      </c>
      <c r="E32" s="89">
        <v>0</v>
      </c>
      <c r="F32" s="89">
        <v>8.8000000000000005E-3</v>
      </c>
      <c r="G32" s="89">
        <v>-5.5000000000000005E-3</v>
      </c>
      <c r="I32" s="40" t="s">
        <v>145</v>
      </c>
      <c r="J32" s="40" t="s">
        <v>146</v>
      </c>
      <c r="K32" s="40"/>
      <c r="M32" s="40" t="s">
        <v>145</v>
      </c>
      <c r="N32" s="40" t="s">
        <v>146</v>
      </c>
      <c r="O32" s="40"/>
    </row>
    <row r="33" spans="2:25">
      <c r="B33" s="89">
        <f>LN(P2_data!E30/P2_data!E29)</f>
        <v>1.4354618742859086E-4</v>
      </c>
      <c r="C33" s="89">
        <v>2.0000000000000002E-5</v>
      </c>
      <c r="D33" s="89">
        <f t="shared" si="0"/>
        <v>1.2354618742859086E-4</v>
      </c>
      <c r="E33" s="89">
        <v>4.0000000000000002E-4</v>
      </c>
      <c r="F33" s="89">
        <v>-4.0000000000000002E-4</v>
      </c>
      <c r="G33" s="89">
        <v>2.9999999999999997E-4</v>
      </c>
      <c r="I33" s="40" t="str">
        <f t="array" ref="I33:I38">TRANSPOSE(P2_data!B1:G1)</f>
        <v>SPY</v>
      </c>
      <c r="J33" s="98"/>
      <c r="K33" s="40"/>
      <c r="M33" s="40" t="str">
        <f t="array" ref="M33:M38">TRANSPOSE(P2_data!B1:G1)</f>
        <v>SPY</v>
      </c>
      <c r="N33" s="98"/>
      <c r="O33" s="40"/>
      <c r="P33" s="89" t="s">
        <v>149</v>
      </c>
      <c r="Y33" s="40"/>
    </row>
    <row r="34" spans="2:25">
      <c r="B34" s="89">
        <f>LN(P2_data!E31/P2_data!E30)</f>
        <v>4.3051018800261559E-4</v>
      </c>
      <c r="C34" s="89">
        <v>2.0000000000000002E-5</v>
      </c>
      <c r="D34" s="89">
        <f t="shared" si="0"/>
        <v>4.1051018800261559E-4</v>
      </c>
      <c r="E34" s="89">
        <v>-2.0000000000000001E-4</v>
      </c>
      <c r="F34" s="89">
        <v>-2.5999999999999999E-3</v>
      </c>
      <c r="G34" s="89">
        <v>-3.0999999999999999E-3</v>
      </c>
      <c r="I34" s="40" t="str">
        <v>IYY</v>
      </c>
      <c r="J34" s="98"/>
      <c r="K34" s="40"/>
      <c r="M34" s="40" t="str">
        <v>IYY</v>
      </c>
      <c r="N34" s="98"/>
      <c r="O34" s="40"/>
      <c r="P34" s="89" t="s">
        <v>150</v>
      </c>
      <c r="R34" s="68"/>
      <c r="Y34" s="40"/>
    </row>
    <row r="35" spans="2:25">
      <c r="B35" s="89">
        <f>LN(P2_data!E32/P2_data!E31)</f>
        <v>7.3857482878039163E-3</v>
      </c>
      <c r="C35" s="89">
        <v>2.0000000000000002E-5</v>
      </c>
      <c r="D35" s="89">
        <f t="shared" si="0"/>
        <v>7.3657482878039162E-3</v>
      </c>
      <c r="E35" s="89">
        <v>8.199999999999999E-3</v>
      </c>
      <c r="F35" s="89">
        <v>5.5000000000000005E-3</v>
      </c>
      <c r="G35" s="89">
        <v>6.4000000000000003E-3</v>
      </c>
      <c r="I35" s="40" t="str">
        <v>IYJ</v>
      </c>
      <c r="J35" s="98"/>
      <c r="K35" s="40"/>
      <c r="L35" s="89" t="s">
        <v>115</v>
      </c>
      <c r="M35" s="40" t="str">
        <v>IYJ</v>
      </c>
      <c r="N35" s="98"/>
      <c r="O35" s="40"/>
      <c r="P35" s="89" t="s">
        <v>151</v>
      </c>
      <c r="Y35" s="40"/>
    </row>
    <row r="36" spans="2:25">
      <c r="B36" s="89">
        <f>LN(P2_data!E33/P2_data!E32)</f>
        <v>-2.0910662698886556E-3</v>
      </c>
      <c r="C36" s="89">
        <v>2.0000000000000002E-5</v>
      </c>
      <c r="D36" s="89">
        <f t="shared" si="0"/>
        <v>-2.1110662698886557E-3</v>
      </c>
      <c r="E36" s="89">
        <v>-2.7000000000000001E-3</v>
      </c>
      <c r="F36" s="89">
        <v>-5.6999999999999993E-3</v>
      </c>
      <c r="G36" s="89">
        <v>-2E-3</v>
      </c>
      <c r="I36" s="40" t="str">
        <v>VOO</v>
      </c>
      <c r="J36" s="98"/>
      <c r="K36" s="40"/>
      <c r="M36" s="40" t="str">
        <v>VOO</v>
      </c>
      <c r="N36" s="98"/>
      <c r="O36" s="40"/>
    </row>
    <row r="37" spans="2:25">
      <c r="B37" s="89">
        <f>LN(P2_data!E34/P2_data!E33)</f>
        <v>2.378546823285987E-4</v>
      </c>
      <c r="C37" s="89">
        <v>2.0000000000000002E-5</v>
      </c>
      <c r="D37" s="89">
        <f t="shared" si="0"/>
        <v>2.178546823285987E-4</v>
      </c>
      <c r="E37" s="89">
        <v>-1E-4</v>
      </c>
      <c r="F37" s="89">
        <v>-3.0000000000000001E-3</v>
      </c>
      <c r="G37" s="89">
        <v>-5.1999999999999998E-3</v>
      </c>
      <c r="I37" s="40" t="str">
        <v>GLD</v>
      </c>
      <c r="J37" s="98"/>
      <c r="K37" s="40"/>
      <c r="M37" s="40" t="str">
        <v>GLD</v>
      </c>
      <c r="N37" s="98"/>
      <c r="O37" s="40"/>
    </row>
    <row r="38" spans="2:25">
      <c r="B38" s="89">
        <f>LN(P2_data!E35/P2_data!E34)</f>
        <v>1.283380633090648E-3</v>
      </c>
      <c r="C38" s="89">
        <v>2.0000000000000002E-5</v>
      </c>
      <c r="D38" s="89">
        <f t="shared" si="0"/>
        <v>1.263380633090648E-3</v>
      </c>
      <c r="E38" s="89">
        <v>5.9999999999999995E-4</v>
      </c>
      <c r="F38" s="89">
        <v>-2.3999999999999998E-3</v>
      </c>
      <c r="G38" s="89">
        <v>-5.3E-3</v>
      </c>
      <c r="I38" s="97" t="str">
        <v>XLF</v>
      </c>
      <c r="J38" s="98"/>
      <c r="K38" s="97"/>
      <c r="M38" s="97" t="str">
        <v>XLF</v>
      </c>
      <c r="N38" s="98"/>
      <c r="O38" s="97"/>
    </row>
    <row r="39" spans="2:25">
      <c r="B39" s="89">
        <f>LN(P2_data!E36/P2_data!E35)</f>
        <v>5.6839722268580148E-3</v>
      </c>
      <c r="C39" s="89">
        <v>2.0000000000000002E-5</v>
      </c>
      <c r="D39" s="89">
        <f t="shared" si="0"/>
        <v>5.6639722268580148E-3</v>
      </c>
      <c r="E39" s="89">
        <v>7.1999999999999998E-3</v>
      </c>
      <c r="F39" s="89">
        <v>6.9999999999999993E-3</v>
      </c>
      <c r="G39" s="89">
        <v>2.0000000000000001E-4</v>
      </c>
    </row>
    <row r="40" spans="2:25">
      <c r="B40" s="89">
        <f>LN(P2_data!E37/P2_data!E36)</f>
        <v>4.0067271023563255E-3</v>
      </c>
      <c r="C40" s="89">
        <v>2.0000000000000002E-5</v>
      </c>
      <c r="D40" s="89">
        <f t="shared" si="0"/>
        <v>3.9867271023563255E-3</v>
      </c>
      <c r="E40" s="89">
        <v>3.8E-3</v>
      </c>
      <c r="F40" s="89">
        <v>3.9000000000000003E-3</v>
      </c>
      <c r="G40" s="89">
        <v>1.1999999999999999E-3</v>
      </c>
    </row>
    <row r="41" spans="2:25">
      <c r="B41" s="89">
        <f>LN(P2_data!E38/P2_data!E37)</f>
        <v>5.3017694713677664E-3</v>
      </c>
      <c r="C41" s="89">
        <v>2.0000000000000002E-5</v>
      </c>
      <c r="D41" s="89">
        <f t="shared" si="0"/>
        <v>5.2817694713677664E-3</v>
      </c>
      <c r="E41" s="89">
        <v>4.8999999999999998E-3</v>
      </c>
      <c r="F41" s="89">
        <v>-3.2000000000000002E-3</v>
      </c>
      <c r="G41" s="89">
        <v>3.2000000000000002E-3</v>
      </c>
    </row>
    <row r="42" spans="2:25">
      <c r="B42" s="89">
        <f>LN(P2_data!E39/P2_data!E38)</f>
        <v>4.1560638614741878E-3</v>
      </c>
      <c r="C42" s="89">
        <v>2.0000000000000002E-5</v>
      </c>
      <c r="D42" s="89">
        <f t="shared" si="0"/>
        <v>4.1360638614741877E-3</v>
      </c>
      <c r="E42" s="89">
        <v>4.5000000000000005E-3</v>
      </c>
      <c r="F42" s="89">
        <v>-2.3E-3</v>
      </c>
      <c r="G42" s="89">
        <v>3.3E-3</v>
      </c>
    </row>
    <row r="43" spans="2:25">
      <c r="B43" s="89">
        <f>LN(P2_data!E40/P2_data!E39)</f>
        <v>5.0665831202475848E-3</v>
      </c>
      <c r="C43" s="89">
        <v>2.0000000000000002E-5</v>
      </c>
      <c r="D43" s="89">
        <f t="shared" si="0"/>
        <v>5.0465831202475848E-3</v>
      </c>
      <c r="E43" s="89">
        <v>5.4000000000000003E-3</v>
      </c>
      <c r="F43" s="89">
        <v>1.9E-3</v>
      </c>
      <c r="G43" s="89">
        <v>-4.4000000000000003E-3</v>
      </c>
    </row>
    <row r="44" spans="2:25">
      <c r="B44" s="89">
        <f>LN(P2_data!E41/P2_data!E40)</f>
        <v>-7.8850628975134826E-4</v>
      </c>
      <c r="C44" s="89">
        <v>2.0000000000000002E-5</v>
      </c>
      <c r="D44" s="89">
        <f t="shared" si="0"/>
        <v>-8.0850628975134831E-4</v>
      </c>
      <c r="E44" s="89">
        <v>-1.6000000000000001E-3</v>
      </c>
      <c r="F44" s="89">
        <v>-2.0999999999999999E-3</v>
      </c>
      <c r="G44" s="89">
        <v>-2.9999999999999997E-4</v>
      </c>
    </row>
    <row r="45" spans="2:25">
      <c r="B45" s="89">
        <f>LN(P2_data!E42/P2_data!E41)</f>
        <v>1.5300849484988265E-3</v>
      </c>
      <c r="C45" s="89">
        <v>2.0000000000000002E-5</v>
      </c>
      <c r="D45" s="89">
        <f t="shared" si="0"/>
        <v>1.5100849484988264E-3</v>
      </c>
      <c r="E45" s="89">
        <v>2E-3</v>
      </c>
      <c r="F45" s="89">
        <v>-1E-4</v>
      </c>
      <c r="G45" s="89">
        <v>-5.6999999999999993E-3</v>
      </c>
    </row>
    <row r="46" spans="2:25">
      <c r="B46" s="89">
        <f>LN(P2_data!E43/P2_data!E42)</f>
        <v>5.8667682249065461E-3</v>
      </c>
      <c r="C46" s="89">
        <v>2.0000000000000002E-5</v>
      </c>
      <c r="D46" s="89">
        <f t="shared" si="0"/>
        <v>5.8467682249065461E-3</v>
      </c>
      <c r="E46" s="89">
        <v>6.0000000000000001E-3</v>
      </c>
      <c r="F46" s="89">
        <v>-4.0000000000000002E-4</v>
      </c>
      <c r="G46" s="89">
        <v>1.2999999999999999E-3</v>
      </c>
    </row>
    <row r="47" spans="2:25">
      <c r="B47" s="89">
        <f>LN(P2_data!E44/P2_data!E43)</f>
        <v>-4.6072976453748898E-4</v>
      </c>
      <c r="C47" s="89">
        <v>2.0000000000000002E-5</v>
      </c>
      <c r="D47" s="89">
        <f t="shared" si="0"/>
        <v>-4.8072976453748898E-4</v>
      </c>
      <c r="E47" s="89">
        <v>-1.5E-3</v>
      </c>
      <c r="F47" s="89">
        <v>-3.7000000000000002E-3</v>
      </c>
      <c r="G47" s="89">
        <v>1.1000000000000001E-3</v>
      </c>
    </row>
    <row r="48" spans="2:25">
      <c r="B48" s="89">
        <f>LN(P2_data!E45/P2_data!E44)</f>
        <v>5.5286314579087558E-4</v>
      </c>
      <c r="C48" s="89">
        <v>2.0000000000000002E-5</v>
      </c>
      <c r="D48" s="89">
        <f t="shared" si="0"/>
        <v>5.3286314579087553E-4</v>
      </c>
      <c r="E48" s="89">
        <v>-1.1000000000000001E-3</v>
      </c>
      <c r="F48" s="89">
        <v>-6.8000000000000005E-3</v>
      </c>
      <c r="G48" s="89">
        <v>2.5999999999999999E-3</v>
      </c>
    </row>
    <row r="49" spans="2:7">
      <c r="B49" s="89">
        <f>LN(P2_data!E46/P2_data!E45)</f>
        <v>1.1966953357003887E-3</v>
      </c>
      <c r="C49" s="89">
        <v>2.0000000000000002E-5</v>
      </c>
      <c r="D49" s="89">
        <f t="shared" si="0"/>
        <v>1.1766953357003887E-3</v>
      </c>
      <c r="E49" s="89">
        <v>1.5E-3</v>
      </c>
      <c r="F49" s="89">
        <v>4.0000000000000002E-4</v>
      </c>
      <c r="G49" s="89">
        <v>-9.1999999999999998E-3</v>
      </c>
    </row>
    <row r="50" spans="2:7">
      <c r="B50" s="89">
        <f>LN(P2_data!E47/P2_data!E46)</f>
        <v>1.4709632419587059E-3</v>
      </c>
      <c r="C50" s="89">
        <v>2.0000000000000002E-5</v>
      </c>
      <c r="D50" s="89">
        <f t="shared" si="0"/>
        <v>1.4509632419587059E-3</v>
      </c>
      <c r="E50" s="89">
        <v>2.2000000000000001E-3</v>
      </c>
      <c r="F50" s="89">
        <v>8.199999999999999E-3</v>
      </c>
      <c r="G50" s="89">
        <v>-3.4000000000000002E-3</v>
      </c>
    </row>
    <row r="51" spans="2:7">
      <c r="B51" s="89">
        <f>LN(P2_data!E48/P2_data!E47)</f>
        <v>-2.9440196956861415E-3</v>
      </c>
      <c r="C51" s="89">
        <v>2.0000000000000002E-5</v>
      </c>
      <c r="D51" s="89">
        <f t="shared" si="0"/>
        <v>-2.9640196956861415E-3</v>
      </c>
      <c r="E51" s="89">
        <v>-4.1999999999999997E-3</v>
      </c>
      <c r="F51" s="89">
        <v>-1.38E-2</v>
      </c>
      <c r="G51" s="89">
        <v>2E-3</v>
      </c>
    </row>
    <row r="52" spans="2:7">
      <c r="B52" s="89">
        <f>LN(P2_data!E49/P2_data!E48)</f>
        <v>1.4089190532285084E-2</v>
      </c>
      <c r="C52" s="89">
        <v>1.0000000000000001E-5</v>
      </c>
      <c r="D52" s="89">
        <f t="shared" si="0"/>
        <v>1.4079190532285084E-2</v>
      </c>
      <c r="E52" s="89">
        <v>1.47E-2</v>
      </c>
      <c r="F52" s="89">
        <v>4.3E-3</v>
      </c>
      <c r="G52" s="89">
        <v>7.1999999999999998E-3</v>
      </c>
    </row>
    <row r="53" spans="2:7">
      <c r="B53" s="89">
        <f>LN(P2_data!E50/P2_data!E49)</f>
        <v>-5.8768443881895716E-3</v>
      </c>
      <c r="C53" s="89">
        <v>1.0000000000000001E-5</v>
      </c>
      <c r="D53" s="89">
        <f t="shared" si="0"/>
        <v>-5.8868443881895712E-3</v>
      </c>
      <c r="E53" s="89">
        <v>-6.9999999999999993E-3</v>
      </c>
      <c r="F53" s="89">
        <v>-5.3E-3</v>
      </c>
      <c r="G53" s="89">
        <v>-8.8000000000000005E-3</v>
      </c>
    </row>
    <row r="54" spans="2:7">
      <c r="B54" s="89">
        <f>LN(P2_data!E51/P2_data!E50)</f>
        <v>5.4812261934226558E-4</v>
      </c>
      <c r="C54" s="89">
        <v>1.0000000000000001E-5</v>
      </c>
      <c r="D54" s="89">
        <f t="shared" si="0"/>
        <v>5.3812261934226555E-4</v>
      </c>
      <c r="E54" s="89">
        <v>8.9999999999999998E-4</v>
      </c>
      <c r="F54" s="89">
        <v>-2.0999999999999999E-3</v>
      </c>
      <c r="G54" s="89">
        <v>1.2999999999999999E-3</v>
      </c>
    </row>
    <row r="55" spans="2:7">
      <c r="B55" s="89">
        <f>LN(P2_data!E52/P2_data!E51)</f>
        <v>-3.1101058803161127E-3</v>
      </c>
      <c r="C55" s="89">
        <v>1.0000000000000001E-5</v>
      </c>
      <c r="D55" s="89">
        <f t="shared" si="0"/>
        <v>-3.1201058803161127E-3</v>
      </c>
      <c r="E55" s="89">
        <v>-3.8E-3</v>
      </c>
      <c r="F55" s="89">
        <v>-3.5999999999999999E-3</v>
      </c>
      <c r="G55" s="89">
        <v>-1E-3</v>
      </c>
    </row>
    <row r="56" spans="2:7">
      <c r="B56" s="89">
        <f>LN(P2_data!E53/P2_data!E52)</f>
        <v>-3.0279602754733348E-3</v>
      </c>
      <c r="C56" s="89">
        <v>1.0000000000000001E-5</v>
      </c>
      <c r="D56" s="89">
        <f t="shared" si="0"/>
        <v>-3.0379602754733348E-3</v>
      </c>
      <c r="E56" s="89">
        <v>-3.5999999999999999E-3</v>
      </c>
      <c r="F56" s="89">
        <v>-2.8999999999999998E-3</v>
      </c>
      <c r="G56" s="89">
        <v>-5.0000000000000001E-4</v>
      </c>
    </row>
    <row r="57" spans="2:7">
      <c r="B57" s="89">
        <f>LN(P2_data!E54/P2_data!E53)</f>
        <v>-2.1158464655558948E-3</v>
      </c>
      <c r="C57" s="89">
        <v>1.0000000000000001E-5</v>
      </c>
      <c r="D57" s="89">
        <f t="shared" si="0"/>
        <v>-2.1258464655558949E-3</v>
      </c>
      <c r="E57" s="89">
        <v>-1.9E-3</v>
      </c>
      <c r="F57" s="89">
        <v>-1E-3</v>
      </c>
      <c r="G57" s="89">
        <v>-8.199999999999999E-3</v>
      </c>
    </row>
    <row r="58" spans="2:7">
      <c r="B58" s="89">
        <f>LN(P2_data!E55/P2_data!E54)</f>
        <v>1.0585196302922801E-3</v>
      </c>
      <c r="C58" s="89">
        <v>1.0000000000000001E-5</v>
      </c>
      <c r="D58" s="89">
        <f t="shared" si="0"/>
        <v>1.0485196302922801E-3</v>
      </c>
      <c r="E58" s="89">
        <v>4.0000000000000002E-4</v>
      </c>
      <c r="F58" s="89">
        <v>-4.5999999999999999E-3</v>
      </c>
      <c r="G58" s="89">
        <v>-2.7000000000000001E-3</v>
      </c>
    </row>
    <row r="59" spans="2:7">
      <c r="B59" s="89">
        <f>LN(P2_data!E56/P2_data!E55)</f>
        <v>3.4895760490524521E-3</v>
      </c>
      <c r="C59" s="89">
        <v>1.0000000000000001E-5</v>
      </c>
      <c r="D59" s="89">
        <f t="shared" si="0"/>
        <v>3.4795760490524521E-3</v>
      </c>
      <c r="E59" s="89">
        <v>3.4000000000000002E-3</v>
      </c>
      <c r="F59" s="89">
        <v>1E-3</v>
      </c>
      <c r="G59" s="89">
        <v>-3.8E-3</v>
      </c>
    </row>
    <row r="60" spans="2:7">
      <c r="B60" s="89">
        <f>LN(P2_data!E57/P2_data!E56)</f>
        <v>5.9571106168468662E-4</v>
      </c>
      <c r="C60" s="89">
        <v>1.0000000000000001E-5</v>
      </c>
      <c r="D60" s="89">
        <f t="shared" si="0"/>
        <v>5.8571106168468659E-4</v>
      </c>
      <c r="E60" s="89">
        <v>1.2999999999999999E-3</v>
      </c>
      <c r="F60" s="89">
        <v>3.3E-3</v>
      </c>
      <c r="G60" s="89">
        <v>-2.9999999999999997E-4</v>
      </c>
    </row>
    <row r="61" spans="2:7">
      <c r="B61" s="89">
        <f>LN(P2_data!E58/P2_data!E57)</f>
        <v>-3.3956119365605923E-3</v>
      </c>
      <c r="C61" s="89">
        <v>1.0000000000000001E-5</v>
      </c>
      <c r="D61" s="89">
        <f t="shared" si="0"/>
        <v>-3.4056119365605923E-3</v>
      </c>
      <c r="E61" s="89">
        <v>-3.5999999999999999E-3</v>
      </c>
      <c r="F61" s="89">
        <v>-2.3E-3</v>
      </c>
      <c r="G61" s="89">
        <v>2.0000000000000001E-4</v>
      </c>
    </row>
    <row r="62" spans="2:7">
      <c r="B62" s="89">
        <f>LN(P2_data!E59/P2_data!E58)</f>
        <v>8.285113783159808E-3</v>
      </c>
      <c r="C62" s="89">
        <v>1.0000000000000001E-5</v>
      </c>
      <c r="D62" s="89">
        <f t="shared" si="0"/>
        <v>8.2751137831598084E-3</v>
      </c>
      <c r="E62" s="89">
        <v>8.6E-3</v>
      </c>
      <c r="F62" s="89">
        <v>7.3000000000000001E-3</v>
      </c>
      <c r="G62" s="89">
        <v>-4.0999999999999995E-3</v>
      </c>
    </row>
    <row r="63" spans="2:7">
      <c r="B63" s="89">
        <f>LN(P2_data!E60/P2_data!E59)</f>
        <v>-1.6880493285526741E-3</v>
      </c>
      <c r="C63" s="89">
        <v>1.0000000000000001E-5</v>
      </c>
      <c r="D63" s="89">
        <f t="shared" si="0"/>
        <v>-1.6980493285526741E-3</v>
      </c>
      <c r="E63" s="89">
        <v>-5.9999999999999995E-4</v>
      </c>
      <c r="F63" s="89">
        <v>4.5000000000000005E-3</v>
      </c>
      <c r="G63" s="89">
        <v>2.3999999999999998E-3</v>
      </c>
    </row>
    <row r="64" spans="2:7">
      <c r="B64" s="89">
        <f>LN(P2_data!E61/P2_data!E60)</f>
        <v>-2.0111625848808928E-3</v>
      </c>
      <c r="C64" s="89">
        <v>1.0000000000000001E-5</v>
      </c>
      <c r="D64" s="89">
        <f t="shared" si="0"/>
        <v>-2.0211625848808928E-3</v>
      </c>
      <c r="E64" s="89">
        <v>-8.0000000000000004E-4</v>
      </c>
      <c r="F64" s="89">
        <v>6.1999999999999998E-3</v>
      </c>
      <c r="G64" s="89">
        <v>-2.5999999999999999E-3</v>
      </c>
    </row>
    <row r="65" spans="2:7">
      <c r="B65" s="89">
        <f>LN(P2_data!E62/P2_data!E61)</f>
        <v>-8.6971833026216225E-4</v>
      </c>
      <c r="C65" s="89">
        <v>1.0000000000000001E-5</v>
      </c>
      <c r="D65" s="89">
        <f t="shared" si="0"/>
        <v>-8.7971833026216227E-4</v>
      </c>
      <c r="E65" s="89">
        <v>-2.5000000000000001E-3</v>
      </c>
      <c r="F65" s="89">
        <v>-7.000000000000001E-4</v>
      </c>
      <c r="G65" s="89">
        <v>-7.4999999999999997E-3</v>
      </c>
    </row>
    <row r="66" spans="2:7">
      <c r="B66" s="89">
        <f>LN(P2_data!E63/P2_data!E62)</f>
        <v>-1.2858769270576996E-2</v>
      </c>
      <c r="C66" s="89">
        <v>1.0000000000000001E-5</v>
      </c>
      <c r="D66" s="89">
        <f t="shared" si="0"/>
        <v>-1.2868769270576995E-2</v>
      </c>
      <c r="E66" s="89">
        <v>-1.4800000000000001E-2</v>
      </c>
      <c r="F66" s="89">
        <v>-1.34E-2</v>
      </c>
      <c r="G66" s="89">
        <v>-6.8999999999999999E-3</v>
      </c>
    </row>
    <row r="67" spans="2:7">
      <c r="B67" s="89">
        <f>LN(P2_data!E64/P2_data!E63)</f>
        <v>-2.6010139707783372E-3</v>
      </c>
      <c r="C67" s="89">
        <v>1.0000000000000001E-5</v>
      </c>
      <c r="D67" s="89">
        <f t="shared" si="0"/>
        <v>-2.6110139707783372E-3</v>
      </c>
      <c r="E67" s="89">
        <v>1.6000000000000001E-3</v>
      </c>
      <c r="F67" s="89">
        <v>-3.0000000000000001E-3</v>
      </c>
      <c r="G67" s="89">
        <v>-5.4000000000000003E-3</v>
      </c>
    </row>
    <row r="68" spans="2:7">
      <c r="B68" s="89">
        <f>LN(P2_data!E65/P2_data!E64)</f>
        <v>-1.0236890588124429E-3</v>
      </c>
      <c r="C68" s="89">
        <v>1.0000000000000001E-5</v>
      </c>
      <c r="D68" s="89">
        <f t="shared" si="0"/>
        <v>-1.0336890588124429E-3</v>
      </c>
      <c r="E68" s="89">
        <v>-2.9999999999999997E-4</v>
      </c>
      <c r="F68" s="89">
        <v>6.8999999999999999E-3</v>
      </c>
      <c r="G68" s="89">
        <v>4.5999999999999999E-3</v>
      </c>
    </row>
    <row r="69" spans="2:7">
      <c r="B69" s="89">
        <f>LN(P2_data!E66/P2_data!E65)</f>
        <v>-3.2597025019389341E-4</v>
      </c>
      <c r="C69" s="89">
        <v>1.0000000000000001E-5</v>
      </c>
      <c r="D69" s="89">
        <f t="shared" si="0"/>
        <v>-3.3597025019389343E-4</v>
      </c>
      <c r="E69" s="89">
        <v>-5.0000000000000001E-4</v>
      </c>
      <c r="F69" s="89">
        <v>1.2999999999999999E-3</v>
      </c>
      <c r="G69" s="89">
        <v>-2.3E-3</v>
      </c>
    </row>
    <row r="70" spans="2:7">
      <c r="B70" s="89">
        <f>LN(P2_data!E67/P2_data!E66)</f>
        <v>-1.6312417645517694E-3</v>
      </c>
      <c r="C70" s="89">
        <v>1.0000000000000001E-5</v>
      </c>
      <c r="D70" s="89">
        <f t="shared" si="0"/>
        <v>-1.6412417645517694E-3</v>
      </c>
      <c r="E70" s="89">
        <v>-5.0000000000000001E-4</v>
      </c>
      <c r="F70" s="89">
        <v>5.6000000000000008E-3</v>
      </c>
      <c r="G70" s="89">
        <v>-5.1999999999999998E-3</v>
      </c>
    </row>
    <row r="71" spans="2:7">
      <c r="B71" s="89">
        <f>LN(P2_data!E68/P2_data!E67)</f>
        <v>7.3893491931496151E-3</v>
      </c>
      <c r="C71" s="89">
        <v>1.0000000000000001E-5</v>
      </c>
      <c r="D71" s="89">
        <f t="shared" ref="D71:D134" si="1">B71-C71</f>
        <v>7.3793491931496156E-3</v>
      </c>
      <c r="E71" s="89">
        <v>7.1999999999999998E-3</v>
      </c>
      <c r="F71" s="89">
        <v>-1.5E-3</v>
      </c>
      <c r="G71" s="89">
        <v>7.0999999999999995E-3</v>
      </c>
    </row>
    <row r="72" spans="2:7">
      <c r="B72" s="89">
        <f>LN(P2_data!E69/P2_data!E68)</f>
        <v>1.4805536616599776E-3</v>
      </c>
      <c r="C72" s="89">
        <v>1.0000000000000001E-5</v>
      </c>
      <c r="D72" s="89">
        <f t="shared" si="1"/>
        <v>1.4705536616599776E-3</v>
      </c>
      <c r="E72" s="89">
        <v>1.8E-3</v>
      </c>
      <c r="F72" s="89">
        <v>3.9000000000000003E-3</v>
      </c>
      <c r="G72" s="89">
        <v>-5.9999999999999995E-4</v>
      </c>
    </row>
    <row r="73" spans="2:7">
      <c r="B73" s="89">
        <f>LN(P2_data!E70/P2_data!E69)</f>
        <v>2.678005183774554E-3</v>
      </c>
      <c r="C73" s="89">
        <v>1.0000000000000001E-5</v>
      </c>
      <c r="D73" s="89">
        <f t="shared" si="1"/>
        <v>2.6680051837745539E-3</v>
      </c>
      <c r="E73" s="89">
        <v>3.5999999999999999E-3</v>
      </c>
      <c r="F73" s="89">
        <v>3.3E-3</v>
      </c>
      <c r="G73" s="89">
        <v>9.1999999999999998E-3</v>
      </c>
    </row>
    <row r="74" spans="2:7">
      <c r="B74" s="89">
        <f>LN(P2_data!E71/P2_data!E70)</f>
        <v>-2.4005782212948444E-3</v>
      </c>
      <c r="C74" s="89">
        <v>1.0000000000000001E-5</v>
      </c>
      <c r="D74" s="89">
        <f t="shared" si="1"/>
        <v>-2.4105782212948445E-3</v>
      </c>
      <c r="E74" s="89">
        <v>-1.6000000000000001E-3</v>
      </c>
      <c r="F74" s="89">
        <v>5.6999999999999993E-3</v>
      </c>
      <c r="G74" s="89">
        <v>-3.0000000000000001E-3</v>
      </c>
    </row>
    <row r="75" spans="2:7">
      <c r="B75" s="89">
        <f>LN(P2_data!E72/P2_data!E71)</f>
        <v>-1.2487756635424377E-3</v>
      </c>
      <c r="C75" s="89">
        <v>3.0000000000000001E-5</v>
      </c>
      <c r="D75" s="89">
        <f t="shared" si="1"/>
        <v>-1.2787756635424378E-3</v>
      </c>
      <c r="E75" s="89">
        <v>-2.8000000000000004E-3</v>
      </c>
      <c r="F75" s="89">
        <v>-1.1000000000000001E-2</v>
      </c>
      <c r="G75" s="89">
        <v>-1.1000000000000001E-3</v>
      </c>
    </row>
    <row r="76" spans="2:7">
      <c r="B76" s="89">
        <f>LN(P2_data!E73/P2_data!E72)</f>
        <v>5.5517258887577599E-4</v>
      </c>
      <c r="C76" s="89">
        <v>3.0000000000000001E-5</v>
      </c>
      <c r="D76" s="89">
        <f t="shared" si="1"/>
        <v>5.2517258887577602E-4</v>
      </c>
      <c r="E76" s="89">
        <v>5.0000000000000001E-4</v>
      </c>
      <c r="F76" s="89">
        <v>-2.3E-3</v>
      </c>
      <c r="G76" s="89">
        <v>3.0999999999999999E-3</v>
      </c>
    </row>
    <row r="77" spans="2:7">
      <c r="B77" s="89">
        <f>LN(P2_data!E74/P2_data!E73)</f>
        <v>-3.0574166369524173E-3</v>
      </c>
      <c r="C77" s="89">
        <v>3.0000000000000001E-5</v>
      </c>
      <c r="D77" s="89">
        <f t="shared" si="1"/>
        <v>-3.0874166369524174E-3</v>
      </c>
      <c r="E77" s="89">
        <v>-4.4000000000000003E-3</v>
      </c>
      <c r="F77" s="89">
        <v>-7.9000000000000008E-3</v>
      </c>
      <c r="G77" s="89">
        <v>-3.0999999999999999E-3</v>
      </c>
    </row>
    <row r="78" spans="2:7">
      <c r="B78" s="89">
        <f>LN(P2_data!E75/P2_data!E74)</f>
        <v>2.5948165856488534E-3</v>
      </c>
      <c r="C78" s="89">
        <v>3.0000000000000001E-5</v>
      </c>
      <c r="D78" s="89">
        <f t="shared" si="1"/>
        <v>2.5648165856488533E-3</v>
      </c>
      <c r="E78" s="89">
        <v>3.2000000000000002E-3</v>
      </c>
      <c r="F78" s="89">
        <v>6.8999999999999999E-3</v>
      </c>
      <c r="G78" s="89">
        <v>5.0000000000000001E-3</v>
      </c>
    </row>
    <row r="79" spans="2:7">
      <c r="B79" s="89">
        <f>LN(P2_data!E76/P2_data!E75)</f>
        <v>-8.7961856370348285E-4</v>
      </c>
      <c r="C79" s="89">
        <v>3.0000000000000001E-5</v>
      </c>
      <c r="D79" s="89">
        <f t="shared" si="1"/>
        <v>-9.0961856370348282E-4</v>
      </c>
      <c r="E79" s="89">
        <v>-8.0000000000000004E-4</v>
      </c>
      <c r="F79" s="89">
        <v>1.4000000000000002E-3</v>
      </c>
      <c r="G79" s="89">
        <v>-2.5999999999999999E-3</v>
      </c>
    </row>
    <row r="80" spans="2:7">
      <c r="B80" s="89">
        <f>LN(P2_data!E77/P2_data!E76)</f>
        <v>6.9446491809073072E-4</v>
      </c>
      <c r="C80" s="89">
        <v>3.0000000000000001E-5</v>
      </c>
      <c r="D80" s="89">
        <f t="shared" si="1"/>
        <v>6.6446491809073074E-4</v>
      </c>
      <c r="E80" s="89">
        <v>8.0000000000000004E-4</v>
      </c>
      <c r="F80" s="89">
        <v>1E-3</v>
      </c>
      <c r="G80" s="89">
        <v>1E-3</v>
      </c>
    </row>
    <row r="81" spans="2:7">
      <c r="B81" s="89">
        <f>LN(P2_data!E78/P2_data!E77)</f>
        <v>-1.2504575237221379E-3</v>
      </c>
      <c r="C81" s="89">
        <v>3.0000000000000001E-5</v>
      </c>
      <c r="D81" s="89">
        <f t="shared" si="1"/>
        <v>-1.280457523722138E-3</v>
      </c>
      <c r="E81" s="89">
        <v>-5.0000000000000001E-4</v>
      </c>
      <c r="F81" s="89">
        <v>8.1000000000000013E-3</v>
      </c>
      <c r="G81" s="89">
        <v>2.5000000000000001E-3</v>
      </c>
    </row>
    <row r="82" spans="2:7">
      <c r="B82" s="89">
        <f>LN(P2_data!E79/P2_data!E78)</f>
        <v>-4.1329043799271607E-3</v>
      </c>
      <c r="C82" s="89">
        <v>3.0000000000000001E-5</v>
      </c>
      <c r="D82" s="89">
        <f t="shared" si="1"/>
        <v>-4.1629043799271603E-3</v>
      </c>
      <c r="E82" s="89">
        <v>-4.8999999999999998E-3</v>
      </c>
      <c r="F82" s="89">
        <v>-8.5000000000000006E-3</v>
      </c>
      <c r="G82" s="89">
        <v>-5.4000000000000003E-3</v>
      </c>
    </row>
    <row r="83" spans="2:7">
      <c r="B83" s="89">
        <f>LN(P2_data!E80/P2_data!E79)</f>
        <v>-6.6764634709945338E-3</v>
      </c>
      <c r="C83" s="89">
        <v>3.0000000000000001E-5</v>
      </c>
      <c r="D83" s="89">
        <f t="shared" si="1"/>
        <v>-6.7064634709945335E-3</v>
      </c>
      <c r="E83" s="89">
        <v>-7.4999999999999997E-3</v>
      </c>
      <c r="F83" s="89">
        <v>-2.3E-3</v>
      </c>
      <c r="G83" s="89">
        <v>-7.9000000000000008E-3</v>
      </c>
    </row>
    <row r="84" spans="2:7">
      <c r="B84" s="89">
        <f>LN(P2_data!E81/P2_data!E80)</f>
        <v>8.7218435547874746E-3</v>
      </c>
      <c r="C84" s="89">
        <v>3.0000000000000001E-5</v>
      </c>
      <c r="D84" s="89">
        <f t="shared" si="1"/>
        <v>8.6918435547874741E-3</v>
      </c>
      <c r="E84" s="89">
        <v>8.8999999999999999E-3</v>
      </c>
      <c r="F84" s="89">
        <v>2.3999999999999998E-3</v>
      </c>
      <c r="G84" s="89">
        <v>2.2000000000000001E-3</v>
      </c>
    </row>
    <row r="85" spans="2:7">
      <c r="B85" s="89">
        <f>LN(P2_data!E82/P2_data!E81)</f>
        <v>-2.743594947929702E-3</v>
      </c>
      <c r="C85" s="89">
        <v>3.0000000000000001E-5</v>
      </c>
      <c r="D85" s="89">
        <f t="shared" si="1"/>
        <v>-2.7735949479297021E-3</v>
      </c>
      <c r="E85" s="89">
        <v>-2.5000000000000001E-3</v>
      </c>
      <c r="F85" s="89">
        <v>3.5999999999999999E-3</v>
      </c>
      <c r="G85" s="89">
        <v>-1.6000000000000001E-3</v>
      </c>
    </row>
    <row r="86" spans="2:7">
      <c r="B86" s="89">
        <f>LN(P2_data!E83/P2_data!E82)</f>
        <v>-2.1909945183962252E-3</v>
      </c>
      <c r="C86" s="89">
        <v>3.0000000000000001E-5</v>
      </c>
      <c r="D86" s="89">
        <f t="shared" si="1"/>
        <v>-2.2209945183962253E-3</v>
      </c>
      <c r="E86" s="89">
        <v>-8.0000000000000004E-4</v>
      </c>
      <c r="F86" s="89">
        <v>6.0000000000000001E-3</v>
      </c>
      <c r="G86" s="89">
        <v>-3.9000000000000003E-3</v>
      </c>
    </row>
    <row r="87" spans="2:7">
      <c r="B87" s="89">
        <f>LN(P2_data!E84/P2_data!E83)</f>
        <v>8.133715953929907E-3</v>
      </c>
      <c r="C87" s="89">
        <v>3.0000000000000001E-5</v>
      </c>
      <c r="D87" s="89">
        <f t="shared" si="1"/>
        <v>8.1037159539299065E-3</v>
      </c>
      <c r="E87" s="89">
        <v>8.3000000000000001E-3</v>
      </c>
      <c r="F87" s="89">
        <v>5.1999999999999998E-3</v>
      </c>
      <c r="G87" s="89">
        <v>2.7000000000000001E-3</v>
      </c>
    </row>
    <row r="88" spans="2:7">
      <c r="B88" s="89">
        <f>LN(P2_data!E85/P2_data!E84)</f>
        <v>-2.9205454327638266E-3</v>
      </c>
      <c r="C88" s="89">
        <v>3.0000000000000001E-5</v>
      </c>
      <c r="D88" s="89">
        <f t="shared" si="1"/>
        <v>-2.9505454327638267E-3</v>
      </c>
      <c r="E88" s="89">
        <v>-2.8000000000000004E-3</v>
      </c>
      <c r="F88" s="89">
        <v>1E-3</v>
      </c>
      <c r="G88" s="89">
        <v>-1.4000000000000002E-3</v>
      </c>
    </row>
    <row r="89" spans="2:7">
      <c r="B89" s="89">
        <f>LN(P2_data!E86/P2_data!E85)</f>
        <v>1.0621217592935215E-2</v>
      </c>
      <c r="C89" s="89">
        <v>3.0000000000000001E-5</v>
      </c>
      <c r="D89" s="89">
        <f t="shared" si="1"/>
        <v>1.0591217592935215E-2</v>
      </c>
      <c r="E89" s="89">
        <v>1.18E-2</v>
      </c>
      <c r="F89" s="89">
        <v>1.7000000000000001E-3</v>
      </c>
      <c r="G89" s="89">
        <v>5.1000000000000004E-3</v>
      </c>
    </row>
    <row r="90" spans="2:7">
      <c r="B90" s="89">
        <f>LN(P2_data!E87/P2_data!E86)</f>
        <v>5.9994135843976244E-3</v>
      </c>
      <c r="C90" s="89">
        <v>3.0000000000000001E-5</v>
      </c>
      <c r="D90" s="89">
        <f t="shared" si="1"/>
        <v>5.9694135843976247E-3</v>
      </c>
      <c r="E90" s="89">
        <v>6.6E-3</v>
      </c>
      <c r="F90" s="89">
        <v>3.5999999999999999E-3</v>
      </c>
      <c r="G90" s="89">
        <v>-5.0000000000000001E-4</v>
      </c>
    </row>
    <row r="91" spans="2:7">
      <c r="B91" s="89">
        <f>LN(P2_data!E88/P2_data!E87)</f>
        <v>-7.3077699152502716E-4</v>
      </c>
      <c r="C91" s="89">
        <v>3.0000000000000001E-5</v>
      </c>
      <c r="D91" s="89">
        <f t="shared" si="1"/>
        <v>-7.6077699152502713E-4</v>
      </c>
      <c r="E91" s="89">
        <v>4.0000000000000002E-4</v>
      </c>
      <c r="F91" s="89">
        <v>6.9999999999999993E-3</v>
      </c>
      <c r="G91" s="89">
        <v>3.0999999999999999E-3</v>
      </c>
    </row>
    <row r="92" spans="2:7">
      <c r="B92" s="89">
        <f>LN(P2_data!E89/P2_data!E88)</f>
        <v>7.7647705784291354E-4</v>
      </c>
      <c r="C92" s="89">
        <v>3.0000000000000001E-5</v>
      </c>
      <c r="D92" s="89">
        <f t="shared" si="1"/>
        <v>7.4647705784291357E-4</v>
      </c>
      <c r="E92" s="89">
        <v>5.0000000000000001E-4</v>
      </c>
      <c r="F92" s="89">
        <v>-1.2999999999999999E-3</v>
      </c>
      <c r="G92" s="89">
        <v>-9.5999999999999992E-3</v>
      </c>
    </row>
    <row r="93" spans="2:7">
      <c r="B93" s="89">
        <f>LN(P2_data!E90/P2_data!E89)</f>
        <v>-1.9194649209549133E-3</v>
      </c>
      <c r="C93" s="89">
        <v>3.0000000000000001E-5</v>
      </c>
      <c r="D93" s="89">
        <f t="shared" si="1"/>
        <v>-1.9494649209549134E-3</v>
      </c>
      <c r="E93" s="89">
        <v>-3.0000000000000001E-3</v>
      </c>
      <c r="F93" s="89">
        <v>-6.7000000000000002E-3</v>
      </c>
      <c r="G93" s="89">
        <v>-6.0000000000000001E-3</v>
      </c>
    </row>
    <row r="94" spans="2:7">
      <c r="B94" s="89">
        <f>LN(P2_data!E91/P2_data!E90)</f>
        <v>2.4215806349871011E-3</v>
      </c>
      <c r="C94" s="89">
        <v>3.0000000000000001E-5</v>
      </c>
      <c r="D94" s="89">
        <f t="shared" si="1"/>
        <v>2.391580634987101E-3</v>
      </c>
      <c r="E94" s="89">
        <v>2.0999999999999999E-3</v>
      </c>
      <c r="F94" s="89">
        <v>2.7000000000000001E-3</v>
      </c>
      <c r="G94" s="89">
        <v>-1.2999999999999999E-3</v>
      </c>
    </row>
    <row r="95" spans="2:7">
      <c r="B95" s="89">
        <f>LN(P2_data!E92/P2_data!E91)</f>
        <v>3.1935756291153746E-4</v>
      </c>
      <c r="C95" s="89">
        <v>3.0000000000000001E-5</v>
      </c>
      <c r="D95" s="89">
        <f t="shared" si="1"/>
        <v>2.8935756291153744E-4</v>
      </c>
      <c r="E95" s="89">
        <v>2.9999999999999997E-4</v>
      </c>
      <c r="F95" s="89">
        <v>-4.5999999999999999E-3</v>
      </c>
      <c r="G95" s="89">
        <v>-2.0999999999999999E-3</v>
      </c>
    </row>
    <row r="96" spans="2:7">
      <c r="B96" s="89">
        <f>LN(P2_data!E93/P2_data!E92)</f>
        <v>-1.0041582089586215E-3</v>
      </c>
      <c r="C96" s="89">
        <v>3.0000000000000001E-5</v>
      </c>
      <c r="D96" s="89">
        <f t="shared" si="1"/>
        <v>-1.0341582089586215E-3</v>
      </c>
      <c r="E96" s="89">
        <v>-1.9E-3</v>
      </c>
      <c r="F96" s="89">
        <v>-5.4000000000000003E-3</v>
      </c>
      <c r="G96" s="89">
        <v>2E-3</v>
      </c>
    </row>
    <row r="97" spans="2:7">
      <c r="B97" s="89">
        <f>LN(P2_data!E94/P2_data!E93)</f>
        <v>9.1289491925466764E-4</v>
      </c>
      <c r="C97" s="89">
        <v>3.0000000000000001E-5</v>
      </c>
      <c r="D97" s="89">
        <f t="shared" si="1"/>
        <v>8.8289491925466767E-4</v>
      </c>
      <c r="E97" s="89">
        <v>2.0000000000000001E-4</v>
      </c>
      <c r="F97" s="89">
        <v>-5.9999999999999995E-4</v>
      </c>
      <c r="G97" s="89">
        <v>-3.5999999999999999E-3</v>
      </c>
    </row>
    <row r="98" spans="2:7">
      <c r="B98" s="89">
        <f>LN(P2_data!E95/P2_data!E94)</f>
        <v>4.0069492553111569E-3</v>
      </c>
      <c r="C98" s="89">
        <v>3.0000000000000001E-5</v>
      </c>
      <c r="D98" s="89">
        <f t="shared" si="1"/>
        <v>3.9769492553111572E-3</v>
      </c>
      <c r="E98" s="89">
        <v>4.5999999999999999E-3</v>
      </c>
      <c r="F98" s="89">
        <v>5.9999999999999995E-4</v>
      </c>
      <c r="G98" s="89">
        <v>5.0000000000000001E-4</v>
      </c>
    </row>
    <row r="99" spans="2:7">
      <c r="B99" s="89">
        <f>LN(P2_data!E96/P2_data!E95)</f>
        <v>4.5482016167990682E-5</v>
      </c>
      <c r="C99" s="89">
        <v>3.0000000000000001E-5</v>
      </c>
      <c r="D99" s="89">
        <f t="shared" si="1"/>
        <v>1.5482016167990681E-5</v>
      </c>
      <c r="E99" s="89">
        <v>-4.0000000000000002E-4</v>
      </c>
      <c r="F99" s="89">
        <v>-2.7000000000000001E-3</v>
      </c>
      <c r="G99" s="89">
        <v>2.8000000000000004E-3</v>
      </c>
    </row>
    <row r="100" spans="2:7">
      <c r="B100" s="89">
        <f>LN(P2_data!E97/P2_data!E96)</f>
        <v>-1.273196188905054E-3</v>
      </c>
      <c r="C100" s="89">
        <v>3.0000000000000001E-5</v>
      </c>
      <c r="D100" s="89">
        <f t="shared" si="1"/>
        <v>-1.3031961889050541E-3</v>
      </c>
      <c r="E100" s="89">
        <v>-5.0000000000000001E-4</v>
      </c>
      <c r="F100" s="89">
        <v>5.1000000000000004E-3</v>
      </c>
      <c r="G100" s="89">
        <v>-7.8000000000000005E-3</v>
      </c>
    </row>
    <row r="101" spans="2:7">
      <c r="B101" s="89">
        <f>LN(P2_data!E98/P2_data!E97)</f>
        <v>1.8636974840021314E-3</v>
      </c>
      <c r="C101" s="89">
        <v>3.0000000000000001E-5</v>
      </c>
      <c r="D101" s="89">
        <f t="shared" si="1"/>
        <v>1.8336974840021314E-3</v>
      </c>
      <c r="E101" s="89">
        <v>2.0999999999999999E-3</v>
      </c>
      <c r="F101" s="89">
        <v>1.9E-3</v>
      </c>
      <c r="G101" s="89">
        <v>2.0000000000000001E-4</v>
      </c>
    </row>
    <row r="102" spans="2:7">
      <c r="B102" s="89">
        <f>LN(P2_data!E99/P2_data!E98)</f>
        <v>-2.0456740993149486E-3</v>
      </c>
      <c r="C102" s="89">
        <v>3.0000000000000001E-5</v>
      </c>
      <c r="D102" s="89">
        <f t="shared" si="1"/>
        <v>-2.0756740993149486E-3</v>
      </c>
      <c r="E102" s="89">
        <v>-2.5999999999999999E-3</v>
      </c>
      <c r="F102" s="89">
        <v>-3.5999999999999999E-3</v>
      </c>
      <c r="G102" s="89">
        <v>-1.5E-3</v>
      </c>
    </row>
    <row r="103" spans="2:7">
      <c r="B103" s="89">
        <f>LN(P2_data!E100/P2_data!E99)</f>
        <v>-1.5483926807184692E-3</v>
      </c>
      <c r="C103" s="89">
        <v>3.0000000000000001E-5</v>
      </c>
      <c r="D103" s="89">
        <f t="shared" si="1"/>
        <v>-1.5783926807184693E-3</v>
      </c>
      <c r="E103" s="89">
        <v>-1.8E-3</v>
      </c>
      <c r="F103" s="89">
        <v>-2.8999999999999998E-3</v>
      </c>
      <c r="G103" s="89">
        <v>-6.0999999999999995E-3</v>
      </c>
    </row>
    <row r="104" spans="2:7">
      <c r="B104" s="89">
        <f>LN(P2_data!E101/P2_data!E100)</f>
        <v>5.0462679758591254E-3</v>
      </c>
      <c r="C104" s="89">
        <v>3.0000000000000001E-5</v>
      </c>
      <c r="D104" s="89">
        <f t="shared" si="1"/>
        <v>5.0162679758591257E-3</v>
      </c>
      <c r="E104" s="89">
        <v>5.3E-3</v>
      </c>
      <c r="F104" s="89">
        <v>2.5000000000000001E-3</v>
      </c>
      <c r="G104" s="89">
        <v>2E-3</v>
      </c>
    </row>
    <row r="105" spans="2:7">
      <c r="B105" s="89">
        <f>LN(P2_data!E102/P2_data!E101)</f>
        <v>-1.8144217736852262E-4</v>
      </c>
      <c r="C105" s="89">
        <v>3.0000000000000001E-5</v>
      </c>
      <c r="D105" s="89">
        <f t="shared" si="1"/>
        <v>-2.1144217736852262E-4</v>
      </c>
      <c r="E105" s="89">
        <v>-2.9999999999999997E-4</v>
      </c>
      <c r="F105" s="89">
        <v>1.6000000000000001E-3</v>
      </c>
      <c r="G105" s="89">
        <v>-8.9999999999999998E-4</v>
      </c>
    </row>
    <row r="106" spans="2:7">
      <c r="B106" s="89">
        <f>LN(P2_data!E103/P2_data!E102)</f>
        <v>-1.7893116541766702E-2</v>
      </c>
      <c r="C106" s="89">
        <v>3.0000000000000001E-5</v>
      </c>
      <c r="D106" s="89">
        <f t="shared" si="1"/>
        <v>-1.79231165417667E-2</v>
      </c>
      <c r="E106" s="89">
        <v>-1.9699999999999999E-2</v>
      </c>
      <c r="F106" s="89">
        <v>-8.8999999999999999E-3</v>
      </c>
      <c r="G106" s="89">
        <v>-5.4000000000000003E-3</v>
      </c>
    </row>
    <row r="107" spans="2:7">
      <c r="B107" s="89">
        <f>LN(P2_data!E104/P2_data!E103)</f>
        <v>3.6411165774631305E-3</v>
      </c>
      <c r="C107" s="89">
        <v>3.0000000000000001E-5</v>
      </c>
      <c r="D107" s="89">
        <f t="shared" si="1"/>
        <v>3.6111165774631304E-3</v>
      </c>
      <c r="E107" s="89">
        <v>4.0000000000000001E-3</v>
      </c>
      <c r="F107" s="89">
        <v>5.9999999999999995E-4</v>
      </c>
      <c r="G107" s="89">
        <v>-3.9000000000000003E-3</v>
      </c>
    </row>
    <row r="108" spans="2:7">
      <c r="B108" s="89">
        <f>LN(P2_data!E105/P2_data!E104)</f>
        <v>6.1917136615581778E-3</v>
      </c>
      <c r="C108" s="89">
        <v>3.0000000000000001E-5</v>
      </c>
      <c r="D108" s="89">
        <f t="shared" si="1"/>
        <v>6.1617136615581781E-3</v>
      </c>
      <c r="E108" s="89">
        <v>6.9999999999999993E-3</v>
      </c>
      <c r="F108" s="89">
        <v>-3.9000000000000003E-3</v>
      </c>
      <c r="G108" s="89">
        <v>4.0000000000000001E-3</v>
      </c>
    </row>
    <row r="109" spans="2:7">
      <c r="B109" s="89">
        <f>LN(P2_data!E106/P2_data!E105)</f>
        <v>5.5625986949824971E-3</v>
      </c>
      <c r="C109" s="89">
        <v>3.0000000000000001E-5</v>
      </c>
      <c r="D109" s="89">
        <f t="shared" si="1"/>
        <v>5.5325986949824974E-3</v>
      </c>
      <c r="E109" s="89">
        <v>5.6000000000000008E-3</v>
      </c>
      <c r="F109" s="89">
        <v>2.8000000000000004E-3</v>
      </c>
      <c r="G109" s="89">
        <v>-3.0000000000000001E-3</v>
      </c>
    </row>
    <row r="110" spans="2:7">
      <c r="B110" s="89">
        <f>LN(P2_data!E107/P2_data!E106)</f>
        <v>1.9532950672490647E-3</v>
      </c>
      <c r="C110" s="89">
        <v>3.0000000000000001E-5</v>
      </c>
      <c r="D110" s="89">
        <f t="shared" si="1"/>
        <v>1.9232950672490646E-3</v>
      </c>
      <c r="E110" s="89">
        <v>1.8E-3</v>
      </c>
      <c r="F110" s="89">
        <v>-7.000000000000001E-4</v>
      </c>
      <c r="G110" s="89">
        <v>6.0999999999999995E-3</v>
      </c>
    </row>
    <row r="111" spans="2:7">
      <c r="B111" s="89">
        <f>LN(P2_data!E108/P2_data!E107)</f>
        <v>2.4022583790503679E-3</v>
      </c>
      <c r="C111" s="89">
        <v>3.0000000000000001E-5</v>
      </c>
      <c r="D111" s="89">
        <f t="shared" si="1"/>
        <v>2.3722583790503678E-3</v>
      </c>
      <c r="E111" s="89">
        <v>2.3999999999999998E-3</v>
      </c>
      <c r="F111" s="89">
        <v>-1.5E-3</v>
      </c>
      <c r="G111" s="89">
        <v>-4.8999999999999998E-3</v>
      </c>
    </row>
    <row r="112" spans="2:7">
      <c r="B112" s="89">
        <f>LN(P2_data!E109/P2_data!E108)</f>
        <v>4.6521120326698945E-3</v>
      </c>
      <c r="C112" s="89">
        <v>3.0000000000000001E-5</v>
      </c>
      <c r="D112" s="89">
        <f t="shared" si="1"/>
        <v>4.6221120326698948E-3</v>
      </c>
      <c r="E112" s="89">
        <v>4.1999999999999997E-3</v>
      </c>
      <c r="F112" s="89">
        <v>-2.7000000000000001E-3</v>
      </c>
      <c r="G112" s="89">
        <v>-7.7000000000000002E-3</v>
      </c>
    </row>
    <row r="113" spans="2:7">
      <c r="B113" s="89">
        <f>LN(P2_data!E110/P2_data!E109)</f>
        <v>4.5037738895494651E-5</v>
      </c>
      <c r="C113" s="89">
        <v>3.0000000000000001E-5</v>
      </c>
      <c r="D113" s="89">
        <f t="shared" si="1"/>
        <v>1.5037738895494651E-5</v>
      </c>
      <c r="E113" s="89">
        <v>5.9999999999999995E-4</v>
      </c>
      <c r="F113" s="89">
        <v>-2.0000000000000001E-4</v>
      </c>
      <c r="G113" s="89">
        <v>8.9999999999999998E-4</v>
      </c>
    </row>
    <row r="114" spans="2:7">
      <c r="B114" s="89">
        <f>LN(P2_data!E111/P2_data!E110)</f>
        <v>-9.4665623136321974E-4</v>
      </c>
      <c r="C114" s="89">
        <v>3.0000000000000001E-5</v>
      </c>
      <c r="D114" s="89">
        <f t="shared" si="1"/>
        <v>-9.7665623136321982E-4</v>
      </c>
      <c r="E114" s="89">
        <v>-1.9E-3</v>
      </c>
      <c r="F114" s="89">
        <v>-5.0000000000000001E-3</v>
      </c>
      <c r="G114" s="89">
        <v>-3.2000000000000002E-3</v>
      </c>
    </row>
    <row r="115" spans="2:7">
      <c r="B115" s="89">
        <f>LN(P2_data!E112/P2_data!E111)</f>
        <v>-2.2554861555176963E-4</v>
      </c>
      <c r="C115" s="89">
        <v>3.0000000000000001E-5</v>
      </c>
      <c r="D115" s="89">
        <f t="shared" si="1"/>
        <v>-2.5554861555176963E-4</v>
      </c>
      <c r="E115" s="89">
        <v>-2.0000000000000001E-4</v>
      </c>
      <c r="F115" s="89">
        <v>2.9999999999999997E-4</v>
      </c>
      <c r="G115" s="89">
        <v>-5.6000000000000008E-3</v>
      </c>
    </row>
    <row r="116" spans="2:7">
      <c r="B116" s="89">
        <f>LN(P2_data!E113/P2_data!E112)</f>
        <v>7.7740793312002622E-3</v>
      </c>
      <c r="C116" s="89">
        <v>3.0000000000000001E-5</v>
      </c>
      <c r="D116" s="89">
        <f t="shared" si="1"/>
        <v>7.7440793312002626E-3</v>
      </c>
      <c r="E116" s="89">
        <v>9.4999999999999998E-3</v>
      </c>
      <c r="F116" s="89">
        <v>9.7000000000000003E-3</v>
      </c>
      <c r="G116" s="89">
        <v>2.9999999999999997E-4</v>
      </c>
    </row>
    <row r="117" spans="2:7">
      <c r="B117" s="89">
        <f>LN(P2_data!E114/P2_data!E113)</f>
        <v>3.128547803197255E-3</v>
      </c>
      <c r="C117" s="89">
        <v>3.0000000000000001E-5</v>
      </c>
      <c r="D117" s="89">
        <f t="shared" si="1"/>
        <v>3.0985478031972549E-3</v>
      </c>
      <c r="E117" s="89">
        <v>3.4999999999999996E-3</v>
      </c>
      <c r="F117" s="89">
        <v>5.6000000000000008E-3</v>
      </c>
      <c r="G117" s="89">
        <v>-7.7000000000000002E-3</v>
      </c>
    </row>
    <row r="118" spans="2:7">
      <c r="B118" s="89">
        <f>LN(P2_data!E115/P2_data!E114)</f>
        <v>-6.6960832318103622E-4</v>
      </c>
      <c r="C118" s="89">
        <v>3.0000000000000001E-5</v>
      </c>
      <c r="D118" s="89">
        <f t="shared" si="1"/>
        <v>-6.9960832318103619E-4</v>
      </c>
      <c r="E118" s="89">
        <v>-1.7000000000000001E-3</v>
      </c>
      <c r="F118" s="89">
        <v>-4.5000000000000005E-3</v>
      </c>
      <c r="G118" s="89">
        <v>0</v>
      </c>
    </row>
    <row r="119" spans="2:7">
      <c r="B119" s="89">
        <f>LN(P2_data!E116/P2_data!E115)</f>
        <v>-2.8618675668254491E-3</v>
      </c>
      <c r="C119" s="89">
        <v>3.0000000000000001E-5</v>
      </c>
      <c r="D119" s="89">
        <f t="shared" si="1"/>
        <v>-2.8918675668254492E-3</v>
      </c>
      <c r="E119" s="89">
        <v>-2.8000000000000004E-3</v>
      </c>
      <c r="F119" s="89">
        <v>1E-3</v>
      </c>
      <c r="G119" s="89">
        <v>-5.9999999999999995E-4</v>
      </c>
    </row>
    <row r="120" spans="2:7">
      <c r="B120" s="89">
        <f>LN(P2_data!E117/P2_data!E116)</f>
        <v>1.655496060101977E-3</v>
      </c>
      <c r="C120" s="89">
        <v>3.0000000000000001E-5</v>
      </c>
      <c r="D120" s="89">
        <f t="shared" si="1"/>
        <v>1.6254960601019769E-3</v>
      </c>
      <c r="E120" s="89">
        <v>1.5E-3</v>
      </c>
      <c r="F120" s="89">
        <v>-1.9E-3</v>
      </c>
      <c r="G120" s="89">
        <v>1E-4</v>
      </c>
    </row>
    <row r="121" spans="2:7">
      <c r="B121" s="89">
        <f>LN(P2_data!E118/P2_data!E117)</f>
        <v>3.5759879759574589E-4</v>
      </c>
      <c r="C121" s="89">
        <v>3.0000000000000001E-5</v>
      </c>
      <c r="D121" s="89">
        <f t="shared" si="1"/>
        <v>3.2759879759574587E-4</v>
      </c>
      <c r="E121" s="89">
        <v>1.8E-3</v>
      </c>
      <c r="F121" s="89">
        <v>1.1599999999999999E-2</v>
      </c>
      <c r="G121" s="89">
        <v>9.1999999999999998E-3</v>
      </c>
    </row>
    <row r="122" spans="2:7">
      <c r="B122" s="89">
        <f>LN(P2_data!E119/P2_data!E118)</f>
        <v>-1.162612494710439E-3</v>
      </c>
      <c r="C122" s="89">
        <v>3.0000000000000001E-5</v>
      </c>
      <c r="D122" s="89">
        <f t="shared" si="1"/>
        <v>-1.1926124947104391E-3</v>
      </c>
      <c r="E122" s="89">
        <v>-1.1999999999999999E-3</v>
      </c>
      <c r="F122" s="89">
        <v>0</v>
      </c>
      <c r="G122" s="89">
        <v>2.3700000000000002E-2</v>
      </c>
    </row>
    <row r="123" spans="2:7">
      <c r="B123" s="89">
        <f>LN(P2_data!E120/P2_data!E119)</f>
        <v>-4.0274775865842082E-4</v>
      </c>
      <c r="C123" s="89">
        <v>3.0000000000000001E-5</v>
      </c>
      <c r="D123" s="89">
        <f t="shared" si="1"/>
        <v>-4.3274775865842084E-4</v>
      </c>
      <c r="E123" s="89">
        <v>-1.1000000000000001E-3</v>
      </c>
      <c r="F123" s="89">
        <v>-2.7000000000000001E-3</v>
      </c>
      <c r="G123" s="89">
        <v>3.5999999999999999E-3</v>
      </c>
    </row>
    <row r="124" spans="2:7">
      <c r="B124" s="89">
        <f>LN(P2_data!E121/P2_data!E120)</f>
        <v>4.8670408873438672E-3</v>
      </c>
      <c r="C124" s="89">
        <v>3.0000000000000001E-5</v>
      </c>
      <c r="D124" s="89">
        <f t="shared" si="1"/>
        <v>4.8370408873438676E-3</v>
      </c>
      <c r="E124" s="89">
        <v>5.5000000000000005E-3</v>
      </c>
      <c r="F124" s="89">
        <v>8.0000000000000004E-4</v>
      </c>
      <c r="G124" s="89">
        <v>-1.4000000000000002E-3</v>
      </c>
    </row>
    <row r="125" spans="2:7">
      <c r="B125" s="89">
        <f>LN(P2_data!E122/P2_data!E121)</f>
        <v>-1.0696364451244025E-3</v>
      </c>
      <c r="C125" s="89">
        <v>3.0000000000000001E-5</v>
      </c>
      <c r="D125" s="89">
        <f t="shared" si="1"/>
        <v>-1.0996364451244026E-3</v>
      </c>
      <c r="E125" s="89">
        <v>-1.7000000000000001E-3</v>
      </c>
      <c r="F125" s="89">
        <v>-4.6999999999999993E-3</v>
      </c>
      <c r="G125" s="89">
        <v>-5.5000000000000005E-3</v>
      </c>
    </row>
    <row r="126" spans="2:7">
      <c r="B126" s="89">
        <f>LN(P2_data!E123/P2_data!E122)</f>
        <v>-2.008602041297831E-3</v>
      </c>
      <c r="C126" s="89">
        <v>3.0000000000000001E-5</v>
      </c>
      <c r="D126" s="89">
        <f t="shared" si="1"/>
        <v>-2.0386020412978311E-3</v>
      </c>
      <c r="E126" s="89">
        <v>-3.0000000000000001E-3</v>
      </c>
      <c r="F126" s="89">
        <v>-2.3999999999999998E-3</v>
      </c>
      <c r="G126" s="89">
        <v>-1.1999999999999999E-3</v>
      </c>
    </row>
    <row r="127" spans="2:7">
      <c r="B127" s="89">
        <f>LN(P2_data!E124/P2_data!E123)</f>
        <v>2.68035209512555E-4</v>
      </c>
      <c r="C127" s="89">
        <v>3.0000000000000001E-5</v>
      </c>
      <c r="D127" s="89">
        <f t="shared" si="1"/>
        <v>2.38035209512555E-4</v>
      </c>
      <c r="E127" s="89">
        <v>-2.9999999999999997E-4</v>
      </c>
      <c r="F127" s="89">
        <v>-2.3E-3</v>
      </c>
      <c r="G127" s="89">
        <v>-1.8E-3</v>
      </c>
    </row>
    <row r="128" spans="2:7">
      <c r="B128" s="89">
        <f>LN(P2_data!E125/P2_data!E124)</f>
        <v>8.1411666261100267E-3</v>
      </c>
      <c r="C128" s="89">
        <v>3.0000000000000001E-5</v>
      </c>
      <c r="D128" s="89">
        <f t="shared" si="1"/>
        <v>8.1111666261100262E-3</v>
      </c>
      <c r="E128" s="89">
        <v>8.6E-3</v>
      </c>
      <c r="F128" s="89">
        <v>1.1999999999999999E-3</v>
      </c>
      <c r="G128" s="89">
        <v>-7.4000000000000003E-3</v>
      </c>
    </row>
    <row r="129" spans="2:7">
      <c r="B129" s="89">
        <f>LN(P2_data!E126/P2_data!E125)</f>
        <v>-6.5789533461564475E-3</v>
      </c>
      <c r="C129" s="89">
        <v>3.0000000000000001E-5</v>
      </c>
      <c r="D129" s="89">
        <f t="shared" si="1"/>
        <v>-6.6089533461564471E-3</v>
      </c>
      <c r="E129" s="89">
        <v>-7.3000000000000001E-3</v>
      </c>
      <c r="F129" s="89">
        <v>-4.0000000000000001E-3</v>
      </c>
      <c r="G129" s="89">
        <v>-5.1000000000000004E-3</v>
      </c>
    </row>
    <row r="130" spans="2:7">
      <c r="B130" s="89">
        <f>LN(P2_data!E127/P2_data!E126)</f>
        <v>-4.0145422105188685E-4</v>
      </c>
      <c r="C130" s="89">
        <v>3.0000000000000001E-5</v>
      </c>
      <c r="D130" s="89">
        <f t="shared" si="1"/>
        <v>-4.3145422105188687E-4</v>
      </c>
      <c r="E130" s="89">
        <v>-7.000000000000001E-4</v>
      </c>
      <c r="F130" s="89">
        <v>-4.0000000000000002E-4</v>
      </c>
      <c r="G130" s="89">
        <v>-1.6799999999999999E-2</v>
      </c>
    </row>
    <row r="131" spans="2:7">
      <c r="B131" s="89">
        <f>LN(P2_data!E128/P2_data!E127)</f>
        <v>-5.8021110926117201E-4</v>
      </c>
      <c r="C131" s="89">
        <v>3.0000000000000001E-5</v>
      </c>
      <c r="D131" s="89">
        <f t="shared" si="1"/>
        <v>-6.1021110926117198E-4</v>
      </c>
      <c r="E131" s="89">
        <v>2.0000000000000001E-4</v>
      </c>
      <c r="F131" s="89">
        <v>5.1999999999999998E-3</v>
      </c>
      <c r="G131" s="89">
        <v>-4.1999999999999997E-3</v>
      </c>
    </row>
    <row r="132" spans="2:7">
      <c r="B132" s="89">
        <f>LN(P2_data!E129/P2_data!E128)</f>
        <v>-2.8164848939593282E-3</v>
      </c>
      <c r="C132" s="89">
        <v>3.0000000000000001E-5</v>
      </c>
      <c r="D132" s="89">
        <f t="shared" si="1"/>
        <v>-2.8464848939593283E-3</v>
      </c>
      <c r="E132" s="89">
        <v>2.3999999999999998E-3</v>
      </c>
      <c r="F132" s="89">
        <v>8.3000000000000001E-3</v>
      </c>
      <c r="G132" s="89">
        <v>-5.0000000000000001E-3</v>
      </c>
    </row>
    <row r="133" spans="2:7">
      <c r="B133" s="89">
        <f>LN(P2_data!E130/P2_data!E129)</f>
        <v>3.1336362678947442E-4</v>
      </c>
      <c r="C133" s="89">
        <v>3.0000000000000001E-5</v>
      </c>
      <c r="D133" s="89">
        <f t="shared" si="1"/>
        <v>2.833636267894744E-4</v>
      </c>
      <c r="E133" s="89">
        <v>4.0000000000000002E-4</v>
      </c>
      <c r="F133" s="89">
        <v>-5.9999999999999995E-4</v>
      </c>
      <c r="G133" s="89">
        <v>6.8000000000000005E-3</v>
      </c>
    </row>
    <row r="134" spans="2:7">
      <c r="B134" s="89">
        <f>LN(P2_data!E131/P2_data!E130)</f>
        <v>-7.9982361947077835E-3</v>
      </c>
      <c r="C134" s="89">
        <v>3.0000000000000001E-5</v>
      </c>
      <c r="D134" s="89">
        <f t="shared" si="1"/>
        <v>-8.028236194707784E-3</v>
      </c>
      <c r="E134" s="89">
        <v>-8.3999999999999995E-3</v>
      </c>
      <c r="F134" s="89">
        <v>-4.0000000000000001E-3</v>
      </c>
      <c r="G134" s="89">
        <v>1.32E-2</v>
      </c>
    </row>
    <row r="135" spans="2:7">
      <c r="B135" s="89">
        <f>LN(P2_data!E132/P2_data!E131)</f>
        <v>8.8034659666998052E-3</v>
      </c>
      <c r="C135" s="89">
        <v>3.0000000000000001E-5</v>
      </c>
      <c r="D135" s="89">
        <f t="shared" ref="D135:D198" si="2">B135-C135</f>
        <v>8.7734659666998047E-3</v>
      </c>
      <c r="E135" s="89">
        <v>1.0200000000000001E-2</v>
      </c>
      <c r="F135" s="89">
        <v>7.4999999999999997E-3</v>
      </c>
      <c r="G135" s="89">
        <v>2.2000000000000001E-3</v>
      </c>
    </row>
    <row r="136" spans="2:7">
      <c r="B136" s="89">
        <f>LN(P2_data!E133/P2_data!E132)</f>
        <v>-8.6681417323936673E-3</v>
      </c>
      <c r="C136" s="89">
        <v>3.0000000000000001E-5</v>
      </c>
      <c r="D136" s="89">
        <f t="shared" si="2"/>
        <v>-8.6981417323936678E-3</v>
      </c>
      <c r="E136" s="89">
        <v>-8.3000000000000001E-3</v>
      </c>
      <c r="F136" s="89">
        <v>-1.1999999999999999E-3</v>
      </c>
      <c r="G136" s="89">
        <v>1.38E-2</v>
      </c>
    </row>
    <row r="137" spans="2:7">
      <c r="B137" s="89">
        <f>LN(P2_data!E134/P2_data!E133)</f>
        <v>1.6675879920763971E-3</v>
      </c>
      <c r="C137" s="89">
        <v>3.0000000000000001E-5</v>
      </c>
      <c r="D137" s="89">
        <f t="shared" si="2"/>
        <v>1.637587992076397E-3</v>
      </c>
      <c r="E137" s="89">
        <v>1.4000000000000002E-3</v>
      </c>
      <c r="F137" s="89">
        <v>-8.9999999999999998E-4</v>
      </c>
      <c r="G137" s="89">
        <v>-2.5000000000000001E-3</v>
      </c>
    </row>
    <row r="138" spans="2:7">
      <c r="B138" s="89">
        <f>LN(P2_data!E135/P2_data!E134)</f>
        <v>2.204202322435342E-3</v>
      </c>
      <c r="C138" s="89">
        <v>4.0000000000000003E-5</v>
      </c>
      <c r="D138" s="89">
        <f t="shared" si="2"/>
        <v>2.1642023224353419E-3</v>
      </c>
      <c r="E138" s="89">
        <v>2.3999999999999998E-3</v>
      </c>
      <c r="F138" s="89">
        <v>3.4000000000000002E-3</v>
      </c>
      <c r="G138" s="89">
        <v>1.2E-2</v>
      </c>
    </row>
    <row r="139" spans="2:7">
      <c r="B139" s="89">
        <f>LN(P2_data!E136/P2_data!E135)</f>
        <v>1.7508769905208691E-3</v>
      </c>
      <c r="C139" s="89">
        <v>4.0000000000000003E-5</v>
      </c>
      <c r="D139" s="89">
        <f t="shared" si="2"/>
        <v>1.7108769905208689E-3</v>
      </c>
      <c r="E139" s="89">
        <v>1.1999999999999999E-3</v>
      </c>
      <c r="F139" s="89">
        <v>-6.8999999999999999E-3</v>
      </c>
      <c r="G139" s="89">
        <v>-5.5000000000000005E-3</v>
      </c>
    </row>
    <row r="140" spans="2:7">
      <c r="B140" s="89">
        <f>LN(P2_data!E137/P2_data!E136)</f>
        <v>-9.0115054361406023E-3</v>
      </c>
      <c r="C140" s="89">
        <v>4.0000000000000003E-5</v>
      </c>
      <c r="D140" s="89">
        <f t="shared" si="2"/>
        <v>-9.0515054361406024E-3</v>
      </c>
      <c r="E140" s="89">
        <v>-9.4999999999999998E-3</v>
      </c>
      <c r="F140" s="89">
        <v>-5.0000000000000001E-3</v>
      </c>
      <c r="G140" s="89">
        <v>1.1999999999999999E-3</v>
      </c>
    </row>
    <row r="141" spans="2:7">
      <c r="B141" s="89">
        <f>LN(P2_data!E138/P2_data!E137)</f>
        <v>6.3165433186433131E-3</v>
      </c>
      <c r="C141" s="89">
        <v>4.0000000000000003E-5</v>
      </c>
      <c r="D141" s="89">
        <f t="shared" si="2"/>
        <v>6.276543318643313E-3</v>
      </c>
      <c r="E141" s="89">
        <v>6.9999999999999993E-3</v>
      </c>
      <c r="F141" s="89">
        <v>4.1999999999999997E-3</v>
      </c>
      <c r="G141" s="89">
        <v>-4.0999999999999995E-3</v>
      </c>
    </row>
    <row r="142" spans="2:7">
      <c r="B142" s="89">
        <f>LN(P2_data!E139/P2_data!E138)</f>
        <v>1.0339665053195487E-3</v>
      </c>
      <c r="C142" s="89">
        <v>4.0000000000000003E-5</v>
      </c>
      <c r="D142" s="89">
        <f t="shared" si="2"/>
        <v>9.9396650531954856E-4</v>
      </c>
      <c r="E142" s="89">
        <v>5.0000000000000001E-4</v>
      </c>
      <c r="F142" s="89">
        <v>-4.3E-3</v>
      </c>
      <c r="G142" s="89">
        <v>-8.9999999999999998E-4</v>
      </c>
    </row>
    <row r="143" spans="2:7">
      <c r="B143" s="89">
        <f>LN(P2_data!E140/P2_data!E139)</f>
        <v>-7.6415492231363678E-4</v>
      </c>
      <c r="C143" s="89">
        <v>4.0000000000000003E-5</v>
      </c>
      <c r="D143" s="89">
        <f t="shared" si="2"/>
        <v>-8.0415492231363677E-4</v>
      </c>
      <c r="E143" s="89">
        <v>0</v>
      </c>
      <c r="F143" s="89">
        <v>3.8E-3</v>
      </c>
      <c r="G143" s="89">
        <v>-5.3E-3</v>
      </c>
    </row>
    <row r="144" spans="2:7">
      <c r="B144" s="89">
        <f>LN(P2_data!E141/P2_data!E140)</f>
        <v>7.480998879312333E-3</v>
      </c>
      <c r="C144" s="89">
        <v>4.0000000000000003E-5</v>
      </c>
      <c r="D144" s="89">
        <f t="shared" si="2"/>
        <v>7.4409988793123329E-3</v>
      </c>
      <c r="E144" s="89">
        <v>7.1999999999999998E-3</v>
      </c>
      <c r="F144" s="89">
        <v>1.2999999999999999E-3</v>
      </c>
      <c r="G144" s="89">
        <v>-5.3E-3</v>
      </c>
    </row>
    <row r="145" spans="2:7">
      <c r="B145" s="89">
        <f>LN(P2_data!E142/P2_data!E141)</f>
        <v>1.6944175846132115E-3</v>
      </c>
      <c r="C145" s="89">
        <v>4.0000000000000003E-5</v>
      </c>
      <c r="D145" s="89">
        <f t="shared" si="2"/>
        <v>1.6544175846132114E-3</v>
      </c>
      <c r="E145" s="89">
        <v>1.7000000000000001E-3</v>
      </c>
      <c r="F145" s="89">
        <v>-5.0000000000000001E-4</v>
      </c>
      <c r="G145" s="89">
        <v>3.7000000000000002E-3</v>
      </c>
    </row>
    <row r="146" spans="2:7">
      <c r="B146" s="89">
        <f>LN(P2_data!E143/P2_data!E142)</f>
        <v>4.5341649716652797E-3</v>
      </c>
      <c r="C146" s="89">
        <v>4.0000000000000003E-5</v>
      </c>
      <c r="D146" s="89">
        <f t="shared" si="2"/>
        <v>4.4941649716652796E-3</v>
      </c>
      <c r="E146" s="89">
        <v>4.1999999999999997E-3</v>
      </c>
      <c r="F146" s="89">
        <v>-1.2999999999999999E-3</v>
      </c>
      <c r="G146" s="89">
        <v>-5.0000000000000001E-3</v>
      </c>
    </row>
    <row r="147" spans="2:7">
      <c r="B147" s="89">
        <f>LN(P2_data!E144/P2_data!E143)</f>
        <v>1.330421091325643E-4</v>
      </c>
      <c r="C147" s="89">
        <v>4.0000000000000003E-5</v>
      </c>
      <c r="D147" s="89">
        <f t="shared" si="2"/>
        <v>9.3042109132564308E-5</v>
      </c>
      <c r="E147" s="89">
        <v>0</v>
      </c>
      <c r="F147" s="89">
        <v>2.0999999999999999E-3</v>
      </c>
      <c r="G147" s="89">
        <v>1.2999999999999999E-3</v>
      </c>
    </row>
    <row r="148" spans="2:7">
      <c r="B148" s="89">
        <f>LN(P2_data!E145/P2_data!E144)</f>
        <v>7.5358737858744883E-4</v>
      </c>
      <c r="C148" s="89">
        <v>4.0000000000000003E-5</v>
      </c>
      <c r="D148" s="89">
        <f t="shared" si="2"/>
        <v>7.1358737858744884E-4</v>
      </c>
      <c r="E148" s="89">
        <v>4.0000000000000002E-4</v>
      </c>
      <c r="F148" s="89">
        <v>-3.0000000000000001E-3</v>
      </c>
      <c r="G148" s="89">
        <v>-3.3E-3</v>
      </c>
    </row>
    <row r="149" spans="2:7">
      <c r="B149" s="89">
        <f>LN(P2_data!E146/P2_data!E145)</f>
        <v>5.2593452175809154E-3</v>
      </c>
      <c r="C149" s="89">
        <v>4.0000000000000003E-5</v>
      </c>
      <c r="D149" s="89">
        <f t="shared" si="2"/>
        <v>5.2193452175809153E-3</v>
      </c>
      <c r="E149" s="89">
        <v>5.8999999999999999E-3</v>
      </c>
      <c r="F149" s="89">
        <v>5.3E-3</v>
      </c>
      <c r="G149" s="89">
        <v>4.0000000000000002E-4</v>
      </c>
    </row>
    <row r="150" spans="2:7">
      <c r="B150" s="89">
        <f>LN(P2_data!E147/P2_data!E146)</f>
        <v>3.0847749611242104E-4</v>
      </c>
      <c r="C150" s="89">
        <v>4.0000000000000003E-5</v>
      </c>
      <c r="D150" s="89">
        <f t="shared" si="2"/>
        <v>2.6847749611242104E-4</v>
      </c>
      <c r="E150" s="89">
        <v>-1E-4</v>
      </c>
      <c r="F150" s="89">
        <v>5.0000000000000001E-4</v>
      </c>
      <c r="G150" s="89">
        <v>-1E-4</v>
      </c>
    </row>
    <row r="151" spans="2:7">
      <c r="B151" s="89">
        <f>LN(P2_data!E148/P2_data!E147)</f>
        <v>-7.0526342380160777E-4</v>
      </c>
      <c r="C151" s="89">
        <v>4.0000000000000003E-5</v>
      </c>
      <c r="D151" s="89">
        <f t="shared" si="2"/>
        <v>-7.4526342380160776E-4</v>
      </c>
      <c r="E151" s="89">
        <v>-8.0000000000000004E-4</v>
      </c>
      <c r="F151" s="89">
        <v>-4.0999999999999995E-3</v>
      </c>
      <c r="G151" s="89">
        <v>-2.8000000000000004E-3</v>
      </c>
    </row>
    <row r="152" spans="2:7">
      <c r="B152" s="89">
        <f>LN(P2_data!E149/P2_data!E148)</f>
        <v>-3.5285140815726466E-4</v>
      </c>
      <c r="C152" s="89">
        <v>4.0000000000000003E-5</v>
      </c>
      <c r="D152" s="89">
        <f t="shared" si="2"/>
        <v>-3.9285140815726466E-4</v>
      </c>
      <c r="E152" s="89">
        <v>-2.9999999999999997E-4</v>
      </c>
      <c r="F152" s="89">
        <v>1.1999999999999999E-3</v>
      </c>
      <c r="G152" s="89">
        <v>-2E-3</v>
      </c>
    </row>
    <row r="153" spans="2:7">
      <c r="B153" s="89">
        <f>LN(P2_data!E150/P2_data!E149)</f>
        <v>2.3792485773416264E-3</v>
      </c>
      <c r="C153" s="89">
        <v>4.0000000000000003E-5</v>
      </c>
      <c r="D153" s="89">
        <f t="shared" si="2"/>
        <v>2.3392485773416263E-3</v>
      </c>
      <c r="E153" s="89">
        <v>3.8E-3</v>
      </c>
      <c r="F153" s="89">
        <v>3.7000000000000002E-3</v>
      </c>
      <c r="G153" s="89">
        <v>9.1999999999999998E-3</v>
      </c>
    </row>
    <row r="154" spans="2:7">
      <c r="B154" s="89">
        <f>LN(P2_data!E151/P2_data!E150)</f>
        <v>3.0804127651684653E-4</v>
      </c>
      <c r="C154" s="89">
        <v>4.0000000000000003E-5</v>
      </c>
      <c r="D154" s="89">
        <f t="shared" si="2"/>
        <v>2.6804127651684653E-4</v>
      </c>
      <c r="E154" s="89">
        <v>-5.9999999999999995E-4</v>
      </c>
      <c r="F154" s="89">
        <v>-3.4999999999999996E-3</v>
      </c>
      <c r="G154" s="89">
        <v>-6.9999999999999993E-3</v>
      </c>
    </row>
    <row r="155" spans="2:7">
      <c r="B155" s="89">
        <f>LN(P2_data!E152/P2_data!E151)</f>
        <v>-1.1885811220839094E-3</v>
      </c>
      <c r="C155" s="89">
        <v>4.0000000000000003E-5</v>
      </c>
      <c r="D155" s="89">
        <f t="shared" si="2"/>
        <v>-1.2285811220839095E-3</v>
      </c>
      <c r="E155" s="89">
        <v>-1.4000000000000002E-3</v>
      </c>
      <c r="F155" s="89">
        <v>-6.4000000000000003E-3</v>
      </c>
      <c r="G155" s="89">
        <v>4.3E-3</v>
      </c>
    </row>
    <row r="156" spans="2:7">
      <c r="B156" s="89">
        <f>LN(P2_data!E153/P2_data!E152)</f>
        <v>-1.145857323617282E-3</v>
      </c>
      <c r="C156" s="89">
        <v>4.0000000000000003E-5</v>
      </c>
      <c r="D156" s="89">
        <f t="shared" si="2"/>
        <v>-1.1858573236172821E-3</v>
      </c>
      <c r="E156" s="89">
        <v>-1.7000000000000001E-3</v>
      </c>
      <c r="F156" s="89">
        <v>-5.9999999999999995E-4</v>
      </c>
      <c r="G156" s="89">
        <v>2.3E-3</v>
      </c>
    </row>
    <row r="157" spans="2:7">
      <c r="B157" s="89">
        <f>LN(P2_data!E154/P2_data!E153)</f>
        <v>-5.7345450123509536E-4</v>
      </c>
      <c r="C157" s="89">
        <v>4.0000000000000003E-5</v>
      </c>
      <c r="D157" s="89">
        <f t="shared" si="2"/>
        <v>-6.1345450123509535E-4</v>
      </c>
      <c r="E157" s="89">
        <v>-1.1000000000000001E-3</v>
      </c>
      <c r="F157" s="89">
        <v>-3.3E-3</v>
      </c>
      <c r="G157" s="89">
        <v>4.4000000000000003E-3</v>
      </c>
    </row>
    <row r="158" spans="2:7">
      <c r="B158" s="89">
        <f>LN(P2_data!E155/P2_data!E154)</f>
        <v>2.2477146811708758E-3</v>
      </c>
      <c r="C158" s="89">
        <v>4.0000000000000003E-5</v>
      </c>
      <c r="D158" s="89">
        <f t="shared" si="2"/>
        <v>2.2077146811708757E-3</v>
      </c>
      <c r="E158" s="89">
        <v>2.3999999999999998E-3</v>
      </c>
      <c r="F158" s="89">
        <v>-2.3999999999999998E-3</v>
      </c>
      <c r="G158" s="89">
        <v>1.8E-3</v>
      </c>
    </row>
    <row r="159" spans="2:7">
      <c r="B159" s="89">
        <f>LN(P2_data!E156/P2_data!E155)</f>
        <v>5.7216735492501727E-4</v>
      </c>
      <c r="C159" s="89">
        <v>4.0000000000000003E-5</v>
      </c>
      <c r="D159" s="89">
        <f t="shared" si="2"/>
        <v>5.3216735492501728E-4</v>
      </c>
      <c r="E159" s="89">
        <v>-8.0000000000000004E-4</v>
      </c>
      <c r="F159" s="89">
        <v>-1.1699999999999999E-2</v>
      </c>
      <c r="G159" s="89">
        <v>1.6000000000000001E-3</v>
      </c>
    </row>
    <row r="160" spans="2:7">
      <c r="B160" s="89">
        <f>LN(P2_data!E157/P2_data!E156)</f>
        <v>-1.761467764228964E-3</v>
      </c>
      <c r="C160" s="89">
        <v>4.0000000000000003E-5</v>
      </c>
      <c r="D160" s="89">
        <f t="shared" si="2"/>
        <v>-1.8014677642289641E-3</v>
      </c>
      <c r="E160" s="89">
        <v>-2.0999999999999999E-3</v>
      </c>
      <c r="F160" s="89">
        <v>-3.4000000000000002E-3</v>
      </c>
      <c r="G160" s="89">
        <v>-2.8999999999999998E-3</v>
      </c>
    </row>
    <row r="161" spans="2:7">
      <c r="B161" s="89">
        <f>LN(P2_data!E158/P2_data!E157)</f>
        <v>1.6734491067865033E-3</v>
      </c>
      <c r="C161" s="89">
        <v>4.0000000000000003E-5</v>
      </c>
      <c r="D161" s="89">
        <f t="shared" si="2"/>
        <v>1.6334491067865032E-3</v>
      </c>
      <c r="E161" s="89">
        <v>2.5000000000000001E-3</v>
      </c>
      <c r="F161" s="89">
        <v>3.0000000000000001E-3</v>
      </c>
      <c r="G161" s="89">
        <v>3.5999999999999999E-3</v>
      </c>
    </row>
    <row r="162" spans="2:7">
      <c r="B162" s="89">
        <f>LN(P2_data!E159/P2_data!E158)</f>
        <v>1.6268112361366601E-3</v>
      </c>
      <c r="C162" s="89">
        <v>4.0000000000000003E-5</v>
      </c>
      <c r="D162" s="89">
        <f t="shared" si="2"/>
        <v>1.58681123613666E-3</v>
      </c>
      <c r="E162" s="89">
        <v>1.6000000000000001E-3</v>
      </c>
      <c r="F162" s="89">
        <v>-8.9999999999999998E-4</v>
      </c>
      <c r="G162" s="89">
        <v>-5.8999999999999999E-3</v>
      </c>
    </row>
    <row r="163" spans="2:7">
      <c r="B163" s="89">
        <f>LN(P2_data!E160/P2_data!E159)</f>
        <v>-1.9789017340638357E-3</v>
      </c>
      <c r="C163" s="89">
        <v>4.0000000000000003E-5</v>
      </c>
      <c r="D163" s="89">
        <f t="shared" si="2"/>
        <v>-2.0189017340638358E-3</v>
      </c>
      <c r="E163" s="89">
        <v>-2.3999999999999998E-3</v>
      </c>
      <c r="F163" s="89">
        <v>-1E-3</v>
      </c>
      <c r="G163" s="89">
        <v>2.0999999999999999E-3</v>
      </c>
    </row>
    <row r="164" spans="2:7">
      <c r="B164" s="89">
        <f>LN(P2_data!E161/P2_data!E160)</f>
        <v>-5.7235323379474523E-4</v>
      </c>
      <c r="C164" s="89">
        <v>4.0000000000000003E-5</v>
      </c>
      <c r="D164" s="89">
        <f t="shared" si="2"/>
        <v>-6.1235323379474522E-4</v>
      </c>
      <c r="E164" s="89">
        <v>-1.4000000000000002E-3</v>
      </c>
      <c r="F164" s="89">
        <v>-7.7000000000000002E-3</v>
      </c>
      <c r="G164" s="89">
        <v>-1.1999999999999999E-3</v>
      </c>
    </row>
    <row r="165" spans="2:7">
      <c r="B165" s="89">
        <f>LN(P2_data!E162/P2_data!E161)</f>
        <v>-1.3836798999938022E-2</v>
      </c>
      <c r="C165" s="89">
        <v>4.0000000000000003E-5</v>
      </c>
      <c r="D165" s="89">
        <f t="shared" si="2"/>
        <v>-1.3876798999938022E-2</v>
      </c>
      <c r="E165" s="89">
        <v>-1.49E-2</v>
      </c>
      <c r="F165" s="89">
        <v>-3.0999999999999999E-3</v>
      </c>
      <c r="G165" s="89">
        <v>2.3999999999999998E-3</v>
      </c>
    </row>
    <row r="166" spans="2:7">
      <c r="B166" s="89">
        <f>LN(P2_data!E163/P2_data!E162)</f>
        <v>1.3388211896422305E-3</v>
      </c>
      <c r="C166" s="89">
        <v>4.0000000000000003E-5</v>
      </c>
      <c r="D166" s="89">
        <f t="shared" si="2"/>
        <v>1.2988211896422304E-3</v>
      </c>
      <c r="E166" s="89">
        <v>2E-3</v>
      </c>
      <c r="F166" s="89">
        <v>2.3999999999999998E-3</v>
      </c>
      <c r="G166" s="89">
        <v>-8.6E-3</v>
      </c>
    </row>
    <row r="167" spans="2:7">
      <c r="B167" s="89">
        <f>LN(P2_data!E164/P2_data!E163)</f>
        <v>9.7635225231852071E-3</v>
      </c>
      <c r="C167" s="89">
        <v>4.0000000000000003E-5</v>
      </c>
      <c r="D167" s="89">
        <f t="shared" si="2"/>
        <v>9.723522523185207E-3</v>
      </c>
      <c r="E167" s="89">
        <v>1.03E-2</v>
      </c>
      <c r="F167" s="89">
        <v>2.5999999999999999E-3</v>
      </c>
      <c r="G167" s="89">
        <v>5.0000000000000001E-4</v>
      </c>
    </row>
    <row r="168" spans="2:7">
      <c r="B168" s="89">
        <f>LN(P2_data!E165/P2_data!E164)</f>
        <v>8.8341284466932662E-5</v>
      </c>
      <c r="C168" s="89">
        <v>4.0000000000000003E-5</v>
      </c>
      <c r="D168" s="89">
        <f t="shared" si="2"/>
        <v>4.8341284466932659E-5</v>
      </c>
      <c r="E168" s="89">
        <v>-1.1000000000000001E-3</v>
      </c>
      <c r="F168" s="89">
        <v>-8.5000000000000006E-3</v>
      </c>
      <c r="G168" s="89">
        <v>-2.9999999999999997E-4</v>
      </c>
    </row>
    <row r="169" spans="2:7">
      <c r="B169" s="89">
        <f>LN(P2_data!E166/P2_data!E165)</f>
        <v>1.5884970201259882E-3</v>
      </c>
      <c r="C169" s="89">
        <v>4.0000000000000003E-5</v>
      </c>
      <c r="D169" s="89">
        <f t="shared" si="2"/>
        <v>1.5484970201259881E-3</v>
      </c>
      <c r="E169" s="89">
        <v>1.8E-3</v>
      </c>
      <c r="F169" s="89">
        <v>-1.1999999999999999E-3</v>
      </c>
      <c r="G169" s="89">
        <v>-4.5000000000000005E-3</v>
      </c>
    </row>
    <row r="170" spans="2:7">
      <c r="B170" s="89">
        <f>LN(P2_data!E167/P2_data!E166)</f>
        <v>-1.5686069025005835E-2</v>
      </c>
      <c r="C170" s="89">
        <v>4.0000000000000003E-5</v>
      </c>
      <c r="D170" s="89">
        <f t="shared" si="2"/>
        <v>-1.5726069025005833E-2</v>
      </c>
      <c r="E170" s="89">
        <v>-1.5900000000000001E-2</v>
      </c>
      <c r="F170" s="89">
        <v>-1.7000000000000001E-3</v>
      </c>
      <c r="G170" s="89">
        <v>-1.6000000000000001E-3</v>
      </c>
    </row>
    <row r="171" spans="2:7">
      <c r="B171" s="89">
        <f>LN(P2_data!E168/P2_data!E167)</f>
        <v>-1.8379653521641136E-3</v>
      </c>
      <c r="C171" s="89">
        <v>4.0000000000000003E-5</v>
      </c>
      <c r="D171" s="89">
        <f t="shared" si="2"/>
        <v>-1.8779653521641137E-3</v>
      </c>
      <c r="E171" s="89">
        <v>-1.5E-3</v>
      </c>
      <c r="F171" s="89">
        <v>1.5E-3</v>
      </c>
      <c r="G171" s="89">
        <v>2.0999999999999999E-3</v>
      </c>
    </row>
    <row r="172" spans="2:7">
      <c r="B172" s="89">
        <f>LN(P2_data!E169/P2_data!E168)</f>
        <v>1.2107532863210491E-3</v>
      </c>
      <c r="C172" s="89">
        <v>4.0000000000000003E-5</v>
      </c>
      <c r="D172" s="89">
        <f t="shared" si="2"/>
        <v>1.170753286321049E-3</v>
      </c>
      <c r="E172" s="89">
        <v>5.9999999999999995E-4</v>
      </c>
      <c r="F172" s="89">
        <v>-2.5000000000000001E-3</v>
      </c>
      <c r="G172" s="89">
        <v>-2.2000000000000001E-3</v>
      </c>
    </row>
    <row r="173" spans="2:7">
      <c r="B173" s="89">
        <f>LN(P2_data!E170/P2_data!E169)</f>
        <v>1.0077202302790036E-2</v>
      </c>
      <c r="C173" s="89">
        <v>4.0000000000000003E-5</v>
      </c>
      <c r="D173" s="89">
        <f t="shared" si="2"/>
        <v>1.0037202302790036E-2</v>
      </c>
      <c r="E173" s="89">
        <v>1.0700000000000001E-2</v>
      </c>
      <c r="F173" s="89">
        <v>-1E-4</v>
      </c>
      <c r="G173" s="89">
        <v>-2.5000000000000001E-3</v>
      </c>
    </row>
    <row r="174" spans="2:7">
      <c r="B174" s="89">
        <f>LN(P2_data!E171/P2_data!E170)</f>
        <v>-3.42194855042791E-3</v>
      </c>
      <c r="C174" s="89">
        <v>4.0000000000000003E-5</v>
      </c>
      <c r="D174" s="89">
        <f t="shared" si="2"/>
        <v>-3.4619485504279101E-3</v>
      </c>
      <c r="E174" s="89">
        <v>-3.2000000000000002E-3</v>
      </c>
      <c r="F174" s="89">
        <v>1E-3</v>
      </c>
      <c r="G174" s="89">
        <v>4.0999999999999995E-3</v>
      </c>
    </row>
    <row r="175" spans="2:7">
      <c r="B175" s="89">
        <f>LN(P2_data!E172/P2_data!E171)</f>
        <v>-2.3176192263128269E-3</v>
      </c>
      <c r="C175" s="89">
        <v>4.0000000000000003E-5</v>
      </c>
      <c r="D175" s="89">
        <f t="shared" si="2"/>
        <v>-2.357619226312827E-3</v>
      </c>
      <c r="E175" s="89">
        <v>-1.4000000000000002E-3</v>
      </c>
      <c r="F175" s="89">
        <v>5.8999999999999999E-3</v>
      </c>
      <c r="G175" s="89">
        <v>1.8E-3</v>
      </c>
    </row>
    <row r="176" spans="2:7">
      <c r="B176" s="89">
        <f>LN(P2_data!E173/P2_data!E172)</f>
        <v>2.1840618089094981E-3</v>
      </c>
      <c r="C176" s="89">
        <v>4.0000000000000003E-5</v>
      </c>
      <c r="D176" s="89">
        <f t="shared" si="2"/>
        <v>2.144061808909498E-3</v>
      </c>
      <c r="E176" s="89">
        <v>1.8E-3</v>
      </c>
      <c r="F176" s="89">
        <v>1.1999999999999999E-3</v>
      </c>
      <c r="G176" s="89">
        <v>5.6999999999999993E-3</v>
      </c>
    </row>
    <row r="177" spans="2:7">
      <c r="B177" s="89">
        <f>LN(P2_data!E174/P2_data!E173)</f>
        <v>3.5606749030952682E-4</v>
      </c>
      <c r="C177" s="89">
        <v>4.0000000000000003E-5</v>
      </c>
      <c r="D177" s="89">
        <f t="shared" si="2"/>
        <v>3.1606749030952682E-4</v>
      </c>
      <c r="E177" s="89">
        <v>8.0000000000000004E-4</v>
      </c>
      <c r="F177" s="89">
        <v>3.4999999999999996E-3</v>
      </c>
      <c r="G177" s="89">
        <v>-7.4000000000000003E-3</v>
      </c>
    </row>
    <row r="178" spans="2:7">
      <c r="B178" s="89">
        <f>LN(P2_data!E175/P2_data!E174)</f>
        <v>7.5640339236186609E-4</v>
      </c>
      <c r="C178" s="89">
        <v>4.0000000000000003E-5</v>
      </c>
      <c r="D178" s="89">
        <f t="shared" si="2"/>
        <v>7.1640339236186609E-4</v>
      </c>
      <c r="E178" s="89">
        <v>1E-3</v>
      </c>
      <c r="F178" s="89">
        <v>1.2999999999999999E-3</v>
      </c>
      <c r="G178" s="89">
        <v>-3.9000000000000003E-3</v>
      </c>
    </row>
    <row r="179" spans="2:7">
      <c r="B179" s="89">
        <f>LN(P2_data!E176/P2_data!E175)</f>
        <v>4.9687116224679233E-3</v>
      </c>
      <c r="C179" s="89">
        <v>4.0000000000000003E-5</v>
      </c>
      <c r="D179" s="89">
        <f t="shared" si="2"/>
        <v>4.9287116224679232E-3</v>
      </c>
      <c r="E179" s="89">
        <v>5.3E-3</v>
      </c>
      <c r="F179" s="89">
        <v>2.0000000000000001E-4</v>
      </c>
      <c r="G179" s="89">
        <v>-3.0999999999999999E-3</v>
      </c>
    </row>
    <row r="180" spans="2:7">
      <c r="B180" s="89">
        <f>LN(P2_data!E177/P2_data!E176)</f>
        <v>5.8684925332734544E-3</v>
      </c>
      <c r="C180" s="89">
        <v>4.0000000000000003E-5</v>
      </c>
      <c r="D180" s="89">
        <f t="shared" si="2"/>
        <v>5.8284925332734543E-3</v>
      </c>
      <c r="E180" s="89">
        <v>6.1999999999999998E-3</v>
      </c>
      <c r="F180" s="89">
        <v>4.6999999999999993E-3</v>
      </c>
      <c r="G180" s="89">
        <v>-4.1999999999999997E-3</v>
      </c>
    </row>
    <row r="181" spans="2:7">
      <c r="B181" s="89">
        <f>LN(P2_data!E178/P2_data!E177)</f>
        <v>1.7143193970325121E-3</v>
      </c>
      <c r="C181" s="89">
        <v>5.0000000000000002E-5</v>
      </c>
      <c r="D181" s="89">
        <f t="shared" si="2"/>
        <v>1.6643193970325122E-3</v>
      </c>
      <c r="E181" s="89">
        <v>2.7000000000000001E-3</v>
      </c>
      <c r="F181" s="89">
        <v>4.0999999999999995E-3</v>
      </c>
      <c r="G181" s="89">
        <v>4.5000000000000005E-3</v>
      </c>
    </row>
    <row r="182" spans="2:7">
      <c r="B182" s="89">
        <f>LN(P2_data!E179/P2_data!E178)</f>
        <v>-7.4058394958692554E-3</v>
      </c>
      <c r="C182" s="89">
        <v>5.0000000000000002E-5</v>
      </c>
      <c r="D182" s="89">
        <f t="shared" si="2"/>
        <v>-7.4558394958692551E-3</v>
      </c>
      <c r="E182" s="89">
        <v>-8.1000000000000013E-3</v>
      </c>
      <c r="F182" s="89">
        <v>1E-3</v>
      </c>
      <c r="G182" s="89">
        <v>-9.5999999999999992E-3</v>
      </c>
    </row>
    <row r="183" spans="2:7">
      <c r="B183" s="89">
        <f>LN(P2_data!E180/P2_data!E179)</f>
        <v>3.489361123033398E-3</v>
      </c>
      <c r="C183" s="89">
        <v>5.0000000000000002E-5</v>
      </c>
      <c r="D183" s="89">
        <f t="shared" si="2"/>
        <v>3.4393611230333979E-3</v>
      </c>
      <c r="E183" s="89">
        <v>2.8000000000000004E-3</v>
      </c>
      <c r="F183" s="89">
        <v>-2.0000000000000001E-4</v>
      </c>
      <c r="G183" s="89">
        <v>1.2999999999999999E-3</v>
      </c>
    </row>
    <row r="184" spans="2:7">
      <c r="B184" s="89">
        <f>LN(P2_data!E181/P2_data!E180)</f>
        <v>-2.2049608586413789E-4</v>
      </c>
      <c r="C184" s="89">
        <v>5.0000000000000002E-5</v>
      </c>
      <c r="D184" s="89">
        <f t="shared" si="2"/>
        <v>-2.7049608586413791E-4</v>
      </c>
      <c r="E184" s="89">
        <v>-7.000000000000001E-4</v>
      </c>
      <c r="F184" s="89">
        <v>1.5E-3</v>
      </c>
      <c r="G184" s="89">
        <v>-9.3999999999999986E-3</v>
      </c>
    </row>
    <row r="185" spans="2:7">
      <c r="B185" s="89">
        <f>LN(P2_data!E182/P2_data!E181)</f>
        <v>-1.5447691679852818E-3</v>
      </c>
      <c r="C185" s="89">
        <v>5.0000000000000002E-5</v>
      </c>
      <c r="D185" s="89">
        <f t="shared" si="2"/>
        <v>-1.5947691679852817E-3</v>
      </c>
      <c r="E185" s="89">
        <v>-1.6000000000000001E-3</v>
      </c>
      <c r="F185" s="89">
        <v>4.0000000000000002E-4</v>
      </c>
      <c r="G185" s="89">
        <v>3.5999999999999999E-3</v>
      </c>
    </row>
    <row r="186" spans="2:7">
      <c r="B186" s="89">
        <f>LN(P2_data!E183/P2_data!E182)</f>
        <v>1.0850815096523516E-2</v>
      </c>
      <c r="C186" s="89">
        <v>5.0000000000000002E-5</v>
      </c>
      <c r="D186" s="89">
        <f t="shared" si="2"/>
        <v>1.0800815096523517E-2</v>
      </c>
      <c r="E186" s="89">
        <v>1.0800000000000001E-2</v>
      </c>
      <c r="F186" s="89">
        <v>-1.1999999999999999E-3</v>
      </c>
      <c r="G186" s="89">
        <v>6.3E-3</v>
      </c>
    </row>
    <row r="187" spans="2:7">
      <c r="B187" s="89">
        <f>LN(P2_data!E184/P2_data!E183)</f>
        <v>3.6635393425623838E-3</v>
      </c>
      <c r="C187" s="89">
        <v>5.0000000000000002E-5</v>
      </c>
      <c r="D187" s="89">
        <f t="shared" si="2"/>
        <v>3.6135393425623837E-3</v>
      </c>
      <c r="E187" s="89">
        <v>4.3E-3</v>
      </c>
      <c r="F187" s="89">
        <v>2.3999999999999998E-3</v>
      </c>
      <c r="G187" s="89">
        <v>7.0999999999999995E-3</v>
      </c>
    </row>
    <row r="188" spans="2:7">
      <c r="B188" s="89">
        <f>LN(P2_data!E185/P2_data!E184)</f>
        <v>6.0927408987104055E-4</v>
      </c>
      <c r="C188" s="89">
        <v>5.0000000000000002E-5</v>
      </c>
      <c r="D188" s="89">
        <f t="shared" si="2"/>
        <v>5.5927408987104053E-4</v>
      </c>
      <c r="E188" s="89">
        <v>1.1000000000000001E-3</v>
      </c>
      <c r="F188" s="89">
        <v>3.0999999999999999E-3</v>
      </c>
      <c r="G188" s="89">
        <v>3.5999999999999999E-3</v>
      </c>
    </row>
    <row r="189" spans="2:7">
      <c r="B189" s="89">
        <f>LN(P2_data!E186/P2_data!E185)</f>
        <v>-3.4812235789283996E-4</v>
      </c>
      <c r="C189" s="89">
        <v>5.0000000000000002E-5</v>
      </c>
      <c r="D189" s="89">
        <f t="shared" si="2"/>
        <v>-3.9812235789283998E-4</v>
      </c>
      <c r="E189" s="89">
        <v>-1.1999999999999999E-3</v>
      </c>
      <c r="F189" s="89">
        <v>-4.0000000000000002E-4</v>
      </c>
      <c r="G189" s="89">
        <v>-5.9999999999999995E-4</v>
      </c>
    </row>
    <row r="190" spans="2:7">
      <c r="B190" s="89">
        <f>LN(P2_data!E187/P2_data!E186)</f>
        <v>1.3916933486146806E-3</v>
      </c>
      <c r="C190" s="89">
        <v>5.0000000000000002E-5</v>
      </c>
      <c r="D190" s="89">
        <f t="shared" si="2"/>
        <v>1.3416933486146807E-3</v>
      </c>
      <c r="E190" s="89">
        <v>1.9E-3</v>
      </c>
      <c r="F190" s="89">
        <v>2.8000000000000004E-3</v>
      </c>
      <c r="G190" s="89">
        <v>1.1999999999999999E-3</v>
      </c>
    </row>
    <row r="191" spans="2:7">
      <c r="B191" s="89">
        <f>LN(P2_data!E188/P2_data!E187)</f>
        <v>1.7369798936286362E-3</v>
      </c>
      <c r="C191" s="89">
        <v>5.0000000000000002E-5</v>
      </c>
      <c r="D191" s="89">
        <f t="shared" si="2"/>
        <v>1.6869798936286363E-3</v>
      </c>
      <c r="E191" s="89">
        <v>2.3999999999999998E-3</v>
      </c>
      <c r="F191" s="89">
        <v>3.7000000000000002E-3</v>
      </c>
      <c r="G191" s="89">
        <v>2.0999999999999999E-3</v>
      </c>
    </row>
    <row r="192" spans="2:7">
      <c r="B192" s="89">
        <f>LN(P2_data!E189/P2_data!E188)</f>
        <v>1.2140616091951444E-3</v>
      </c>
      <c r="C192" s="89">
        <v>5.0000000000000002E-5</v>
      </c>
      <c r="D192" s="89">
        <f t="shared" si="2"/>
        <v>1.1640616091951445E-3</v>
      </c>
      <c r="E192" s="89">
        <v>1.5E-3</v>
      </c>
      <c r="F192" s="89">
        <v>-2.8000000000000004E-3</v>
      </c>
      <c r="G192" s="89">
        <v>3.4999999999999996E-3</v>
      </c>
    </row>
    <row r="193" spans="2:7">
      <c r="B193" s="89">
        <f>LN(P2_data!E190/P2_data!E189)</f>
        <v>-4.560380500541885E-3</v>
      </c>
      <c r="C193" s="89">
        <v>5.0000000000000002E-5</v>
      </c>
      <c r="D193" s="89">
        <f t="shared" si="2"/>
        <v>-4.6103805005418847E-3</v>
      </c>
      <c r="E193" s="89">
        <v>1.6000000000000001E-3</v>
      </c>
      <c r="F193" s="89">
        <v>2.2000000000000001E-3</v>
      </c>
      <c r="G193" s="89">
        <v>5.0000000000000001E-3</v>
      </c>
    </row>
    <row r="194" spans="2:7">
      <c r="B194" s="89">
        <f>LN(P2_data!E191/P2_data!E190)</f>
        <v>-2.8335160903939262E-3</v>
      </c>
      <c r="C194" s="89">
        <v>5.0000000000000002E-5</v>
      </c>
      <c r="D194" s="89">
        <f t="shared" si="2"/>
        <v>-2.8835160903939263E-3</v>
      </c>
      <c r="E194" s="89">
        <v>-2.8000000000000004E-3</v>
      </c>
      <c r="F194" s="89">
        <v>1E-3</v>
      </c>
      <c r="G194" s="89">
        <v>3.7000000000000002E-3</v>
      </c>
    </row>
    <row r="195" spans="2:7">
      <c r="B195" s="89">
        <f>LN(P2_data!E192/P2_data!E191)</f>
        <v>-1.3103403131532274E-4</v>
      </c>
      <c r="C195" s="89">
        <v>5.0000000000000002E-5</v>
      </c>
      <c r="D195" s="89">
        <f t="shared" si="2"/>
        <v>-1.8103403131532273E-4</v>
      </c>
      <c r="E195" s="89">
        <v>1.1999999999999999E-3</v>
      </c>
      <c r="F195" s="89">
        <v>4.4000000000000003E-3</v>
      </c>
      <c r="G195" s="89">
        <v>1.2999999999999999E-3</v>
      </c>
    </row>
    <row r="196" spans="2:7">
      <c r="B196" s="89">
        <f>LN(P2_data!E193/P2_data!E192)</f>
        <v>-1.4855423163980344E-3</v>
      </c>
      <c r="C196" s="89">
        <v>5.0000000000000002E-5</v>
      </c>
      <c r="D196" s="89">
        <f t="shared" si="2"/>
        <v>-1.5355423163980343E-3</v>
      </c>
      <c r="E196" s="89">
        <v>-2.5000000000000001E-3</v>
      </c>
      <c r="F196" s="89">
        <v>3.0999999999999999E-3</v>
      </c>
      <c r="G196" s="89">
        <v>6.3E-3</v>
      </c>
    </row>
    <row r="197" spans="2:7">
      <c r="B197" s="89">
        <f>LN(P2_data!E194/P2_data!E193)</f>
        <v>3.4975081540191506E-4</v>
      </c>
      <c r="C197" s="89">
        <v>5.0000000000000002E-5</v>
      </c>
      <c r="D197" s="89">
        <f t="shared" si="2"/>
        <v>2.9975081540191504E-4</v>
      </c>
      <c r="E197" s="89">
        <v>5.0000000000000001E-4</v>
      </c>
      <c r="F197" s="89">
        <v>3.9000000000000003E-3</v>
      </c>
      <c r="G197" s="89">
        <v>1.2999999999999999E-3</v>
      </c>
    </row>
    <row r="198" spans="2:7">
      <c r="B198" s="89">
        <f>LN(P2_data!E195/P2_data!E194)</f>
        <v>3.8826485936610733E-3</v>
      </c>
      <c r="C198" s="89">
        <v>5.0000000000000002E-5</v>
      </c>
      <c r="D198" s="89">
        <f t="shared" si="2"/>
        <v>3.8326485936610731E-3</v>
      </c>
      <c r="E198" s="89">
        <v>6.3E-3</v>
      </c>
      <c r="F198" s="89">
        <v>1.3899999999999999E-2</v>
      </c>
      <c r="G198" s="89">
        <v>1.8E-3</v>
      </c>
    </row>
    <row r="199" spans="2:7">
      <c r="B199" s="89">
        <f>LN(P2_data!E196/P2_data!E195)</f>
        <v>1.1749267033381644E-3</v>
      </c>
      <c r="C199" s="89">
        <v>5.0000000000000002E-5</v>
      </c>
      <c r="D199" s="89">
        <f t="shared" ref="D199:D257" si="3">B199-C199</f>
        <v>1.1249267033381645E-3</v>
      </c>
      <c r="E199" s="89">
        <v>1.2999999999999999E-3</v>
      </c>
      <c r="F199" s="89">
        <v>1.6000000000000001E-3</v>
      </c>
      <c r="G199" s="89">
        <v>-7.000000000000001E-4</v>
      </c>
    </row>
    <row r="200" spans="2:7">
      <c r="B200" s="89">
        <f>LN(P2_data!E197/P2_data!E196)</f>
        <v>3.5597736976397082E-3</v>
      </c>
      <c r="C200" s="89">
        <v>5.0000000000000002E-5</v>
      </c>
      <c r="D200" s="89">
        <f t="shared" si="3"/>
        <v>3.509773697639708E-3</v>
      </c>
      <c r="E200" s="89">
        <v>3.4999999999999996E-3</v>
      </c>
      <c r="F200" s="89">
        <v>-1.1999999999999999E-3</v>
      </c>
      <c r="G200" s="89">
        <v>-2.8000000000000004E-3</v>
      </c>
    </row>
    <row r="201" spans="2:7">
      <c r="B201" s="89">
        <f>LN(P2_data!E198/P2_data!E197)</f>
        <v>4.1946958471661732E-3</v>
      </c>
      <c r="C201" s="89">
        <v>4.0000000000000003E-5</v>
      </c>
      <c r="D201" s="89">
        <f t="shared" si="3"/>
        <v>4.1546958471661731E-3</v>
      </c>
      <c r="E201" s="89">
        <v>5.0000000000000001E-3</v>
      </c>
      <c r="F201" s="89">
        <v>8.3999999999999995E-3</v>
      </c>
      <c r="G201" s="89">
        <v>1.6000000000000001E-3</v>
      </c>
    </row>
    <row r="202" spans="2:7">
      <c r="B202" s="89">
        <f>LN(P2_data!E199/P2_data!E198)</f>
        <v>2.0261727755731462E-3</v>
      </c>
      <c r="C202" s="89">
        <v>4.0000000000000003E-5</v>
      </c>
      <c r="D202" s="89">
        <f t="shared" si="3"/>
        <v>1.9861727755731461E-3</v>
      </c>
      <c r="E202" s="89">
        <v>2.5999999999999999E-3</v>
      </c>
      <c r="F202" s="89">
        <v>-2.9999999999999997E-4</v>
      </c>
      <c r="G202" s="89">
        <v>-2.0000000000000001E-4</v>
      </c>
    </row>
    <row r="203" spans="2:7">
      <c r="B203" s="89">
        <f>LN(P2_data!E200/P2_data!E199)</f>
        <v>1.3772036920765753E-3</v>
      </c>
      <c r="C203" s="89">
        <v>4.0000000000000003E-5</v>
      </c>
      <c r="D203" s="89">
        <f t="shared" si="3"/>
        <v>1.3372036920765752E-3</v>
      </c>
      <c r="E203" s="89">
        <v>5.0000000000000001E-4</v>
      </c>
      <c r="F203" s="89">
        <v>-2.8000000000000004E-3</v>
      </c>
      <c r="G203" s="89">
        <v>-4.4000000000000003E-3</v>
      </c>
    </row>
    <row r="204" spans="2:7">
      <c r="B204" s="89">
        <f>LN(P2_data!E201/P2_data!E200)</f>
        <v>5.9173879021741076E-3</v>
      </c>
      <c r="C204" s="89">
        <v>4.0000000000000003E-5</v>
      </c>
      <c r="D204" s="89">
        <f t="shared" si="3"/>
        <v>5.8773879021741075E-3</v>
      </c>
      <c r="E204" s="89">
        <v>5.5000000000000005E-3</v>
      </c>
      <c r="F204" s="89">
        <v>-3.4000000000000002E-3</v>
      </c>
      <c r="G204" s="89">
        <v>3.4999999999999996E-3</v>
      </c>
    </row>
    <row r="205" spans="2:7">
      <c r="B205" s="89">
        <f>LN(P2_data!E202/P2_data!E201)</f>
        <v>-9.4101981415458899E-4</v>
      </c>
      <c r="C205" s="89">
        <v>4.0000000000000003E-5</v>
      </c>
      <c r="D205" s="89">
        <f t="shared" si="3"/>
        <v>-9.8101981415458909E-4</v>
      </c>
      <c r="E205" s="89">
        <v>-8.0000000000000004E-4</v>
      </c>
      <c r="F205" s="89">
        <v>-8.0000000000000004E-4</v>
      </c>
      <c r="G205" s="89">
        <v>-2.5000000000000001E-3</v>
      </c>
    </row>
    <row r="206" spans="2:7">
      <c r="B206" s="89">
        <f>LN(P2_data!E203/P2_data!E202)</f>
        <v>-1.7560300160144305E-3</v>
      </c>
      <c r="C206" s="89">
        <v>4.0000000000000003E-5</v>
      </c>
      <c r="D206" s="89">
        <f t="shared" si="3"/>
        <v>-1.7960300160144306E-3</v>
      </c>
      <c r="E206" s="89">
        <v>-2.2000000000000001E-3</v>
      </c>
      <c r="F206" s="89">
        <v>-2.7000000000000001E-3</v>
      </c>
      <c r="G206" s="89">
        <v>-4.0000000000000002E-4</v>
      </c>
    </row>
    <row r="207" spans="2:7">
      <c r="B207" s="89">
        <f>LN(P2_data!E204/P2_data!E203)</f>
        <v>2.5260518802590871E-3</v>
      </c>
      <c r="C207" s="89">
        <v>4.0000000000000003E-5</v>
      </c>
      <c r="D207" s="89">
        <f t="shared" si="3"/>
        <v>2.4860518802590869E-3</v>
      </c>
      <c r="E207" s="89">
        <v>2.3999999999999998E-3</v>
      </c>
      <c r="F207" s="89">
        <v>-1E-4</v>
      </c>
      <c r="G207" s="89">
        <v>4.1999999999999997E-3</v>
      </c>
    </row>
    <row r="208" spans="2:7">
      <c r="B208" s="89">
        <f>LN(P2_data!E205/P2_data!E204)</f>
        <v>1.6236021303399218E-3</v>
      </c>
      <c r="C208" s="89">
        <v>4.0000000000000003E-5</v>
      </c>
      <c r="D208" s="89">
        <f t="shared" si="3"/>
        <v>1.5836021303399217E-3</v>
      </c>
      <c r="E208" s="89">
        <v>1.6000000000000001E-3</v>
      </c>
      <c r="F208" s="89">
        <v>-2E-3</v>
      </c>
      <c r="G208" s="89">
        <v>-2.0999999999999999E-3</v>
      </c>
    </row>
    <row r="209" spans="2:7">
      <c r="B209" s="89">
        <f>LN(P2_data!E206/P2_data!E205)</f>
        <v>-1.5380674326206556E-3</v>
      </c>
      <c r="C209" s="89">
        <v>4.0000000000000003E-5</v>
      </c>
      <c r="D209" s="89">
        <f t="shared" si="3"/>
        <v>-1.5780674326206557E-3</v>
      </c>
      <c r="E209" s="89">
        <v>-1.8E-3</v>
      </c>
      <c r="F209" s="89">
        <v>4.0000000000000002E-4</v>
      </c>
      <c r="G209" s="89">
        <v>-5.1000000000000004E-3</v>
      </c>
    </row>
    <row r="210" spans="2:7">
      <c r="B210" s="89">
        <f>LN(P2_data!E207/P2_data!E206)</f>
        <v>1.111038094623078E-3</v>
      </c>
      <c r="C210" s="89">
        <v>4.0000000000000003E-5</v>
      </c>
      <c r="D210" s="89">
        <f t="shared" si="3"/>
        <v>1.0710380946230779E-3</v>
      </c>
      <c r="E210" s="89">
        <v>4.0000000000000002E-4</v>
      </c>
      <c r="F210" s="89">
        <v>-2.3E-3</v>
      </c>
      <c r="G210" s="89">
        <v>1E-3</v>
      </c>
    </row>
    <row r="211" spans="2:7">
      <c r="B211" s="89">
        <f>LN(P2_data!E208/P2_data!E207)</f>
        <v>1.5789867987187893E-3</v>
      </c>
      <c r="C211" s="89">
        <v>4.0000000000000003E-5</v>
      </c>
      <c r="D211" s="89">
        <f t="shared" si="3"/>
        <v>1.5389867987187892E-3</v>
      </c>
      <c r="E211" s="89">
        <v>1.7000000000000001E-3</v>
      </c>
      <c r="F211" s="89">
        <v>-2.8000000000000004E-3</v>
      </c>
      <c r="G211" s="89">
        <v>3.5999999999999999E-3</v>
      </c>
    </row>
    <row r="212" spans="2:7">
      <c r="B212" s="89">
        <f>LN(P2_data!E209/P2_data!E208)</f>
        <v>6.3946546212032733E-4</v>
      </c>
      <c r="C212" s="89">
        <v>4.0000000000000003E-5</v>
      </c>
      <c r="D212" s="89">
        <f t="shared" si="3"/>
        <v>5.9946546212032734E-4</v>
      </c>
      <c r="E212" s="89">
        <v>1E-4</v>
      </c>
      <c r="F212" s="89">
        <v>-3.4999999999999996E-3</v>
      </c>
      <c r="G212" s="89">
        <v>-3.2000000000000002E-3</v>
      </c>
    </row>
    <row r="213" spans="2:7">
      <c r="B213" s="89">
        <f>LN(P2_data!E210/P2_data!E209)</f>
        <v>8.9447325814363528E-4</v>
      </c>
      <c r="C213" s="89">
        <v>4.0000000000000003E-5</v>
      </c>
      <c r="D213" s="89">
        <f t="shared" si="3"/>
        <v>8.5447325814363528E-4</v>
      </c>
      <c r="E213" s="89">
        <v>1.4000000000000002E-3</v>
      </c>
      <c r="F213" s="89">
        <v>3.0000000000000001E-3</v>
      </c>
      <c r="G213" s="89">
        <v>2.0999999999999999E-3</v>
      </c>
    </row>
    <row r="214" spans="2:7">
      <c r="B214" s="89">
        <f>LN(P2_data!E211/P2_data!E210)</f>
        <v>5.1083302519782227E-4</v>
      </c>
      <c r="C214" s="89">
        <v>4.0000000000000003E-5</v>
      </c>
      <c r="D214" s="89">
        <f t="shared" si="3"/>
        <v>4.7083302519782227E-4</v>
      </c>
      <c r="E214" s="89">
        <v>2.0000000000000001E-4</v>
      </c>
      <c r="F214" s="89">
        <v>-3.9000000000000003E-3</v>
      </c>
      <c r="G214" s="89">
        <v>1.7000000000000001E-3</v>
      </c>
    </row>
    <row r="215" spans="2:7">
      <c r="B215" s="89">
        <f>LN(P2_data!E212/P2_data!E211)</f>
        <v>4.9665770250190856E-3</v>
      </c>
      <c r="C215" s="89">
        <v>4.0000000000000003E-5</v>
      </c>
      <c r="D215" s="89">
        <f t="shared" si="3"/>
        <v>4.9265770250190855E-3</v>
      </c>
      <c r="E215" s="89">
        <v>5.6999999999999993E-3</v>
      </c>
      <c r="F215" s="89">
        <v>-7.000000000000001E-4</v>
      </c>
      <c r="G215" s="89">
        <v>2.8000000000000004E-3</v>
      </c>
    </row>
    <row r="216" spans="2:7">
      <c r="B216" s="89">
        <f>LN(P2_data!E213/P2_data!E212)</f>
        <v>-3.648249866778884E-3</v>
      </c>
      <c r="C216" s="89">
        <v>4.0000000000000003E-5</v>
      </c>
      <c r="D216" s="89">
        <f t="shared" si="3"/>
        <v>-3.6882498667788841E-3</v>
      </c>
      <c r="E216" s="89">
        <v>-4.5000000000000005E-3</v>
      </c>
      <c r="F216" s="89">
        <v>-4.1999999999999997E-3</v>
      </c>
      <c r="G216" s="89">
        <v>1.1999999999999999E-3</v>
      </c>
    </row>
    <row r="217" spans="2:7">
      <c r="B217" s="89">
        <f>LN(P2_data!E214/P2_data!E213)</f>
        <v>1.4014908729925986E-3</v>
      </c>
      <c r="C217" s="89">
        <v>4.0000000000000003E-5</v>
      </c>
      <c r="D217" s="89">
        <f t="shared" si="3"/>
        <v>1.3614908729925985E-3</v>
      </c>
      <c r="E217" s="89">
        <v>2E-3</v>
      </c>
      <c r="F217" s="89">
        <v>-1.8E-3</v>
      </c>
      <c r="G217" s="89">
        <v>4.6999999999999993E-3</v>
      </c>
    </row>
    <row r="218" spans="2:7">
      <c r="B218" s="89">
        <f>LN(P2_data!E215/P2_data!E214)</f>
        <v>-4.8072114696566751E-3</v>
      </c>
      <c r="C218" s="89">
        <v>4.0000000000000003E-5</v>
      </c>
      <c r="D218" s="89">
        <f t="shared" si="3"/>
        <v>-4.8472114696566752E-3</v>
      </c>
      <c r="E218" s="89">
        <v>-5.1000000000000004E-3</v>
      </c>
      <c r="F218" s="89">
        <v>-1E-4</v>
      </c>
      <c r="G218" s="89">
        <v>1.1000000000000001E-3</v>
      </c>
    </row>
    <row r="219" spans="2:7">
      <c r="B219" s="89">
        <f>LN(P2_data!E216/P2_data!E215)</f>
        <v>9.3773076873293214E-4</v>
      </c>
      <c r="C219" s="89">
        <v>4.0000000000000003E-5</v>
      </c>
      <c r="D219" s="89">
        <f t="shared" si="3"/>
        <v>8.9773076873293214E-4</v>
      </c>
      <c r="E219" s="89">
        <v>2E-3</v>
      </c>
      <c r="F219" s="89">
        <v>4.0000000000000002E-4</v>
      </c>
      <c r="G219" s="89">
        <v>2.2000000000000001E-3</v>
      </c>
    </row>
    <row r="220" spans="2:7">
      <c r="B220" s="89">
        <f>LN(P2_data!E217/P2_data!E216)</f>
        <v>8.4846936612874083E-3</v>
      </c>
      <c r="C220" s="89">
        <v>4.0000000000000003E-5</v>
      </c>
      <c r="D220" s="89">
        <f t="shared" si="3"/>
        <v>8.4446936612874082E-3</v>
      </c>
      <c r="E220" s="89">
        <v>8.199999999999999E-3</v>
      </c>
      <c r="F220" s="89">
        <v>-2.0000000000000001E-4</v>
      </c>
      <c r="G220" s="89">
        <v>-0.01</v>
      </c>
    </row>
    <row r="221" spans="2:7">
      <c r="B221" s="89">
        <f>LN(P2_data!E218/P2_data!E217)</f>
        <v>-3.6395994147270911E-3</v>
      </c>
      <c r="C221" s="89">
        <v>4.0000000000000003E-5</v>
      </c>
      <c r="D221" s="89">
        <f t="shared" si="3"/>
        <v>-3.6795994147270912E-3</v>
      </c>
      <c r="E221" s="89">
        <v>-4.5999999999999999E-3</v>
      </c>
      <c r="F221" s="89">
        <v>-7.8000000000000005E-3</v>
      </c>
      <c r="G221" s="89">
        <v>-5.0000000000000001E-4</v>
      </c>
    </row>
    <row r="222" spans="2:7">
      <c r="B222" s="89">
        <f>LN(P2_data!E219/P2_data!E218)</f>
        <v>1.1441090956176613E-3</v>
      </c>
      <c r="C222" s="89">
        <v>4.0000000000000003E-5</v>
      </c>
      <c r="D222" s="89">
        <f t="shared" si="3"/>
        <v>1.1041090956176612E-3</v>
      </c>
      <c r="E222" s="89">
        <v>2.3E-3</v>
      </c>
      <c r="F222" s="89">
        <v>8.1000000000000013E-3</v>
      </c>
      <c r="G222" s="89">
        <v>-2.2000000000000001E-3</v>
      </c>
    </row>
    <row r="223" spans="2:7">
      <c r="B223" s="89">
        <f>LN(P2_data!E220/P2_data!E219)</f>
        <v>1.7347752324220224E-3</v>
      </c>
      <c r="C223" s="89">
        <v>4.0000000000000003E-5</v>
      </c>
      <c r="D223" s="89">
        <f t="shared" si="3"/>
        <v>1.6947752324220223E-3</v>
      </c>
      <c r="E223" s="89">
        <v>5.0000000000000001E-4</v>
      </c>
      <c r="F223" s="89">
        <v>-8.1000000000000013E-3</v>
      </c>
      <c r="G223" s="89">
        <v>1.4000000000000002E-3</v>
      </c>
    </row>
    <row r="224" spans="2:7">
      <c r="B224" s="89">
        <f>LN(P2_data!E221/P2_data!E220)</f>
        <v>4.2269750699437057E-4</v>
      </c>
      <c r="C224" s="89">
        <v>4.0000000000000003E-5</v>
      </c>
      <c r="D224" s="89">
        <f t="shared" si="3"/>
        <v>3.8269750699437057E-4</v>
      </c>
      <c r="E224" s="89">
        <v>5.9999999999999995E-4</v>
      </c>
      <c r="F224" s="89">
        <v>-2.9999999999999997E-4</v>
      </c>
      <c r="G224" s="89">
        <v>5.0000000000000001E-3</v>
      </c>
    </row>
    <row r="225" spans="1:7">
      <c r="B225" s="89">
        <f>LN(P2_data!E222/P2_data!E221)</f>
        <v>3.3328189701156722E-3</v>
      </c>
      <c r="C225" s="89">
        <v>4.0000000000000003E-5</v>
      </c>
      <c r="D225" s="89">
        <f t="shared" si="3"/>
        <v>3.2928189701156721E-3</v>
      </c>
      <c r="E225" s="89">
        <v>3.0999999999999999E-3</v>
      </c>
      <c r="F225" s="89">
        <v>-4.0999999999999995E-3</v>
      </c>
      <c r="G225" s="89">
        <v>-6.6E-3</v>
      </c>
    </row>
    <row r="226" spans="1:7">
      <c r="B226" s="89">
        <f>LN(P2_data!E223/P2_data!E222)</f>
        <v>1.5150880832892793E-3</v>
      </c>
      <c r="C226" s="89">
        <v>4.0000000000000003E-5</v>
      </c>
      <c r="D226" s="89">
        <f t="shared" si="3"/>
        <v>1.4750880832892792E-3</v>
      </c>
      <c r="E226" s="89">
        <v>5.9999999999999995E-4</v>
      </c>
      <c r="F226" s="89">
        <v>2E-3</v>
      </c>
      <c r="G226" s="89">
        <v>1.9E-3</v>
      </c>
    </row>
    <row r="227" spans="1:7">
      <c r="A227" s="8"/>
      <c r="B227" s="89">
        <f>LN(P2_data!E224/P2_data!E223)</f>
        <v>-4.2058973048493472E-4</v>
      </c>
      <c r="C227" s="89">
        <v>4.0000000000000003E-5</v>
      </c>
      <c r="D227" s="89">
        <f t="shared" si="3"/>
        <v>-4.6058973048493471E-4</v>
      </c>
      <c r="E227" s="89">
        <v>-2E-3</v>
      </c>
      <c r="F227" s="89">
        <v>-1.3600000000000001E-2</v>
      </c>
      <c r="G227" s="89">
        <v>-3.9000000000000003E-3</v>
      </c>
    </row>
    <row r="228" spans="1:7">
      <c r="B228" s="89">
        <f>LN(P2_data!E225/P2_data!E224)</f>
        <v>1.471385310247199E-3</v>
      </c>
      <c r="C228" s="89">
        <v>4.0000000000000003E-5</v>
      </c>
      <c r="D228" s="89">
        <f t="shared" si="3"/>
        <v>1.4313853102471989E-3</v>
      </c>
      <c r="E228" s="89">
        <v>1.1999999999999999E-3</v>
      </c>
      <c r="F228" s="89">
        <v>5.9999999999999995E-4</v>
      </c>
      <c r="G228" s="89">
        <v>-6.1999999999999998E-3</v>
      </c>
    </row>
    <row r="229" spans="1:7">
      <c r="B229" s="89">
        <f>LN(P2_data!E226/P2_data!E225)</f>
        <v>-3.6193803466296032E-3</v>
      </c>
      <c r="C229" s="89">
        <v>4.0000000000000003E-5</v>
      </c>
      <c r="D229" s="89">
        <f t="shared" si="3"/>
        <v>-3.6593803466296033E-3</v>
      </c>
      <c r="E229" s="89">
        <v>-4.0999999999999995E-3</v>
      </c>
      <c r="F229" s="89">
        <v>-2.0000000000000001E-4</v>
      </c>
      <c r="G229" s="89">
        <v>2.2000000000000001E-3</v>
      </c>
    </row>
    <row r="230" spans="1:7">
      <c r="B230" s="89">
        <f>LN(P2_data!E227/P2_data!E226)</f>
        <v>-5.9044328877041975E-4</v>
      </c>
      <c r="C230" s="89">
        <v>4.0000000000000003E-5</v>
      </c>
      <c r="D230" s="89">
        <f t="shared" si="3"/>
        <v>-6.3044328877041975E-4</v>
      </c>
      <c r="E230" s="89">
        <v>1E-4</v>
      </c>
      <c r="F230" s="89">
        <v>5.0000000000000001E-4</v>
      </c>
      <c r="G230" s="89">
        <v>-3.8E-3</v>
      </c>
    </row>
    <row r="231" spans="1:7">
      <c r="B231" s="89">
        <f>LN(P2_data!E228/P2_data!E227)</f>
        <v>1.1805971520526539E-3</v>
      </c>
      <c r="C231" s="89">
        <v>4.0000000000000003E-5</v>
      </c>
      <c r="D231" s="89">
        <f t="shared" si="3"/>
        <v>1.1405971520526538E-3</v>
      </c>
      <c r="E231" s="89">
        <v>8.9999999999999998E-4</v>
      </c>
      <c r="F231" s="89">
        <v>-2.8999999999999998E-3</v>
      </c>
      <c r="G231" s="89">
        <v>2.0000000000000001E-4</v>
      </c>
    </row>
    <row r="232" spans="1:7">
      <c r="B232" s="89">
        <f>LN(P2_data!E229/P2_data!E228)</f>
        <v>-2.4469572405175573E-3</v>
      </c>
      <c r="C232" s="89">
        <v>4.0000000000000003E-5</v>
      </c>
      <c r="D232" s="89">
        <f t="shared" si="3"/>
        <v>-2.4869572405175574E-3</v>
      </c>
      <c r="E232" s="89">
        <v>-2.2000000000000001E-3</v>
      </c>
      <c r="F232" s="89">
        <v>-1.2999999999999999E-3</v>
      </c>
      <c r="G232" s="89">
        <v>0</v>
      </c>
    </row>
    <row r="233" spans="1:7">
      <c r="B233" s="89">
        <f>LN(P2_data!E230/P2_data!E229)</f>
        <v>-5.1242240134333683E-3</v>
      </c>
      <c r="C233" s="89">
        <v>4.0000000000000003E-5</v>
      </c>
      <c r="D233" s="89">
        <f t="shared" si="3"/>
        <v>-5.1642240134333684E-3</v>
      </c>
      <c r="E233" s="89">
        <v>-5.1999999999999998E-3</v>
      </c>
      <c r="F233" s="89">
        <v>-5.0000000000000001E-4</v>
      </c>
      <c r="G233" s="89">
        <v>2.3999999999999998E-3</v>
      </c>
    </row>
    <row r="234" spans="1:7">
      <c r="B234" s="89">
        <f>LN(P2_data!E231/P2_data!E230)</f>
        <v>8.4977112448424933E-3</v>
      </c>
      <c r="C234" s="89">
        <v>4.0000000000000003E-5</v>
      </c>
      <c r="D234" s="89">
        <f t="shared" si="3"/>
        <v>8.4577112448424932E-3</v>
      </c>
      <c r="E234" s="89">
        <v>1.01E-2</v>
      </c>
      <c r="F234" s="89">
        <v>8.5000000000000006E-3</v>
      </c>
      <c r="G234" s="89">
        <v>-5.1999999999999998E-3</v>
      </c>
    </row>
    <row r="235" spans="1:7">
      <c r="B235" s="89">
        <f>LN(P2_data!E232/P2_data!E231)</f>
        <v>-2.697915039775635E-3</v>
      </c>
      <c r="C235" s="89">
        <v>4.0000000000000003E-5</v>
      </c>
      <c r="D235" s="89">
        <f t="shared" si="3"/>
        <v>-2.7379150397756351E-3</v>
      </c>
      <c r="E235" s="89">
        <v>-1.4000000000000002E-3</v>
      </c>
      <c r="F235" s="89">
        <v>7.4999999999999997E-3</v>
      </c>
      <c r="G235" s="89">
        <v>2.8999999999999998E-3</v>
      </c>
    </row>
    <row r="236" spans="1:7">
      <c r="B236" s="89">
        <f>LN(P2_data!E233/P2_data!E232)</f>
        <v>1.3077684230648648E-3</v>
      </c>
      <c r="C236" s="89">
        <v>4.0000000000000003E-5</v>
      </c>
      <c r="D236" s="89">
        <f t="shared" si="3"/>
        <v>1.2677684230648647E-3</v>
      </c>
      <c r="E236" s="89">
        <v>2.0999999999999999E-3</v>
      </c>
      <c r="F236" s="89">
        <v>5.6999999999999993E-3</v>
      </c>
      <c r="G236" s="89">
        <v>1E-4</v>
      </c>
    </row>
    <row r="237" spans="1:7">
      <c r="B237" s="89">
        <f>LN(P2_data!E234/P2_data!E233)</f>
        <v>6.6386210195970054E-3</v>
      </c>
      <c r="C237" s="89">
        <v>4.0000000000000003E-5</v>
      </c>
      <c r="D237" s="89">
        <f t="shared" si="3"/>
        <v>6.5986210195970053E-3</v>
      </c>
      <c r="E237" s="89">
        <v>6.7000000000000002E-3</v>
      </c>
      <c r="F237" s="89">
        <v>4.0999999999999995E-3</v>
      </c>
      <c r="G237" s="89">
        <v>-3.5999999999999999E-3</v>
      </c>
    </row>
    <row r="238" spans="1:7">
      <c r="B238" s="89">
        <f>LN(P2_data!E235/P2_data!E234)</f>
        <v>-7.1216778642267046E-4</v>
      </c>
      <c r="C238" s="89">
        <v>4.0000000000000003E-5</v>
      </c>
      <c r="D238" s="89">
        <f t="shared" si="3"/>
        <v>-7.5216778642267046E-4</v>
      </c>
      <c r="E238" s="89">
        <v>-5.0000000000000001E-4</v>
      </c>
      <c r="F238" s="89">
        <v>1E-3</v>
      </c>
      <c r="G238" s="89">
        <v>-4.0000000000000002E-4</v>
      </c>
    </row>
    <row r="239" spans="1:7">
      <c r="B239" s="89">
        <f>LN(P2_data!E236/P2_data!E235)</f>
        <v>2.0931895718425677E-3</v>
      </c>
      <c r="C239" s="89">
        <v>4.0000000000000003E-5</v>
      </c>
      <c r="D239" s="89">
        <f t="shared" si="3"/>
        <v>2.0531895718425676E-3</v>
      </c>
      <c r="E239" s="89">
        <v>2.0999999999999999E-3</v>
      </c>
      <c r="F239" s="89">
        <v>2.0000000000000001E-4</v>
      </c>
      <c r="G239" s="89">
        <v>-4.4000000000000003E-3</v>
      </c>
    </row>
    <row r="240" spans="1:7">
      <c r="B240" s="89">
        <f>LN(P2_data!E237/P2_data!E236)</f>
        <v>-2.9274944389067072E-4</v>
      </c>
      <c r="C240" s="89">
        <v>4.0000000000000003E-5</v>
      </c>
      <c r="D240" s="89">
        <f t="shared" si="3"/>
        <v>-3.3274944389067072E-4</v>
      </c>
      <c r="E240" s="89">
        <v>-5.9999999999999995E-4</v>
      </c>
      <c r="F240" s="89">
        <v>-3.5999999999999999E-3</v>
      </c>
      <c r="G240" s="89">
        <v>2.9999999999999997E-4</v>
      </c>
    </row>
    <row r="241" spans="2:7">
      <c r="B241" s="89">
        <f>LN(P2_data!E238/P2_data!E237)</f>
        <v>9.8653993668750238E-3</v>
      </c>
      <c r="C241" s="89">
        <v>4.0000000000000003E-5</v>
      </c>
      <c r="D241" s="89">
        <f t="shared" si="3"/>
        <v>9.8253993668750237E-3</v>
      </c>
      <c r="E241" s="89">
        <v>1.06E-2</v>
      </c>
      <c r="F241" s="89">
        <v>3.8E-3</v>
      </c>
      <c r="G241" s="89">
        <v>8.3999999999999995E-3</v>
      </c>
    </row>
    <row r="242" spans="2:7">
      <c r="B242" s="89">
        <f>LN(P2_data!E239/P2_data!E238)</f>
        <v>-3.7284723373399363E-4</v>
      </c>
      <c r="C242" s="89">
        <v>4.0000000000000003E-5</v>
      </c>
      <c r="D242" s="89">
        <f t="shared" si="3"/>
        <v>-4.1284723373399363E-4</v>
      </c>
      <c r="E242" s="89">
        <v>2.0000000000000001E-4</v>
      </c>
      <c r="F242" s="89">
        <v>4.0000000000000002E-4</v>
      </c>
      <c r="G242" s="89">
        <v>1.4499999999999999E-2</v>
      </c>
    </row>
    <row r="243" spans="2:7">
      <c r="B243" s="89">
        <f>LN(P2_data!E240/P2_data!E239)</f>
        <v>8.3354611803794464E-3</v>
      </c>
      <c r="C243" s="89">
        <v>4.0000000000000003E-5</v>
      </c>
      <c r="D243" s="89">
        <f t="shared" si="3"/>
        <v>8.2954611803794463E-3</v>
      </c>
      <c r="E243" s="89">
        <v>8.199999999999999E-3</v>
      </c>
      <c r="F243" s="89">
        <v>-5.6000000000000008E-3</v>
      </c>
      <c r="G243" s="89">
        <v>-5.0000000000000001E-3</v>
      </c>
    </row>
    <row r="244" spans="2:7">
      <c r="B244" s="89">
        <f>LN(P2_data!E241/P2_data!E240)</f>
        <v>-1.8509496287053364E-3</v>
      </c>
      <c r="C244" s="89">
        <v>4.0000000000000003E-5</v>
      </c>
      <c r="D244" s="89">
        <f t="shared" si="3"/>
        <v>-1.8909496287053365E-3</v>
      </c>
      <c r="E244" s="89">
        <v>-2.2000000000000001E-3</v>
      </c>
      <c r="F244" s="89">
        <v>-3.7000000000000002E-3</v>
      </c>
      <c r="G244" s="89">
        <v>3.5999999999999999E-3</v>
      </c>
    </row>
    <row r="245" spans="2:7">
      <c r="B245" s="89">
        <f>LN(P2_data!E242/P2_data!E241)</f>
        <v>-1.0709520476096092E-3</v>
      </c>
      <c r="C245" s="89">
        <v>4.0000000000000003E-5</v>
      </c>
      <c r="D245" s="89">
        <f t="shared" si="3"/>
        <v>-1.1109520476096093E-3</v>
      </c>
      <c r="E245" s="89">
        <v>-1E-3</v>
      </c>
      <c r="F245" s="89">
        <v>-3.4999999999999996E-3</v>
      </c>
      <c r="G245" s="89">
        <v>1.2199999999999999E-2</v>
      </c>
    </row>
    <row r="246" spans="2:7">
      <c r="B246" s="89">
        <f>LN(P2_data!E243/P2_data!E242)</f>
        <v>-3.550641621139175E-3</v>
      </c>
      <c r="C246" s="89">
        <v>4.0000000000000003E-5</v>
      </c>
      <c r="D246" s="89">
        <f t="shared" si="3"/>
        <v>-3.5906416211391751E-3</v>
      </c>
      <c r="E246" s="89">
        <v>-4.3E-3</v>
      </c>
      <c r="F246" s="89">
        <v>-4.4000000000000003E-3</v>
      </c>
      <c r="G246" s="89">
        <v>-2.3999999999999998E-3</v>
      </c>
    </row>
    <row r="247" spans="2:7">
      <c r="B247" s="89">
        <f>LN(P2_data!E244/P2_data!E243)</f>
        <v>-4.1340088675057789E-5</v>
      </c>
      <c r="C247" s="89">
        <v>4.0000000000000003E-5</v>
      </c>
      <c r="D247" s="89">
        <f t="shared" si="3"/>
        <v>-8.1340088675057793E-5</v>
      </c>
      <c r="E247" s="89">
        <v>-8.9999999999999998E-4</v>
      </c>
      <c r="F247" s="89">
        <v>-4.5000000000000005E-3</v>
      </c>
      <c r="G247" s="89">
        <v>-5.1000000000000004E-3</v>
      </c>
    </row>
    <row r="248" spans="2:7">
      <c r="B248" s="89">
        <f>LN(P2_data!E245/P2_data!E244)</f>
        <v>3.3034798255993309E-3</v>
      </c>
      <c r="C248" s="89">
        <v>4.0000000000000003E-5</v>
      </c>
      <c r="D248" s="89">
        <f t="shared" si="3"/>
        <v>3.2634798255993308E-3</v>
      </c>
      <c r="E248" s="89">
        <v>4.1999999999999997E-3</v>
      </c>
      <c r="F248" s="89">
        <v>2.5000000000000001E-3</v>
      </c>
      <c r="G248" s="89">
        <v>-1.7000000000000001E-3</v>
      </c>
    </row>
    <row r="249" spans="2:7">
      <c r="B249" s="89">
        <f>LN(P2_data!E246/P2_data!E245)</f>
        <v>5.426942496342786E-3</v>
      </c>
      <c r="C249" s="89">
        <v>4.0000000000000003E-5</v>
      </c>
      <c r="D249" s="89">
        <f t="shared" si="3"/>
        <v>5.3869424963427859E-3</v>
      </c>
      <c r="E249" s="89">
        <v>5.1000000000000004E-3</v>
      </c>
      <c r="F249" s="89">
        <v>-4.4000000000000003E-3</v>
      </c>
      <c r="G249" s="89">
        <v>-1.4000000000000002E-3</v>
      </c>
    </row>
    <row r="250" spans="2:7">
      <c r="B250" s="89">
        <f>LN(P2_data!E247/P2_data!E246)</f>
        <v>3.2339058944470243E-3</v>
      </c>
      <c r="C250" s="89">
        <v>4.0000000000000003E-5</v>
      </c>
      <c r="D250" s="89">
        <f t="shared" si="3"/>
        <v>3.1939058944470242E-3</v>
      </c>
      <c r="E250" s="89">
        <v>2.5999999999999999E-3</v>
      </c>
      <c r="F250" s="89">
        <v>-4.0999999999999995E-3</v>
      </c>
      <c r="G250" s="89">
        <v>-1.5E-3</v>
      </c>
    </row>
    <row r="251" spans="2:7">
      <c r="B251" s="89">
        <f>LN(P2_data!E248/P2_data!E247)</f>
        <v>1.7151092483023499E-3</v>
      </c>
      <c r="C251" s="89">
        <v>4.0000000000000003E-5</v>
      </c>
      <c r="D251" s="89">
        <f t="shared" si="3"/>
        <v>1.6751092483023497E-3</v>
      </c>
      <c r="E251" s="89">
        <v>7.000000000000001E-4</v>
      </c>
      <c r="F251" s="89">
        <v>-5.1999999999999998E-3</v>
      </c>
      <c r="G251" s="89">
        <v>5.1999999999999998E-3</v>
      </c>
    </row>
    <row r="252" spans="2:7">
      <c r="B252" s="89">
        <f>LN(P2_data!E249/P2_data!E248)</f>
        <v>-2.4488105611596904E-4</v>
      </c>
      <c r="C252" s="89">
        <v>4.0000000000000003E-5</v>
      </c>
      <c r="D252" s="89">
        <f t="shared" si="3"/>
        <v>-2.8488105611596903E-4</v>
      </c>
      <c r="E252" s="89">
        <v>2.0000000000000001E-4</v>
      </c>
      <c r="F252" s="89">
        <v>7.1999999999999998E-3</v>
      </c>
      <c r="G252" s="89">
        <v>-8.8000000000000005E-3</v>
      </c>
    </row>
    <row r="253" spans="2:7">
      <c r="B253" s="89">
        <f>LN(P2_data!E250/P2_data!E249)</f>
        <v>-3.9663358820583774E-3</v>
      </c>
      <c r="C253" s="89">
        <v>4.0000000000000003E-5</v>
      </c>
      <c r="D253" s="89">
        <f t="shared" si="3"/>
        <v>-4.0063358820583775E-3</v>
      </c>
      <c r="E253" s="89">
        <v>-4.6999999999999993E-3</v>
      </c>
      <c r="F253" s="89">
        <v>-6.8999999999999999E-3</v>
      </c>
      <c r="G253" s="89">
        <v>-2.2000000000000001E-3</v>
      </c>
    </row>
    <row r="254" spans="2:7">
      <c r="B254" s="89">
        <f>LN(P2_data!E251/P2_data!E250)</f>
        <v>8.3641034812995431E-3</v>
      </c>
      <c r="C254" s="89">
        <v>4.0000000000000003E-5</v>
      </c>
      <c r="D254" s="89">
        <f t="shared" si="3"/>
        <v>8.324103481299543E-3</v>
      </c>
      <c r="E254" s="89">
        <v>9.1999999999999998E-3</v>
      </c>
      <c r="F254" s="89">
        <v>6.8000000000000005E-3</v>
      </c>
      <c r="G254" s="89">
        <v>2.9999999999999997E-4</v>
      </c>
    </row>
    <row r="255" spans="2:7">
      <c r="B255" s="89">
        <f>LN(P2_data!E252/P2_data!E251)</f>
        <v>6.1972332495096845E-3</v>
      </c>
      <c r="C255" s="89">
        <v>4.0000000000000003E-5</v>
      </c>
      <c r="D255" s="89">
        <f t="shared" si="3"/>
        <v>6.1572332495096844E-3</v>
      </c>
      <c r="E255" s="89">
        <v>6.7000000000000002E-3</v>
      </c>
      <c r="F255" s="89">
        <v>7.4999999999999997E-3</v>
      </c>
      <c r="G255" s="89">
        <v>2.5999999999999999E-3</v>
      </c>
    </row>
    <row r="256" spans="2:7">
      <c r="B256" s="89">
        <f>LN(P2_data!E253/P2_data!E252)</f>
        <v>-3.6407564929146546E-3</v>
      </c>
      <c r="C256" s="89">
        <v>4.0000000000000003E-5</v>
      </c>
      <c r="D256" s="89">
        <f t="shared" si="3"/>
        <v>-3.6807564929146547E-3</v>
      </c>
      <c r="E256" s="89">
        <v>-3.0000000000000001E-3</v>
      </c>
      <c r="F256" s="89">
        <v>-3.5999999999999999E-3</v>
      </c>
      <c r="G256" s="89">
        <v>-2.5999999999999999E-3</v>
      </c>
    </row>
    <row r="257" spans="2:7">
      <c r="B257" s="89">
        <f>LN(P2_data!E254/P2_data!E253)</f>
        <v>-7.7031485340114838E-4</v>
      </c>
      <c r="C257" s="89">
        <v>4.0000000000000003E-5</v>
      </c>
      <c r="D257" s="89">
        <f t="shared" si="3"/>
        <v>-8.1031485340114838E-4</v>
      </c>
      <c r="E257" s="89">
        <v>1E-4</v>
      </c>
      <c r="F257" s="89">
        <v>3.5999999999999999E-3</v>
      </c>
      <c r="G257" s="89">
        <v>5.0000000000000001E-4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8C99-9E7B-4210-9348-2F99637C0B8F}">
  <dimension ref="A1:AC257"/>
  <sheetViews>
    <sheetView zoomScale="41" zoomScaleNormal="90" workbookViewId="0">
      <selection activeCell="E15" sqref="E15"/>
    </sheetView>
  </sheetViews>
  <sheetFormatPr defaultColWidth="9.1796875" defaultRowHeight="14.5"/>
  <cols>
    <col min="1" max="1" width="13" style="89" customWidth="1"/>
    <col min="2" max="2" width="13.1796875" style="89" customWidth="1"/>
    <col min="3" max="3" width="9.1796875" style="89"/>
    <col min="4" max="7" width="9.36328125" style="89" bestFit="1" customWidth="1"/>
    <col min="8" max="8" width="9.1796875" style="89"/>
    <col min="9" max="9" width="17.81640625" style="89" customWidth="1"/>
    <col min="10" max="16384" width="9.1796875" style="89"/>
  </cols>
  <sheetData>
    <row r="1" spans="1:29">
      <c r="A1" s="62"/>
      <c r="B1" s="63"/>
      <c r="L1" s="95" t="s">
        <v>111</v>
      </c>
      <c r="V1" s="95" t="s">
        <v>144</v>
      </c>
    </row>
    <row r="2" spans="1:29" ht="16.5">
      <c r="A2" s="62"/>
      <c r="B2" s="63"/>
      <c r="H2" s="11" t="s">
        <v>69</v>
      </c>
      <c r="L2" s="64" t="s">
        <v>70</v>
      </c>
      <c r="M2" s="64">
        <f>J21</f>
        <v>5.2129073624929633E-4</v>
      </c>
      <c r="N2" s="64">
        <f>J22</f>
        <v>-0.35269135903133492</v>
      </c>
      <c r="O2" s="64" t="s">
        <v>71</v>
      </c>
      <c r="P2" s="64">
        <f>J23</f>
        <v>0.14156721111719506</v>
      </c>
      <c r="Q2" s="64" t="s">
        <v>72</v>
      </c>
      <c r="R2" s="64">
        <f>J24</f>
        <v>-0.35064274229065312</v>
      </c>
      <c r="S2" s="64" t="s">
        <v>68</v>
      </c>
      <c r="V2" s="96" t="s">
        <v>112</v>
      </c>
      <c r="W2" s="96">
        <f>V22</f>
        <v>-0.33306539774854121</v>
      </c>
      <c r="X2" s="96" t="s">
        <v>76</v>
      </c>
      <c r="Y2" s="11" t="s">
        <v>147</v>
      </c>
    </row>
    <row r="3" spans="1:29">
      <c r="D3" s="24" t="s">
        <v>73</v>
      </c>
    </row>
    <row r="4" spans="1:29">
      <c r="B4" s="24" t="s">
        <v>174</v>
      </c>
      <c r="C4" s="24"/>
      <c r="D4" s="24"/>
      <c r="E4" s="24"/>
      <c r="F4" s="24"/>
      <c r="G4" s="24"/>
    </row>
    <row r="5" spans="1:29">
      <c r="B5" s="24" t="s">
        <v>74</v>
      </c>
      <c r="C5" s="24" t="s">
        <v>66</v>
      </c>
      <c r="D5" s="24" t="s">
        <v>75</v>
      </c>
      <c r="E5" s="24" t="s">
        <v>76</v>
      </c>
      <c r="F5" s="24" t="s">
        <v>67</v>
      </c>
      <c r="G5" s="24" t="s">
        <v>68</v>
      </c>
      <c r="I5" t="s">
        <v>77</v>
      </c>
      <c r="J5"/>
      <c r="K5"/>
      <c r="L5"/>
      <c r="M5"/>
      <c r="N5"/>
      <c r="O5"/>
      <c r="P5"/>
      <c r="Q5"/>
      <c r="U5" t="s">
        <v>77</v>
      </c>
      <c r="V5"/>
      <c r="W5"/>
      <c r="X5"/>
      <c r="Y5"/>
      <c r="Z5"/>
      <c r="AA5"/>
      <c r="AB5"/>
      <c r="AC5"/>
    </row>
    <row r="6" spans="1:29" ht="15" thickBot="1">
      <c r="A6" s="8">
        <v>42725</v>
      </c>
      <c r="B6" s="89">
        <f>LN(P2_data!F3/P2_data!F2)</f>
        <v>5.5645522005532907E-4</v>
      </c>
      <c r="C6" s="89">
        <v>1.0000000000000001E-5</v>
      </c>
      <c r="D6" s="89">
        <f>B6-C6</f>
        <v>5.4645522005532905E-4</v>
      </c>
      <c r="E6" s="89">
        <v>-2.3999999999999998E-3</v>
      </c>
      <c r="F6" s="89">
        <v>-3.8E-3</v>
      </c>
      <c r="G6" s="89">
        <v>2.3E-3</v>
      </c>
      <c r="I6"/>
      <c r="J6"/>
      <c r="K6"/>
      <c r="L6"/>
      <c r="M6"/>
      <c r="N6"/>
      <c r="O6"/>
      <c r="P6"/>
      <c r="Q6"/>
      <c r="U6"/>
      <c r="V6"/>
      <c r="W6"/>
      <c r="X6"/>
      <c r="Y6"/>
      <c r="Z6"/>
      <c r="AA6"/>
      <c r="AB6"/>
      <c r="AC6"/>
    </row>
    <row r="7" spans="1:29">
      <c r="A7" s="8">
        <v>42726</v>
      </c>
      <c r="B7" s="89">
        <f>LN(P2_data!F4/P2_data!F3)</f>
        <v>-2.4136848632501018E-3</v>
      </c>
      <c r="C7" s="89">
        <v>1.0000000000000001E-5</v>
      </c>
      <c r="D7" s="89">
        <f t="shared" ref="D7:D70" si="0">B7-C7</f>
        <v>-2.4236848632501018E-3</v>
      </c>
      <c r="E7" s="89">
        <v>-3.0000000000000001E-3</v>
      </c>
      <c r="F7" s="89">
        <v>-7.4999999999999997E-3</v>
      </c>
      <c r="G7" s="89">
        <v>2.3999999999999998E-3</v>
      </c>
      <c r="I7" s="65" t="s">
        <v>78</v>
      </c>
      <c r="J7" s="65"/>
      <c r="K7"/>
      <c r="L7"/>
      <c r="M7"/>
      <c r="N7"/>
      <c r="O7"/>
      <c r="P7"/>
      <c r="Q7"/>
      <c r="U7" s="65" t="s">
        <v>78</v>
      </c>
      <c r="V7" s="65"/>
      <c r="W7"/>
      <c r="X7"/>
      <c r="Y7"/>
      <c r="Z7"/>
      <c r="AA7"/>
      <c r="AB7"/>
      <c r="AC7"/>
    </row>
    <row r="8" spans="1:29">
      <c r="B8" s="89">
        <f>LN(P2_data!F5/P2_data!F4)</f>
        <v>3.1551994096142774E-3</v>
      </c>
      <c r="C8" s="89">
        <v>1.0000000000000001E-5</v>
      </c>
      <c r="D8" s="89">
        <f t="shared" si="0"/>
        <v>3.1451994096142774E-3</v>
      </c>
      <c r="E8" s="89">
        <v>1.9E-3</v>
      </c>
      <c r="F8" s="89">
        <v>5.6000000000000008E-3</v>
      </c>
      <c r="G8" s="89">
        <v>-5.1000000000000004E-3</v>
      </c>
      <c r="I8" s="12" t="s">
        <v>79</v>
      </c>
      <c r="J8" s="12">
        <v>0.37374518229719544</v>
      </c>
      <c r="K8"/>
      <c r="L8"/>
      <c r="M8"/>
      <c r="N8"/>
      <c r="O8"/>
      <c r="P8"/>
      <c r="Q8"/>
      <c r="U8" s="12" t="s">
        <v>79</v>
      </c>
      <c r="V8" s="12">
        <v>0.24503586258352111</v>
      </c>
      <c r="W8"/>
      <c r="X8"/>
      <c r="Y8"/>
      <c r="Z8"/>
      <c r="AA8"/>
      <c r="AB8"/>
      <c r="AC8"/>
    </row>
    <row r="9" spans="1:29">
      <c r="B9" s="89">
        <f>LN(P2_data!F6/P2_data!F5)</f>
        <v>5.8201282663665138E-3</v>
      </c>
      <c r="C9" s="89">
        <v>1.0000000000000001E-5</v>
      </c>
      <c r="D9" s="89">
        <f t="shared" si="0"/>
        <v>5.8101282663665143E-3</v>
      </c>
      <c r="E9" s="89">
        <v>2.7000000000000001E-3</v>
      </c>
      <c r="F9" s="89">
        <v>2.0999999999999999E-3</v>
      </c>
      <c r="G9" s="89">
        <v>1.2999999999999999E-3</v>
      </c>
      <c r="I9" s="12" t="s">
        <v>80</v>
      </c>
      <c r="J9" s="12">
        <v>0.13968546129036385</v>
      </c>
      <c r="K9"/>
      <c r="L9"/>
      <c r="M9"/>
      <c r="N9"/>
      <c r="O9"/>
      <c r="P9"/>
      <c r="Q9"/>
      <c r="U9" s="12" t="s">
        <v>80</v>
      </c>
      <c r="V9" s="12">
        <v>6.0042573952050246E-2</v>
      </c>
      <c r="W9"/>
      <c r="X9"/>
      <c r="Y9"/>
      <c r="Z9"/>
      <c r="AA9"/>
      <c r="AB9"/>
      <c r="AC9"/>
    </row>
    <row r="10" spans="1:29">
      <c r="B10" s="89">
        <f>LN(P2_data!F7/P2_data!F6)</f>
        <v>2.7596650885429474E-3</v>
      </c>
      <c r="C10" s="89">
        <v>1.0000000000000001E-5</v>
      </c>
      <c r="D10" s="89">
        <f t="shared" si="0"/>
        <v>2.7496650885429474E-3</v>
      </c>
      <c r="E10" s="89">
        <v>-8.6999999999999994E-3</v>
      </c>
      <c r="F10" s="89">
        <v>-2.7000000000000001E-3</v>
      </c>
      <c r="G10" s="89">
        <v>8.9999999999999998E-4</v>
      </c>
      <c r="I10" s="12" t="s">
        <v>81</v>
      </c>
      <c r="J10" s="12">
        <v>0.12927843058016664</v>
      </c>
      <c r="K10"/>
      <c r="L10"/>
      <c r="M10"/>
      <c r="N10"/>
      <c r="O10"/>
      <c r="P10"/>
      <c r="Q10"/>
      <c r="U10" s="12" t="s">
        <v>81</v>
      </c>
      <c r="V10" s="12">
        <v>5.6282744247858445E-2</v>
      </c>
      <c r="W10"/>
      <c r="X10"/>
      <c r="Y10"/>
      <c r="Z10"/>
      <c r="AA10"/>
      <c r="AB10"/>
      <c r="AC10"/>
    </row>
    <row r="11" spans="1:29">
      <c r="B11" s="89">
        <f>LN(P2_data!F8/P2_data!F7)</f>
        <v>1.3050607192896113E-2</v>
      </c>
      <c r="C11" s="89">
        <v>1.0000000000000001E-5</v>
      </c>
      <c r="D11" s="89">
        <f t="shared" si="0"/>
        <v>1.3040607192896113E-2</v>
      </c>
      <c r="E11" s="89">
        <v>-4.0000000000000002E-4</v>
      </c>
      <c r="F11" s="89">
        <v>1.2999999999999999E-3</v>
      </c>
      <c r="G11" s="89">
        <v>-3.0999999999999999E-3</v>
      </c>
      <c r="I11" s="12" t="s">
        <v>82</v>
      </c>
      <c r="J11" s="12">
        <v>5.8408583222416066E-3</v>
      </c>
      <c r="K11"/>
      <c r="L11"/>
      <c r="M11"/>
      <c r="N11"/>
      <c r="O11"/>
      <c r="P11"/>
      <c r="Q11"/>
      <c r="U11" s="12" t="s">
        <v>82</v>
      </c>
      <c r="V11" s="12">
        <v>6.080761482973345E-3</v>
      </c>
      <c r="W11"/>
      <c r="X11"/>
      <c r="Y11"/>
      <c r="Z11"/>
      <c r="AA11"/>
      <c r="AB11"/>
      <c r="AC11"/>
    </row>
    <row r="12" spans="1:29" ht="15" thickBot="1">
      <c r="B12" s="89">
        <f>LN(P2_data!F9/P2_data!F8)</f>
        <v>-6.1846490341735854E-3</v>
      </c>
      <c r="C12" s="89">
        <v>1.0000000000000001E-5</v>
      </c>
      <c r="D12" s="89">
        <f t="shared" si="0"/>
        <v>-6.194649034173585E-3</v>
      </c>
      <c r="E12" s="89">
        <v>-5.1999999999999998E-3</v>
      </c>
      <c r="F12" s="89">
        <v>-1.1000000000000001E-3</v>
      </c>
      <c r="G12" s="89">
        <v>2E-3</v>
      </c>
      <c r="I12" s="13" t="s">
        <v>83</v>
      </c>
      <c r="J12" s="13">
        <v>252</v>
      </c>
      <c r="K12"/>
      <c r="L12"/>
      <c r="M12"/>
      <c r="N12"/>
      <c r="O12"/>
      <c r="P12"/>
      <c r="Q12"/>
      <c r="U12" s="13" t="s">
        <v>83</v>
      </c>
      <c r="V12" s="13">
        <v>252</v>
      </c>
      <c r="W12"/>
      <c r="X12"/>
      <c r="Y12"/>
      <c r="Z12"/>
      <c r="AA12"/>
      <c r="AB12"/>
      <c r="AC12"/>
    </row>
    <row r="13" spans="1:29">
      <c r="B13" s="89">
        <f>LN(P2_data!F10/P2_data!F9)</f>
        <v>7.8153795855278787E-3</v>
      </c>
      <c r="C13" s="89">
        <v>2.0000000000000002E-5</v>
      </c>
      <c r="D13" s="89">
        <f t="shared" si="0"/>
        <v>7.7953795855278786E-3</v>
      </c>
      <c r="E13" s="89">
        <v>8.3000000000000001E-3</v>
      </c>
      <c r="F13" s="89">
        <v>-1.1000000000000001E-3</v>
      </c>
      <c r="G13" s="89">
        <v>8.0000000000000004E-4</v>
      </c>
      <c r="I13"/>
      <c r="J13"/>
      <c r="K13"/>
      <c r="L13"/>
      <c r="M13"/>
      <c r="N13"/>
      <c r="O13"/>
      <c r="P13"/>
      <c r="Q13"/>
      <c r="U13"/>
      <c r="V13"/>
      <c r="W13"/>
      <c r="X13"/>
      <c r="Y13"/>
      <c r="Z13"/>
      <c r="AA13"/>
      <c r="AB13"/>
      <c r="AC13"/>
    </row>
    <row r="14" spans="1:29" ht="15" thickBot="1">
      <c r="B14" s="89">
        <f>LN(P2_data!F11/P2_data!F10)</f>
        <v>3.5241530756295368E-3</v>
      </c>
      <c r="C14" s="89">
        <v>2.0000000000000002E-5</v>
      </c>
      <c r="D14" s="89">
        <f t="shared" si="0"/>
        <v>3.5041530756295368E-3</v>
      </c>
      <c r="E14" s="89">
        <v>7.9000000000000008E-3</v>
      </c>
      <c r="F14" s="89">
        <v>9.4999999999999998E-3</v>
      </c>
      <c r="G14" s="89">
        <v>-1.5E-3</v>
      </c>
      <c r="I14" t="s">
        <v>84</v>
      </c>
      <c r="J14"/>
      <c r="K14"/>
      <c r="L14"/>
      <c r="M14"/>
      <c r="N14"/>
      <c r="O14"/>
      <c r="P14"/>
      <c r="Q14"/>
      <c r="U14" t="s">
        <v>84</v>
      </c>
      <c r="V14"/>
      <c r="W14"/>
      <c r="X14"/>
      <c r="Y14"/>
      <c r="Z14"/>
      <c r="AA14"/>
      <c r="AB14"/>
      <c r="AC14"/>
    </row>
    <row r="15" spans="1:29">
      <c r="B15" s="89">
        <f>LN(P2_data!F12/P2_data!F11)</f>
        <v>1.5395944788980431E-2</v>
      </c>
      <c r="C15" s="89">
        <v>2.0000000000000002E-5</v>
      </c>
      <c r="D15" s="89">
        <f t="shared" si="0"/>
        <v>1.5375944788980432E-2</v>
      </c>
      <c r="E15" s="89">
        <v>-2.0999999999999999E-3</v>
      </c>
      <c r="F15" s="89">
        <v>-8.6999999999999994E-3</v>
      </c>
      <c r="G15" s="89">
        <v>-8.0000000000000002E-3</v>
      </c>
      <c r="I15" s="14"/>
      <c r="J15" s="14" t="s">
        <v>85</v>
      </c>
      <c r="K15" s="14" t="s">
        <v>86</v>
      </c>
      <c r="L15" s="14" t="s">
        <v>87</v>
      </c>
      <c r="M15" s="14" t="s">
        <v>88</v>
      </c>
      <c r="N15" s="14" t="s">
        <v>89</v>
      </c>
      <c r="O15"/>
      <c r="P15"/>
      <c r="Q15"/>
      <c r="U15" s="14"/>
      <c r="V15" s="14" t="s">
        <v>85</v>
      </c>
      <c r="W15" s="14" t="s">
        <v>86</v>
      </c>
      <c r="X15" s="14" t="s">
        <v>87</v>
      </c>
      <c r="Y15" s="14" t="s">
        <v>88</v>
      </c>
      <c r="Z15" s="14" t="s">
        <v>89</v>
      </c>
      <c r="AA15"/>
      <c r="AB15"/>
      <c r="AC15"/>
    </row>
    <row r="16" spans="1:29">
      <c r="B16" s="89">
        <f>LN(P2_data!F13/P2_data!F12)</f>
        <v>-7.3998643073468822E-3</v>
      </c>
      <c r="C16" s="89">
        <v>2.0000000000000002E-5</v>
      </c>
      <c r="D16" s="89">
        <f t="shared" si="0"/>
        <v>-7.4198643073468823E-3</v>
      </c>
      <c r="E16" s="89">
        <v>2.8999999999999998E-3</v>
      </c>
      <c r="F16" s="89">
        <v>-6.1999999999999998E-3</v>
      </c>
      <c r="G16" s="89">
        <v>-3.0999999999999999E-3</v>
      </c>
      <c r="I16" s="12" t="s">
        <v>90</v>
      </c>
      <c r="J16" s="12">
        <v>3</v>
      </c>
      <c r="K16" s="12">
        <v>1.373722365027346E-3</v>
      </c>
      <c r="L16" s="12">
        <v>4.5790745500911531E-4</v>
      </c>
      <c r="M16" s="12">
        <v>13.422220533422145</v>
      </c>
      <c r="N16" s="12">
        <v>3.809629799724588E-8</v>
      </c>
      <c r="O16"/>
      <c r="P16"/>
      <c r="Q16"/>
      <c r="U16" s="12" t="s">
        <v>90</v>
      </c>
      <c r="V16" s="12">
        <v>1</v>
      </c>
      <c r="W16" s="12">
        <v>5.9048254506805821E-4</v>
      </c>
      <c r="X16" s="12">
        <v>5.9048254506805821E-4</v>
      </c>
      <c r="Y16" s="12">
        <v>15.96949294940389</v>
      </c>
      <c r="Z16" s="12">
        <v>8.4743642094833776E-5</v>
      </c>
      <c r="AA16"/>
      <c r="AB16"/>
      <c r="AC16"/>
    </row>
    <row r="17" spans="2:29">
      <c r="B17" s="89">
        <f>LN(P2_data!F14/P2_data!F13)</f>
        <v>8.1989409314420624E-3</v>
      </c>
      <c r="C17" s="89">
        <v>2.0000000000000002E-5</v>
      </c>
      <c r="D17" s="89">
        <f t="shared" si="0"/>
        <v>8.1789409314420632E-3</v>
      </c>
      <c r="E17" s="89">
        <v>-3.7000000000000002E-3</v>
      </c>
      <c r="F17" s="89">
        <v>-2.7000000000000001E-3</v>
      </c>
      <c r="G17" s="89">
        <v>-1.04E-2</v>
      </c>
      <c r="I17" s="12" t="s">
        <v>91</v>
      </c>
      <c r="J17" s="12">
        <v>248</v>
      </c>
      <c r="K17" s="12">
        <v>8.4606752332437602E-3</v>
      </c>
      <c r="L17" s="12">
        <v>3.4115625940499032E-5</v>
      </c>
      <c r="M17" s="12"/>
      <c r="N17" s="12"/>
      <c r="O17"/>
      <c r="P17"/>
      <c r="Q17"/>
      <c r="U17" s="12" t="s">
        <v>91</v>
      </c>
      <c r="V17" s="12">
        <v>250</v>
      </c>
      <c r="W17" s="12">
        <v>9.243915053203048E-3</v>
      </c>
      <c r="X17" s="12">
        <v>3.6975660212812193E-5</v>
      </c>
      <c r="Y17" s="12"/>
      <c r="Z17" s="12"/>
      <c r="AA17"/>
      <c r="AB17"/>
      <c r="AC17"/>
    </row>
    <row r="18" spans="2:29" ht="15" thickBot="1">
      <c r="B18" s="89">
        <f>LN(P2_data!F15/P2_data!F14)</f>
        <v>4.2512153300776519E-3</v>
      </c>
      <c r="C18" s="89">
        <v>2.0000000000000002E-5</v>
      </c>
      <c r="D18" s="89">
        <f t="shared" si="0"/>
        <v>4.2312153300776518E-3</v>
      </c>
      <c r="E18" s="89">
        <v>1.6000000000000001E-3</v>
      </c>
      <c r="F18" s="89">
        <v>9.7000000000000003E-3</v>
      </c>
      <c r="G18" s="89">
        <v>5.6000000000000008E-3</v>
      </c>
      <c r="I18" s="13" t="s">
        <v>92</v>
      </c>
      <c r="J18" s="13">
        <v>251</v>
      </c>
      <c r="K18" s="13">
        <v>9.8343975982711062E-3</v>
      </c>
      <c r="L18" s="13"/>
      <c r="M18" s="13"/>
      <c r="N18" s="13"/>
      <c r="O18"/>
      <c r="P18"/>
      <c r="Q18"/>
      <c r="U18" s="13" t="s">
        <v>92</v>
      </c>
      <c r="V18" s="13">
        <v>251</v>
      </c>
      <c r="W18" s="13">
        <v>9.8343975982711062E-3</v>
      </c>
      <c r="X18" s="13"/>
      <c r="Y18" s="13"/>
      <c r="Z18" s="13"/>
      <c r="AA18"/>
      <c r="AB18"/>
      <c r="AC18"/>
    </row>
    <row r="19" spans="2:29" ht="15" thickBot="1">
      <c r="B19" s="89">
        <f>LN(P2_data!F16/P2_data!F15)</f>
        <v>3.088447166259437E-3</v>
      </c>
      <c r="C19" s="89">
        <v>2.0000000000000002E-5</v>
      </c>
      <c r="D19" s="89">
        <f t="shared" si="0"/>
        <v>3.068447166259437E-3</v>
      </c>
      <c r="E19" s="89">
        <v>3.0999999999999999E-3</v>
      </c>
      <c r="F19" s="89">
        <v>-3.2000000000000002E-3</v>
      </c>
      <c r="G19" s="89">
        <v>5.3E-3</v>
      </c>
      <c r="I19"/>
      <c r="J19"/>
      <c r="K19"/>
      <c r="L19"/>
      <c r="M19"/>
      <c r="N19"/>
      <c r="O19"/>
      <c r="P19"/>
      <c r="Q19"/>
      <c r="U19"/>
      <c r="V19"/>
      <c r="W19"/>
      <c r="X19"/>
      <c r="Y19"/>
      <c r="Z19"/>
      <c r="AA19"/>
      <c r="AB19"/>
      <c r="AC19"/>
    </row>
    <row r="20" spans="2:29">
      <c r="B20" s="89">
        <f>LN(P2_data!F17/P2_data!F16)</f>
        <v>3.6058611058047219E-3</v>
      </c>
      <c r="C20" s="89">
        <v>2.0000000000000002E-5</v>
      </c>
      <c r="D20" s="89">
        <f t="shared" si="0"/>
        <v>3.5858611058047218E-3</v>
      </c>
      <c r="E20" s="89">
        <v>-3.0000000000000001E-3</v>
      </c>
      <c r="F20" s="89">
        <v>-5.6999999999999993E-3</v>
      </c>
      <c r="G20" s="89">
        <v>-8.8000000000000005E-3</v>
      </c>
      <c r="I20" s="14"/>
      <c r="J20" s="14" t="s">
        <v>93</v>
      </c>
      <c r="K20" s="14" t="s">
        <v>82</v>
      </c>
      <c r="L20" s="14" t="s">
        <v>94</v>
      </c>
      <c r="M20" s="14" t="s">
        <v>95</v>
      </c>
      <c r="N20" s="14" t="s">
        <v>96</v>
      </c>
      <c r="O20" s="14" t="s">
        <v>97</v>
      </c>
      <c r="P20" s="14" t="s">
        <v>98</v>
      </c>
      <c r="Q20" s="14" t="s">
        <v>99</v>
      </c>
      <c r="U20" s="14"/>
      <c r="V20" s="14" t="s">
        <v>93</v>
      </c>
      <c r="W20" s="14" t="s">
        <v>82</v>
      </c>
      <c r="X20" s="14" t="s">
        <v>94</v>
      </c>
      <c r="Y20" s="14" t="s">
        <v>95</v>
      </c>
      <c r="Z20" s="14" t="s">
        <v>96</v>
      </c>
      <c r="AA20" s="14" t="s">
        <v>97</v>
      </c>
      <c r="AB20" s="14" t="s">
        <v>98</v>
      </c>
      <c r="AC20" s="14" t="s">
        <v>99</v>
      </c>
    </row>
    <row r="21" spans="2:29">
      <c r="B21" s="89">
        <f>LN(P2_data!F18/P2_data!F17)</f>
        <v>2.6301522794527263E-3</v>
      </c>
      <c r="C21" s="89">
        <v>2.0000000000000002E-5</v>
      </c>
      <c r="D21" s="89">
        <f t="shared" si="0"/>
        <v>2.6101522794527263E-3</v>
      </c>
      <c r="E21" s="89">
        <v>2.8999999999999998E-3</v>
      </c>
      <c r="F21" s="89">
        <v>6.3E-3</v>
      </c>
      <c r="G21" s="89">
        <v>-8.0000000000000004E-4</v>
      </c>
      <c r="I21" s="12" t="s">
        <v>100</v>
      </c>
      <c r="J21" s="12">
        <v>5.2129073624929633E-4</v>
      </c>
      <c r="K21" s="12">
        <v>3.7756510414921986E-4</v>
      </c>
      <c r="L21" s="12">
        <v>1.3806645013551724</v>
      </c>
      <c r="M21" s="12">
        <v>0.16862517022241258</v>
      </c>
      <c r="N21" s="12">
        <v>-2.2235230054181072E-4</v>
      </c>
      <c r="O21" s="12">
        <v>1.2649337730404034E-3</v>
      </c>
      <c r="P21" s="12">
        <v>-2.2235230054181072E-4</v>
      </c>
      <c r="Q21" s="12">
        <v>1.2649337730404034E-3</v>
      </c>
      <c r="U21" s="12" t="s">
        <v>100</v>
      </c>
      <c r="V21" s="12">
        <v>6.4293651187187321E-4</v>
      </c>
      <c r="W21" s="12">
        <v>3.8789232769507938E-4</v>
      </c>
      <c r="X21" s="12">
        <v>1.6575128353074389</v>
      </c>
      <c r="Y21" s="12">
        <v>9.8670122186860193E-2</v>
      </c>
      <c r="Z21" s="12">
        <v>-1.2101680434397494E-4</v>
      </c>
      <c r="AA21" s="12">
        <v>1.4068898280877214E-3</v>
      </c>
      <c r="AB21" s="12">
        <v>-1.2101680434397494E-4</v>
      </c>
      <c r="AC21" s="12">
        <v>1.4068898280877214E-3</v>
      </c>
    </row>
    <row r="22" spans="2:29" ht="15" thickBot="1">
      <c r="B22" s="89">
        <f>LN(P2_data!F19/P2_data!F18)</f>
        <v>1.4257383307967065E-2</v>
      </c>
      <c r="C22" s="89">
        <v>2.0000000000000002E-5</v>
      </c>
      <c r="D22" s="89">
        <f t="shared" si="0"/>
        <v>1.4237383307967066E-2</v>
      </c>
      <c r="E22" s="89">
        <v>-4.8999999999999998E-3</v>
      </c>
      <c r="F22" s="89">
        <v>-8.6E-3</v>
      </c>
      <c r="G22" s="89">
        <v>-5.8999999999999999E-3</v>
      </c>
      <c r="I22" s="12" t="s">
        <v>101</v>
      </c>
      <c r="J22" s="12">
        <v>-0.35269135903133492</v>
      </c>
      <c r="K22" s="12">
        <v>9.1604852935946474E-2</v>
      </c>
      <c r="L22" s="12">
        <v>-3.8501383685201684</v>
      </c>
      <c r="M22" s="12">
        <v>1.5028878834295423E-4</v>
      </c>
      <c r="N22" s="12">
        <v>-0.53311404712797472</v>
      </c>
      <c r="O22" s="12">
        <v>-0.17226867093469517</v>
      </c>
      <c r="P22" s="12">
        <v>-0.53311404712797472</v>
      </c>
      <c r="Q22" s="12">
        <v>-0.17226867093469517</v>
      </c>
      <c r="U22" s="13" t="s">
        <v>101</v>
      </c>
      <c r="V22" s="13">
        <v>-0.33306539774854121</v>
      </c>
      <c r="W22" s="13">
        <v>8.3345844720376247E-2</v>
      </c>
      <c r="X22" s="13">
        <v>-3.9961847992058801</v>
      </c>
      <c r="Y22" s="13">
        <v>8.4743642094823178E-5</v>
      </c>
      <c r="Z22" s="13">
        <v>-0.49721490502365068</v>
      </c>
      <c r="AA22" s="13">
        <v>-0.16891589047343175</v>
      </c>
      <c r="AB22" s="13">
        <v>-0.49721490502365068</v>
      </c>
      <c r="AC22" s="13">
        <v>-0.16891589047343175</v>
      </c>
    </row>
    <row r="23" spans="2:29">
      <c r="B23" s="89">
        <f>LN(P2_data!F20/P2_data!F19)</f>
        <v>-8.4951533408900333E-3</v>
      </c>
      <c r="C23" s="89">
        <v>2.0000000000000002E-5</v>
      </c>
      <c r="D23" s="89">
        <f t="shared" si="0"/>
        <v>-8.5151533408900325E-3</v>
      </c>
      <c r="E23" s="89">
        <v>2.3999999999999998E-3</v>
      </c>
      <c r="F23" s="89">
        <v>1.8E-3</v>
      </c>
      <c r="G23" s="89">
        <v>2.3999999999999998E-3</v>
      </c>
      <c r="I23" s="12" t="s">
        <v>102</v>
      </c>
      <c r="J23" s="12">
        <v>0.14156721111719506</v>
      </c>
      <c r="K23" s="12">
        <v>9.0975368426768288E-2</v>
      </c>
      <c r="L23" s="12">
        <v>1.5561048398627952</v>
      </c>
      <c r="M23" s="12">
        <v>0.12095835214124098</v>
      </c>
      <c r="N23" s="12">
        <v>-3.7615659615832547E-2</v>
      </c>
      <c r="O23" s="12">
        <v>0.32075008185022269</v>
      </c>
      <c r="P23" s="12">
        <v>-3.7615659615832547E-2</v>
      </c>
      <c r="Q23" s="12">
        <v>0.32075008185022269</v>
      </c>
      <c r="U23"/>
      <c r="V23"/>
      <c r="W23"/>
      <c r="X23"/>
      <c r="Y23"/>
      <c r="Z23"/>
      <c r="AA23"/>
      <c r="AB23"/>
      <c r="AC23"/>
    </row>
    <row r="24" spans="2:29" ht="15" thickBot="1">
      <c r="B24" s="89">
        <f>LN(P2_data!F21/P2_data!F20)</f>
        <v>-8.7098072045030883E-4</v>
      </c>
      <c r="C24" s="89">
        <v>2.0000000000000002E-5</v>
      </c>
      <c r="D24" s="89">
        <f t="shared" si="0"/>
        <v>-8.9098072045030888E-4</v>
      </c>
      <c r="E24" s="89">
        <v>-3.8E-3</v>
      </c>
      <c r="F24" s="89">
        <v>-5.0000000000000001E-3</v>
      </c>
      <c r="G24" s="89">
        <v>-4.0000000000000002E-4</v>
      </c>
      <c r="I24" s="13" t="s">
        <v>103</v>
      </c>
      <c r="J24" s="13">
        <v>-0.35064274229065312</v>
      </c>
      <c r="K24" s="13">
        <v>7.561496471413641E-2</v>
      </c>
      <c r="L24" s="13">
        <v>-4.6372135941114783</v>
      </c>
      <c r="M24" s="13">
        <v>5.7165514720851333E-6</v>
      </c>
      <c r="N24" s="13">
        <v>-0.49957213584141302</v>
      </c>
      <c r="O24" s="13">
        <v>-0.20171334873989324</v>
      </c>
      <c r="P24" s="13">
        <v>-0.49957213584141302</v>
      </c>
      <c r="Q24" s="13">
        <v>-0.20171334873989324</v>
      </c>
      <c r="U24"/>
      <c r="V24"/>
      <c r="W24"/>
      <c r="X24"/>
      <c r="Y24"/>
      <c r="Z24"/>
      <c r="AA24"/>
      <c r="AB24"/>
      <c r="AC24"/>
    </row>
    <row r="25" spans="2:29">
      <c r="B25" s="89">
        <f>LN(P2_data!F22/P2_data!F21)</f>
        <v>2.4367430036521041E-3</v>
      </c>
      <c r="C25" s="89">
        <v>2.0000000000000002E-5</v>
      </c>
      <c r="D25" s="89">
        <f t="shared" si="0"/>
        <v>2.4167430036521041E-3</v>
      </c>
      <c r="E25" s="89">
        <v>3.3E-3</v>
      </c>
      <c r="F25" s="89">
        <v>7.000000000000001E-4</v>
      </c>
      <c r="G25" s="89">
        <v>1.9E-3</v>
      </c>
      <c r="I25"/>
      <c r="J25"/>
      <c r="K25"/>
      <c r="L25"/>
      <c r="M25"/>
      <c r="N25"/>
      <c r="O25"/>
      <c r="P25"/>
      <c r="Q25"/>
      <c r="U25"/>
      <c r="V25"/>
      <c r="W25"/>
      <c r="X25"/>
      <c r="Y25"/>
      <c r="Z25"/>
      <c r="AA25"/>
      <c r="AB25"/>
      <c r="AC25"/>
    </row>
    <row r="26" spans="2:29">
      <c r="B26" s="89">
        <f>LN(P2_data!F23/P2_data!F22)</f>
        <v>6.4113717035121573E-3</v>
      </c>
      <c r="C26" s="89">
        <v>2.0000000000000002E-5</v>
      </c>
      <c r="D26" s="89">
        <f t="shared" si="0"/>
        <v>6.3913717035121572E-3</v>
      </c>
      <c r="E26" s="89">
        <v>-2.8999999999999998E-3</v>
      </c>
      <c r="F26" s="89">
        <v>-2.0000000000000001E-4</v>
      </c>
      <c r="G26" s="89">
        <v>-3.0999999999999999E-3</v>
      </c>
      <c r="I26"/>
      <c r="J26"/>
      <c r="K26"/>
      <c r="L26"/>
      <c r="M26"/>
      <c r="N26"/>
      <c r="O26"/>
      <c r="P26"/>
      <c r="Q26"/>
    </row>
    <row r="27" spans="2:29">
      <c r="B27" s="89">
        <f>LN(P2_data!F24/P2_data!F23)</f>
        <v>-4.5010376734375334E-3</v>
      </c>
      <c r="C27" s="89">
        <v>2.0000000000000002E-5</v>
      </c>
      <c r="D27" s="89">
        <f t="shared" si="0"/>
        <v>-4.5210376734375335E-3</v>
      </c>
      <c r="E27" s="89">
        <v>8.3000000000000001E-3</v>
      </c>
      <c r="F27" s="89">
        <v>6.8000000000000005E-3</v>
      </c>
      <c r="G27" s="89">
        <v>8.1000000000000013E-3</v>
      </c>
      <c r="I27"/>
      <c r="J27"/>
      <c r="K27"/>
      <c r="L27"/>
      <c r="M27"/>
      <c r="N27"/>
      <c r="O27"/>
      <c r="P27"/>
      <c r="Q27"/>
    </row>
    <row r="28" spans="2:29">
      <c r="B28" s="89">
        <f>LN(P2_data!F25/P2_data!F24)</f>
        <v>-8.2756429654566241E-3</v>
      </c>
      <c r="C28" s="89">
        <v>2.0000000000000002E-5</v>
      </c>
      <c r="D28" s="89">
        <f t="shared" si="0"/>
        <v>-8.2956429654566233E-3</v>
      </c>
      <c r="E28" s="89">
        <v>8.3999999999999995E-3</v>
      </c>
      <c r="F28" s="89">
        <v>1.6000000000000001E-3</v>
      </c>
      <c r="G28" s="89">
        <v>3.5999999999999999E-3</v>
      </c>
    </row>
    <row r="29" spans="2:29" ht="18.5">
      <c r="B29" s="89">
        <f>LN(P2_data!F26/P2_data!F25)</f>
        <v>-9.3154552774682101E-3</v>
      </c>
      <c r="C29" s="89">
        <v>2.0000000000000002E-5</v>
      </c>
      <c r="D29" s="89">
        <f t="shared" si="0"/>
        <v>-9.3354552774682093E-3</v>
      </c>
      <c r="E29" s="89">
        <v>-1E-3</v>
      </c>
      <c r="F29" s="89">
        <v>-6.1999999999999998E-3</v>
      </c>
      <c r="G29" s="89">
        <v>3.8E-3</v>
      </c>
      <c r="I29" s="66" t="s">
        <v>114</v>
      </c>
    </row>
    <row r="30" spans="2:29">
      <c r="B30" s="89">
        <f>LN(P2_data!F27/P2_data!F26)</f>
        <v>2.0286313462055971E-3</v>
      </c>
      <c r="C30" s="89">
        <v>2.0000000000000002E-5</v>
      </c>
      <c r="D30" s="89">
        <f t="shared" si="0"/>
        <v>2.008631346205597E-3</v>
      </c>
      <c r="E30" s="89">
        <v>-1.1999999999999999E-3</v>
      </c>
      <c r="F30" s="89">
        <v>2.9999999999999997E-4</v>
      </c>
      <c r="G30" s="89">
        <v>-6.6E-3</v>
      </c>
    </row>
    <row r="31" spans="2:29">
      <c r="B31" s="89">
        <f>LN(P2_data!F28/P2_data!F27)</f>
        <v>4.2205549515332711E-3</v>
      </c>
      <c r="C31" s="89">
        <v>2.0000000000000002E-5</v>
      </c>
      <c r="D31" s="89">
        <f t="shared" si="0"/>
        <v>4.200554951533271E-3</v>
      </c>
      <c r="E31" s="89">
        <v>-6.8000000000000005E-3</v>
      </c>
      <c r="F31" s="89">
        <v>-7.1999999999999998E-3</v>
      </c>
      <c r="G31" s="89">
        <v>-4.1999999999999997E-3</v>
      </c>
      <c r="I31" s="94" t="str">
        <f>L1</f>
        <v>FF3F</v>
      </c>
      <c r="M31" s="94" t="str">
        <f>V1</f>
        <v>CAPM</v>
      </c>
    </row>
    <row r="32" spans="2:29" ht="16.5">
      <c r="B32" s="89">
        <f>LN(P2_data!F29/P2_data!F28)</f>
        <v>1.3768098041293466E-2</v>
      </c>
      <c r="C32" s="89">
        <v>2.0000000000000002E-5</v>
      </c>
      <c r="D32" s="89">
        <f t="shared" si="0"/>
        <v>1.3748098041293467E-2</v>
      </c>
      <c r="E32" s="89">
        <v>0</v>
      </c>
      <c r="F32" s="89">
        <v>8.8000000000000005E-3</v>
      </c>
      <c r="G32" s="89">
        <v>-5.5000000000000005E-3</v>
      </c>
      <c r="I32" s="40" t="s">
        <v>145</v>
      </c>
      <c r="J32" s="40" t="s">
        <v>146</v>
      </c>
      <c r="K32" s="40"/>
      <c r="M32" s="40" t="s">
        <v>145</v>
      </c>
      <c r="N32" s="40" t="s">
        <v>146</v>
      </c>
      <c r="O32" s="40"/>
    </row>
    <row r="33" spans="2:25">
      <c r="B33" s="89">
        <f>LN(P2_data!F30/P2_data!F29)</f>
        <v>-3.0336404630523137E-3</v>
      </c>
      <c r="C33" s="89">
        <v>2.0000000000000002E-5</v>
      </c>
      <c r="D33" s="89">
        <f t="shared" si="0"/>
        <v>-3.0536404630523138E-3</v>
      </c>
      <c r="E33" s="89">
        <v>4.0000000000000002E-4</v>
      </c>
      <c r="F33" s="89">
        <v>-4.0000000000000002E-4</v>
      </c>
      <c r="G33" s="89">
        <v>2.9999999999999997E-4</v>
      </c>
      <c r="I33" s="40" t="str">
        <f t="array" ref="I33:I38">TRANSPOSE(P2_data!B1:G1)</f>
        <v>SPY</v>
      </c>
      <c r="J33" s="98"/>
      <c r="K33" s="40"/>
      <c r="M33" s="40" t="str">
        <f t="array" ref="M33:M38">TRANSPOSE(P2_data!B1:G1)</f>
        <v>SPY</v>
      </c>
      <c r="N33" s="98"/>
      <c r="O33" s="40"/>
      <c r="P33" s="89" t="s">
        <v>149</v>
      </c>
      <c r="Y33" s="40"/>
    </row>
    <row r="34" spans="2:25">
      <c r="B34" s="89">
        <f>LN(P2_data!F31/P2_data!F30)</f>
        <v>5.5401718868950912E-3</v>
      </c>
      <c r="C34" s="89">
        <v>2.0000000000000002E-5</v>
      </c>
      <c r="D34" s="89">
        <f t="shared" si="0"/>
        <v>5.5201718868950912E-3</v>
      </c>
      <c r="E34" s="89">
        <v>-2.0000000000000001E-4</v>
      </c>
      <c r="F34" s="89">
        <v>-2.5999999999999999E-3</v>
      </c>
      <c r="G34" s="89">
        <v>-3.0999999999999999E-3</v>
      </c>
      <c r="I34" s="40" t="str">
        <v>IYY</v>
      </c>
      <c r="J34" s="98"/>
      <c r="K34" s="40"/>
      <c r="M34" s="40" t="str">
        <v>IYY</v>
      </c>
      <c r="N34" s="98"/>
      <c r="O34" s="40"/>
      <c r="P34" s="89" t="s">
        <v>150</v>
      </c>
      <c r="R34" s="68"/>
      <c r="Y34" s="40"/>
    </row>
    <row r="35" spans="2:25">
      <c r="B35" s="89">
        <f>LN(P2_data!F32/P2_data!F31)</f>
        <v>2.5003333175291249E-3</v>
      </c>
      <c r="C35" s="89">
        <v>2.0000000000000002E-5</v>
      </c>
      <c r="D35" s="89">
        <f t="shared" si="0"/>
        <v>2.4803333175291249E-3</v>
      </c>
      <c r="E35" s="89">
        <v>8.199999999999999E-3</v>
      </c>
      <c r="F35" s="89">
        <v>5.5000000000000005E-3</v>
      </c>
      <c r="G35" s="89">
        <v>6.4000000000000003E-3</v>
      </c>
      <c r="I35" s="40" t="str">
        <v>IYJ</v>
      </c>
      <c r="J35" s="98"/>
      <c r="K35" s="40"/>
      <c r="L35" s="89" t="s">
        <v>115</v>
      </c>
      <c r="M35" s="40" t="str">
        <v>IYJ</v>
      </c>
      <c r="N35" s="98"/>
      <c r="O35" s="40"/>
      <c r="P35" s="89" t="s">
        <v>151</v>
      </c>
      <c r="Y35" s="40"/>
    </row>
    <row r="36" spans="2:25">
      <c r="B36" s="89">
        <f>LN(P2_data!F33/P2_data!F32)</f>
        <v>1.3428761353152359E-2</v>
      </c>
      <c r="C36" s="89">
        <v>2.0000000000000002E-5</v>
      </c>
      <c r="D36" s="89">
        <f t="shared" si="0"/>
        <v>1.340876135315236E-2</v>
      </c>
      <c r="E36" s="89">
        <v>-2.7000000000000001E-3</v>
      </c>
      <c r="F36" s="89">
        <v>-5.6999999999999993E-3</v>
      </c>
      <c r="G36" s="89">
        <v>-2E-3</v>
      </c>
      <c r="I36" s="40" t="str">
        <v>VOO</v>
      </c>
      <c r="J36" s="98"/>
      <c r="K36" s="40"/>
      <c r="M36" s="40" t="str">
        <v>VOO</v>
      </c>
      <c r="N36" s="98"/>
      <c r="O36" s="40"/>
    </row>
    <row r="37" spans="2:25">
      <c r="B37" s="89">
        <f>LN(P2_data!F34/P2_data!F33)</f>
        <v>-2.0411471968636722E-3</v>
      </c>
      <c r="C37" s="89">
        <v>2.0000000000000002E-5</v>
      </c>
      <c r="D37" s="89">
        <f t="shared" si="0"/>
        <v>-2.0611471968636722E-3</v>
      </c>
      <c r="E37" s="89">
        <v>-1E-4</v>
      </c>
      <c r="F37" s="89">
        <v>-3.0000000000000001E-3</v>
      </c>
      <c r="G37" s="89">
        <v>-5.1999999999999998E-3</v>
      </c>
      <c r="I37" s="40" t="str">
        <v>GLD</v>
      </c>
      <c r="J37" s="98"/>
      <c r="K37" s="40"/>
      <c r="M37" s="40" t="str">
        <v>GLD</v>
      </c>
      <c r="N37" s="98"/>
      <c r="O37" s="40"/>
    </row>
    <row r="38" spans="2:25">
      <c r="B38" s="89">
        <f>LN(P2_data!F35/P2_data!F34)</f>
        <v>6.1956743652176634E-3</v>
      </c>
      <c r="C38" s="89">
        <v>2.0000000000000002E-5</v>
      </c>
      <c r="D38" s="89">
        <f t="shared" si="0"/>
        <v>6.1756743652176633E-3</v>
      </c>
      <c r="E38" s="89">
        <v>5.9999999999999995E-4</v>
      </c>
      <c r="F38" s="89">
        <v>-2.3999999999999998E-3</v>
      </c>
      <c r="G38" s="89">
        <v>-5.3E-3</v>
      </c>
      <c r="I38" s="97" t="str">
        <v>XLF</v>
      </c>
      <c r="J38" s="98"/>
      <c r="K38" s="97"/>
      <c r="M38" s="97" t="str">
        <v>XLF</v>
      </c>
      <c r="N38" s="98"/>
      <c r="O38" s="97"/>
    </row>
    <row r="39" spans="2:25">
      <c r="B39" s="89">
        <f>LN(P2_data!F36/P2_data!F35)</f>
        <v>-7.6440068867648526E-3</v>
      </c>
      <c r="C39" s="89">
        <v>2.0000000000000002E-5</v>
      </c>
      <c r="D39" s="89">
        <f t="shared" si="0"/>
        <v>-7.6640068867648526E-3</v>
      </c>
      <c r="E39" s="89">
        <v>7.1999999999999998E-3</v>
      </c>
      <c r="F39" s="89">
        <v>6.9999999999999993E-3</v>
      </c>
      <c r="G39" s="89">
        <v>2.0000000000000001E-4</v>
      </c>
    </row>
    <row r="40" spans="2:25">
      <c r="B40" s="89">
        <f>LN(P2_data!F37/P2_data!F36)</f>
        <v>2.6395093984338471E-3</v>
      </c>
      <c r="C40" s="89">
        <v>2.0000000000000002E-5</v>
      </c>
      <c r="D40" s="89">
        <f t="shared" si="0"/>
        <v>2.619509398433847E-3</v>
      </c>
      <c r="E40" s="89">
        <v>3.8E-3</v>
      </c>
      <c r="F40" s="89">
        <v>3.9000000000000003E-3</v>
      </c>
      <c r="G40" s="89">
        <v>1.1999999999999999E-3</v>
      </c>
    </row>
    <row r="41" spans="2:25">
      <c r="B41" s="89">
        <f>LN(P2_data!F38/P2_data!F37)</f>
        <v>-6.8259223786658017E-3</v>
      </c>
      <c r="C41" s="89">
        <v>2.0000000000000002E-5</v>
      </c>
      <c r="D41" s="89">
        <f t="shared" si="0"/>
        <v>-6.8459223786658018E-3</v>
      </c>
      <c r="E41" s="89">
        <v>4.8999999999999998E-3</v>
      </c>
      <c r="F41" s="89">
        <v>-3.2000000000000002E-3</v>
      </c>
      <c r="G41" s="89">
        <v>3.2000000000000002E-3</v>
      </c>
    </row>
    <row r="42" spans="2:25">
      <c r="B42" s="89">
        <f>LN(P2_data!F39/P2_data!F38)</f>
        <v>1.1123690731693588E-3</v>
      </c>
      <c r="C42" s="89">
        <v>2.0000000000000002E-5</v>
      </c>
      <c r="D42" s="89">
        <f t="shared" si="0"/>
        <v>1.0923690731693587E-3</v>
      </c>
      <c r="E42" s="89">
        <v>4.5000000000000005E-3</v>
      </c>
      <c r="F42" s="89">
        <v>-2.3E-3</v>
      </c>
      <c r="G42" s="89">
        <v>3.3E-3</v>
      </c>
    </row>
    <row r="43" spans="2:25">
      <c r="B43" s="89">
        <f>LN(P2_data!F40/P2_data!F39)</f>
        <v>4.437220409910121E-3</v>
      </c>
      <c r="C43" s="89">
        <v>2.0000000000000002E-5</v>
      </c>
      <c r="D43" s="89">
        <f t="shared" si="0"/>
        <v>4.417220409910121E-3</v>
      </c>
      <c r="E43" s="89">
        <v>5.4000000000000003E-3</v>
      </c>
      <c r="F43" s="89">
        <v>1.9E-3</v>
      </c>
      <c r="G43" s="89">
        <v>-4.4000000000000003E-3</v>
      </c>
    </row>
    <row r="44" spans="2:25">
      <c r="B44" s="89">
        <f>LN(P2_data!F41/P2_data!F40)</f>
        <v>5.3496922276941731E-3</v>
      </c>
      <c r="C44" s="89">
        <v>2.0000000000000002E-5</v>
      </c>
      <c r="D44" s="89">
        <f t="shared" si="0"/>
        <v>5.329692227694173E-3</v>
      </c>
      <c r="E44" s="89">
        <v>-1.6000000000000001E-3</v>
      </c>
      <c r="F44" s="89">
        <v>-2.0999999999999999E-3</v>
      </c>
      <c r="G44" s="89">
        <v>-2.9999999999999997E-4</v>
      </c>
    </row>
    <row r="45" spans="2:25">
      <c r="B45" s="89">
        <f>LN(P2_data!F42/P2_data!F41)</f>
        <v>-3.3933014966494022E-3</v>
      </c>
      <c r="C45" s="89">
        <v>2.0000000000000002E-5</v>
      </c>
      <c r="D45" s="89">
        <f t="shared" si="0"/>
        <v>-3.4133014966494023E-3</v>
      </c>
      <c r="E45" s="89">
        <v>2E-3</v>
      </c>
      <c r="F45" s="89">
        <v>-1E-4</v>
      </c>
      <c r="G45" s="89">
        <v>-5.6999999999999993E-3</v>
      </c>
    </row>
    <row r="46" spans="2:25">
      <c r="B46" s="89">
        <f>LN(P2_data!F43/P2_data!F42)</f>
        <v>5.9465660334491108E-4</v>
      </c>
      <c r="C46" s="89">
        <v>2.0000000000000002E-5</v>
      </c>
      <c r="D46" s="89">
        <f t="shared" si="0"/>
        <v>5.7465660334491103E-4</v>
      </c>
      <c r="E46" s="89">
        <v>6.0000000000000001E-3</v>
      </c>
      <c r="F46" s="89">
        <v>-4.0000000000000002E-4</v>
      </c>
      <c r="G46" s="89">
        <v>1.2999999999999999E-3</v>
      </c>
    </row>
    <row r="47" spans="2:25">
      <c r="B47" s="89">
        <f>LN(P2_data!F44/P2_data!F43)</f>
        <v>1.3579226162336857E-3</v>
      </c>
      <c r="C47" s="89">
        <v>2.0000000000000002E-5</v>
      </c>
      <c r="D47" s="89">
        <f t="shared" si="0"/>
        <v>1.3379226162336857E-3</v>
      </c>
      <c r="E47" s="89">
        <v>-1.5E-3</v>
      </c>
      <c r="F47" s="89">
        <v>-3.7000000000000002E-3</v>
      </c>
      <c r="G47" s="89">
        <v>1.1000000000000001E-3</v>
      </c>
    </row>
    <row r="48" spans="2:25">
      <c r="B48" s="89">
        <f>LN(P2_data!F45/P2_data!F44)</f>
        <v>8.6975255808875683E-3</v>
      </c>
      <c r="C48" s="89">
        <v>2.0000000000000002E-5</v>
      </c>
      <c r="D48" s="89">
        <f t="shared" si="0"/>
        <v>8.6775255808875691E-3</v>
      </c>
      <c r="E48" s="89">
        <v>-1.1000000000000001E-3</v>
      </c>
      <c r="F48" s="89">
        <v>-6.8000000000000005E-3</v>
      </c>
      <c r="G48" s="89">
        <v>2.5999999999999999E-3</v>
      </c>
    </row>
    <row r="49" spans="2:7">
      <c r="B49" s="89">
        <f>LN(P2_data!F46/P2_data!F45)</f>
        <v>6.3694064076220596E-3</v>
      </c>
      <c r="C49" s="89">
        <v>2.0000000000000002E-5</v>
      </c>
      <c r="D49" s="89">
        <f t="shared" si="0"/>
        <v>6.3494064076220595E-3</v>
      </c>
      <c r="E49" s="89">
        <v>1.5E-3</v>
      </c>
      <c r="F49" s="89">
        <v>4.0000000000000002E-4</v>
      </c>
      <c r="G49" s="89">
        <v>-9.1999999999999998E-3</v>
      </c>
    </row>
    <row r="50" spans="2:7">
      <c r="B50" s="89">
        <f>LN(P2_data!F47/P2_data!F46)</f>
        <v>-4.857173940829615E-3</v>
      </c>
      <c r="C50" s="89">
        <v>2.0000000000000002E-5</v>
      </c>
      <c r="D50" s="89">
        <f t="shared" si="0"/>
        <v>-4.877173940829615E-3</v>
      </c>
      <c r="E50" s="89">
        <v>2.2000000000000001E-3</v>
      </c>
      <c r="F50" s="89">
        <v>8.199999999999999E-3</v>
      </c>
      <c r="G50" s="89">
        <v>-3.4000000000000002E-3</v>
      </c>
    </row>
    <row r="51" spans="2:7">
      <c r="B51" s="89">
        <f>LN(P2_data!F48/P2_data!F47)</f>
        <v>9.2301241905195738E-4</v>
      </c>
      <c r="C51" s="89">
        <v>2.0000000000000002E-5</v>
      </c>
      <c r="D51" s="89">
        <f t="shared" si="0"/>
        <v>9.0301241905195733E-4</v>
      </c>
      <c r="E51" s="89">
        <v>-4.1999999999999997E-3</v>
      </c>
      <c r="F51" s="89">
        <v>-1.38E-2</v>
      </c>
      <c r="G51" s="89">
        <v>2E-3</v>
      </c>
    </row>
    <row r="52" spans="2:7">
      <c r="B52" s="89">
        <f>LN(P2_data!F49/P2_data!F48)</f>
        <v>-1.4268750525020201E-3</v>
      </c>
      <c r="C52" s="89">
        <v>1.0000000000000001E-5</v>
      </c>
      <c r="D52" s="89">
        <f t="shared" si="0"/>
        <v>-1.4368750525020201E-3</v>
      </c>
      <c r="E52" s="89">
        <v>1.47E-2</v>
      </c>
      <c r="F52" s="89">
        <v>4.3E-3</v>
      </c>
      <c r="G52" s="89">
        <v>7.1999999999999998E-3</v>
      </c>
    </row>
    <row r="53" spans="2:7">
      <c r="B53" s="89">
        <f>LN(P2_data!F50/P2_data!F49)</f>
        <v>-1.2508580943186669E-2</v>
      </c>
      <c r="C53" s="89">
        <v>1.0000000000000001E-5</v>
      </c>
      <c r="D53" s="89">
        <f t="shared" si="0"/>
        <v>-1.2518580943186669E-2</v>
      </c>
      <c r="E53" s="89">
        <v>-6.9999999999999993E-3</v>
      </c>
      <c r="F53" s="89">
        <v>-5.3E-3</v>
      </c>
      <c r="G53" s="89">
        <v>-8.8000000000000005E-3</v>
      </c>
    </row>
    <row r="54" spans="2:7">
      <c r="B54" s="89">
        <f>LN(P2_data!F51/P2_data!F50)</f>
        <v>-5.9551661812660441E-4</v>
      </c>
      <c r="C54" s="89">
        <v>1.0000000000000001E-5</v>
      </c>
      <c r="D54" s="89">
        <f t="shared" si="0"/>
        <v>-6.0551661812660443E-4</v>
      </c>
      <c r="E54" s="89">
        <v>8.9999999999999998E-4</v>
      </c>
      <c r="F54" s="89">
        <v>-2.0999999999999999E-3</v>
      </c>
      <c r="G54" s="89">
        <v>1.2999999999999999E-3</v>
      </c>
    </row>
    <row r="55" spans="2:7">
      <c r="B55" s="89">
        <f>LN(P2_data!F52/P2_data!F51)</f>
        <v>-6.7455405836354121E-3</v>
      </c>
      <c r="C55" s="89">
        <v>1.0000000000000001E-5</v>
      </c>
      <c r="D55" s="89">
        <f t="shared" si="0"/>
        <v>-6.7555405836354117E-3</v>
      </c>
      <c r="E55" s="89">
        <v>-3.8E-3</v>
      </c>
      <c r="F55" s="89">
        <v>-3.5999999999999999E-3</v>
      </c>
      <c r="G55" s="89">
        <v>-1E-3</v>
      </c>
    </row>
    <row r="56" spans="2:7">
      <c r="B56" s="89">
        <f>LN(P2_data!F53/P2_data!F52)</f>
        <v>-8.086082768253889E-3</v>
      </c>
      <c r="C56" s="89">
        <v>1.0000000000000001E-5</v>
      </c>
      <c r="D56" s="89">
        <f t="shared" si="0"/>
        <v>-8.0960827682538886E-3</v>
      </c>
      <c r="E56" s="89">
        <v>-3.5999999999999999E-3</v>
      </c>
      <c r="F56" s="89">
        <v>-2.8999999999999998E-3</v>
      </c>
      <c r="G56" s="89">
        <v>-5.0000000000000001E-4</v>
      </c>
    </row>
    <row r="57" spans="2:7">
      <c r="B57" s="89">
        <f>LN(P2_data!F54/P2_data!F53)</f>
        <v>-6.2381159608763783E-3</v>
      </c>
      <c r="C57" s="89">
        <v>1.0000000000000001E-5</v>
      </c>
      <c r="D57" s="89">
        <f t="shared" si="0"/>
        <v>-6.2481159608763779E-3</v>
      </c>
      <c r="E57" s="89">
        <v>-1.9E-3</v>
      </c>
      <c r="F57" s="89">
        <v>-1E-3</v>
      </c>
      <c r="G57" s="89">
        <v>-8.199999999999999E-3</v>
      </c>
    </row>
    <row r="58" spans="2:7">
      <c r="B58" s="89">
        <f>LN(P2_data!F55/P2_data!F54)</f>
        <v>-5.1409253866136146E-3</v>
      </c>
      <c r="C58" s="89">
        <v>1.0000000000000001E-5</v>
      </c>
      <c r="D58" s="89">
        <f t="shared" si="0"/>
        <v>-5.1509253866136142E-3</v>
      </c>
      <c r="E58" s="89">
        <v>4.0000000000000002E-4</v>
      </c>
      <c r="F58" s="89">
        <v>-4.5999999999999999E-3</v>
      </c>
      <c r="G58" s="89">
        <v>-2.7000000000000001E-3</v>
      </c>
    </row>
    <row r="59" spans="2:7">
      <c r="B59" s="89">
        <f>LN(P2_data!F56/P2_data!F55)</f>
        <v>2.1815969018878657E-3</v>
      </c>
      <c r="C59" s="89">
        <v>1.0000000000000001E-5</v>
      </c>
      <c r="D59" s="89">
        <f t="shared" si="0"/>
        <v>2.1715969018878656E-3</v>
      </c>
      <c r="E59" s="89">
        <v>3.4000000000000002E-3</v>
      </c>
      <c r="F59" s="89">
        <v>1E-3</v>
      </c>
      <c r="G59" s="89">
        <v>-3.8E-3</v>
      </c>
    </row>
    <row r="60" spans="2:7">
      <c r="B60" s="89">
        <f>LN(P2_data!F57/P2_data!F56)</f>
        <v>1.742961748259703E-4</v>
      </c>
      <c r="C60" s="89">
        <v>1.0000000000000001E-5</v>
      </c>
      <c r="D60" s="89">
        <f t="shared" si="0"/>
        <v>1.642961748259703E-4</v>
      </c>
      <c r="E60" s="89">
        <v>1.2999999999999999E-3</v>
      </c>
      <c r="F60" s="89">
        <v>3.3E-3</v>
      </c>
      <c r="G60" s="89">
        <v>-2.9999999999999997E-4</v>
      </c>
    </row>
    <row r="61" spans="2:7">
      <c r="B61" s="89">
        <f>LN(P2_data!F58/P2_data!F57)</f>
        <v>-5.4181291095952589E-3</v>
      </c>
      <c r="C61" s="89">
        <v>1.0000000000000001E-5</v>
      </c>
      <c r="D61" s="89">
        <f t="shared" si="0"/>
        <v>-5.4281291095952585E-3</v>
      </c>
      <c r="E61" s="89">
        <v>-3.5999999999999999E-3</v>
      </c>
      <c r="F61" s="89">
        <v>-2.3E-3</v>
      </c>
      <c r="G61" s="89">
        <v>2.0000000000000001E-4</v>
      </c>
    </row>
    <row r="62" spans="2:7">
      <c r="B62" s="89">
        <f>LN(P2_data!F59/P2_data!F58)</f>
        <v>1.8492491834049017E-2</v>
      </c>
      <c r="C62" s="89">
        <v>1.0000000000000001E-5</v>
      </c>
      <c r="D62" s="89">
        <f t="shared" si="0"/>
        <v>1.8482491834049018E-2</v>
      </c>
      <c r="E62" s="89">
        <v>8.6E-3</v>
      </c>
      <c r="F62" s="89">
        <v>7.3000000000000001E-3</v>
      </c>
      <c r="G62" s="89">
        <v>-4.0999999999999995E-3</v>
      </c>
    </row>
    <row r="63" spans="2:7">
      <c r="B63" s="89">
        <f>LN(P2_data!F60/P2_data!F59)</f>
        <v>4.1205568974399817E-3</v>
      </c>
      <c r="C63" s="89">
        <v>1.0000000000000001E-5</v>
      </c>
      <c r="D63" s="89">
        <f t="shared" si="0"/>
        <v>4.1105568974399822E-3</v>
      </c>
      <c r="E63" s="89">
        <v>-5.9999999999999995E-4</v>
      </c>
      <c r="F63" s="89">
        <v>4.5000000000000005E-3</v>
      </c>
      <c r="G63" s="89">
        <v>2.3999999999999998E-3</v>
      </c>
    </row>
    <row r="64" spans="2:7">
      <c r="B64" s="89">
        <f>LN(P2_data!F61/P2_data!F60)</f>
        <v>2.2248425991261132E-3</v>
      </c>
      <c r="C64" s="89">
        <v>1.0000000000000001E-5</v>
      </c>
      <c r="D64" s="89">
        <f t="shared" si="0"/>
        <v>2.2148425991261132E-3</v>
      </c>
      <c r="E64" s="89">
        <v>-8.0000000000000004E-4</v>
      </c>
      <c r="F64" s="89">
        <v>6.1999999999999998E-3</v>
      </c>
      <c r="G64" s="89">
        <v>-2.5999999999999999E-3</v>
      </c>
    </row>
    <row r="65" spans="2:7">
      <c r="B65" s="89">
        <f>LN(P2_data!F62/P2_data!F61)</f>
        <v>4.4350094016458253E-3</v>
      </c>
      <c r="C65" s="89">
        <v>1.0000000000000001E-5</v>
      </c>
      <c r="D65" s="89">
        <f t="shared" si="0"/>
        <v>4.4250094016458257E-3</v>
      </c>
      <c r="E65" s="89">
        <v>-2.5000000000000001E-3</v>
      </c>
      <c r="F65" s="89">
        <v>-7.000000000000001E-4</v>
      </c>
      <c r="G65" s="89">
        <v>-7.4999999999999997E-3</v>
      </c>
    </row>
    <row r="66" spans="2:7">
      <c r="B66" s="89">
        <f>LN(P2_data!F63/P2_data!F62)</f>
        <v>8.7270114299854012E-3</v>
      </c>
      <c r="C66" s="89">
        <v>1.0000000000000001E-5</v>
      </c>
      <c r="D66" s="89">
        <f t="shared" si="0"/>
        <v>8.7170114299854017E-3</v>
      </c>
      <c r="E66" s="89">
        <v>-1.4800000000000001E-2</v>
      </c>
      <c r="F66" s="89">
        <v>-1.34E-2</v>
      </c>
      <c r="G66" s="89">
        <v>-6.8999999999999999E-3</v>
      </c>
    </row>
    <row r="67" spans="2:7">
      <c r="B67" s="89">
        <f>LN(P2_data!F64/P2_data!F63)</f>
        <v>2.4434523370384393E-3</v>
      </c>
      <c r="C67" s="89">
        <v>1.0000000000000001E-5</v>
      </c>
      <c r="D67" s="89">
        <f t="shared" si="0"/>
        <v>2.4334523370384393E-3</v>
      </c>
      <c r="E67" s="89">
        <v>1.6000000000000001E-3</v>
      </c>
      <c r="F67" s="89">
        <v>-3.0000000000000001E-3</v>
      </c>
      <c r="G67" s="89">
        <v>-5.4000000000000003E-3</v>
      </c>
    </row>
    <row r="68" spans="2:7">
      <c r="B68" s="89">
        <f>LN(P2_data!F65/P2_data!F64)</f>
        <v>-1.3474023091129344E-3</v>
      </c>
      <c r="C68" s="89">
        <v>1.0000000000000001E-5</v>
      </c>
      <c r="D68" s="89">
        <f t="shared" si="0"/>
        <v>-1.3574023091129344E-3</v>
      </c>
      <c r="E68" s="89">
        <v>-2.9999999999999997E-4</v>
      </c>
      <c r="F68" s="89">
        <v>6.8999999999999999E-3</v>
      </c>
      <c r="G68" s="89">
        <v>4.5999999999999999E-3</v>
      </c>
    </row>
    <row r="69" spans="2:7">
      <c r="B69" s="89">
        <f>LN(P2_data!F66/P2_data!F65)</f>
        <v>1.5998235281854346E-3</v>
      </c>
      <c r="C69" s="89">
        <v>1.0000000000000001E-5</v>
      </c>
      <c r="D69" s="89">
        <f t="shared" si="0"/>
        <v>1.5898235281854346E-3</v>
      </c>
      <c r="E69" s="89">
        <v>-5.0000000000000001E-4</v>
      </c>
      <c r="F69" s="89">
        <v>1.2999999999999999E-3</v>
      </c>
      <c r="G69" s="89">
        <v>-2.3E-3</v>
      </c>
    </row>
    <row r="70" spans="2:7">
      <c r="B70" s="89">
        <f>LN(P2_data!F67/P2_data!F66)</f>
        <v>5.6210391720151274E-3</v>
      </c>
      <c r="C70" s="89">
        <v>1.0000000000000001E-5</v>
      </c>
      <c r="D70" s="89">
        <f t="shared" si="0"/>
        <v>5.6110391720151278E-3</v>
      </c>
      <c r="E70" s="89">
        <v>-5.0000000000000001E-4</v>
      </c>
      <c r="F70" s="89">
        <v>5.6000000000000008E-3</v>
      </c>
      <c r="G70" s="89">
        <v>-5.1999999999999998E-3</v>
      </c>
    </row>
    <row r="71" spans="2:7">
      <c r="B71" s="89">
        <f>LN(P2_data!F68/P2_data!F67)</f>
        <v>-4.1077980384696833E-3</v>
      </c>
      <c r="C71" s="89">
        <v>1.0000000000000001E-5</v>
      </c>
      <c r="D71" s="89">
        <f t="shared" ref="D71:D134" si="1">B71-C71</f>
        <v>-4.1177980384696829E-3</v>
      </c>
      <c r="E71" s="89">
        <v>7.1999999999999998E-3</v>
      </c>
      <c r="F71" s="89">
        <v>-1.5E-3</v>
      </c>
      <c r="G71" s="89">
        <v>7.0999999999999995E-3</v>
      </c>
    </row>
    <row r="72" spans="2:7">
      <c r="B72" s="89">
        <f>LN(P2_data!F69/P2_data!F68)</f>
        <v>2.4332016564894412E-3</v>
      </c>
      <c r="C72" s="89">
        <v>1.0000000000000001E-5</v>
      </c>
      <c r="D72" s="89">
        <f t="shared" si="1"/>
        <v>2.4232016564894412E-3</v>
      </c>
      <c r="E72" s="89">
        <v>1.8E-3</v>
      </c>
      <c r="F72" s="89">
        <v>3.9000000000000003E-3</v>
      </c>
      <c r="G72" s="89">
        <v>-5.9999999999999995E-4</v>
      </c>
    </row>
    <row r="73" spans="2:7">
      <c r="B73" s="89">
        <f>LN(P2_data!F70/P2_data!F69)</f>
        <v>-7.2330087341856419E-3</v>
      </c>
      <c r="C73" s="89">
        <v>1.0000000000000001E-5</v>
      </c>
      <c r="D73" s="89">
        <f t="shared" si="1"/>
        <v>-7.2430087341856415E-3</v>
      </c>
      <c r="E73" s="89">
        <v>3.5999999999999999E-3</v>
      </c>
      <c r="F73" s="89">
        <v>3.3E-3</v>
      </c>
      <c r="G73" s="89">
        <v>9.1999999999999998E-3</v>
      </c>
    </row>
    <row r="74" spans="2:7">
      <c r="B74" s="89">
        <f>LN(P2_data!F71/P2_data!F70)</f>
        <v>2.1080154346276104E-3</v>
      </c>
      <c r="C74" s="89">
        <v>1.0000000000000001E-5</v>
      </c>
      <c r="D74" s="89">
        <f t="shared" si="1"/>
        <v>2.0980154346276103E-3</v>
      </c>
      <c r="E74" s="89">
        <v>-1.6000000000000001E-3</v>
      </c>
      <c r="F74" s="89">
        <v>5.6999999999999993E-3</v>
      </c>
      <c r="G74" s="89">
        <v>-3.0000000000000001E-3</v>
      </c>
    </row>
    <row r="75" spans="2:7">
      <c r="B75" s="89">
        <f>LN(P2_data!F72/P2_data!F71)</f>
        <v>5.2925481851520163E-3</v>
      </c>
      <c r="C75" s="89">
        <v>3.0000000000000001E-5</v>
      </c>
      <c r="D75" s="89">
        <f t="shared" si="1"/>
        <v>5.2625481851520167E-3</v>
      </c>
      <c r="E75" s="89">
        <v>-2.8000000000000004E-3</v>
      </c>
      <c r="F75" s="89">
        <v>-1.1000000000000001E-2</v>
      </c>
      <c r="G75" s="89">
        <v>-1.1000000000000001E-3</v>
      </c>
    </row>
    <row r="76" spans="2:7">
      <c r="B76" s="89">
        <f>LN(P2_data!F73/P2_data!F72)</f>
        <v>2.2597406684258937E-3</v>
      </c>
      <c r="C76" s="89">
        <v>3.0000000000000001E-5</v>
      </c>
      <c r="D76" s="89">
        <f t="shared" si="1"/>
        <v>2.2297406684258936E-3</v>
      </c>
      <c r="E76" s="89">
        <v>5.0000000000000001E-4</v>
      </c>
      <c r="F76" s="89">
        <v>-2.3E-3</v>
      </c>
      <c r="G76" s="89">
        <v>3.0999999999999999E-3</v>
      </c>
    </row>
    <row r="77" spans="2:7">
      <c r="B77" s="89">
        <f>LN(P2_data!F74/P2_data!F73)</f>
        <v>0</v>
      </c>
      <c r="C77" s="89">
        <v>3.0000000000000001E-5</v>
      </c>
      <c r="D77" s="89">
        <f t="shared" si="1"/>
        <v>-3.0000000000000001E-5</v>
      </c>
      <c r="E77" s="89">
        <v>-4.4000000000000003E-3</v>
      </c>
      <c r="F77" s="89">
        <v>-7.9000000000000008E-3</v>
      </c>
      <c r="G77" s="89">
        <v>-3.0999999999999999E-3</v>
      </c>
    </row>
    <row r="78" spans="2:7">
      <c r="B78" s="89">
        <f>LN(P2_data!F75/P2_data!F74)</f>
        <v>-3.6851213769959188E-3</v>
      </c>
      <c r="C78" s="89">
        <v>3.0000000000000001E-5</v>
      </c>
      <c r="D78" s="89">
        <f t="shared" si="1"/>
        <v>-3.7151213769959189E-3</v>
      </c>
      <c r="E78" s="89">
        <v>3.2000000000000002E-3</v>
      </c>
      <c r="F78" s="89">
        <v>6.8999999999999999E-3</v>
      </c>
      <c r="G78" s="89">
        <v>5.0000000000000001E-3</v>
      </c>
    </row>
    <row r="79" spans="2:7">
      <c r="B79" s="89">
        <f>LN(P2_data!F76/P2_data!F75)</f>
        <v>2.3466236143241904E-3</v>
      </c>
      <c r="C79" s="89">
        <v>3.0000000000000001E-5</v>
      </c>
      <c r="D79" s="89">
        <f t="shared" si="1"/>
        <v>2.3166236143241903E-3</v>
      </c>
      <c r="E79" s="89">
        <v>-8.0000000000000004E-4</v>
      </c>
      <c r="F79" s="89">
        <v>1.4000000000000002E-3</v>
      </c>
      <c r="G79" s="89">
        <v>-2.5999999999999999E-3</v>
      </c>
    </row>
    <row r="80" spans="2:7">
      <c r="B80" s="89">
        <f>LN(P2_data!F77/P2_data!F76)</f>
        <v>0</v>
      </c>
      <c r="C80" s="89">
        <v>3.0000000000000001E-5</v>
      </c>
      <c r="D80" s="89">
        <f t="shared" si="1"/>
        <v>-3.0000000000000001E-5</v>
      </c>
      <c r="E80" s="89">
        <v>8.0000000000000004E-4</v>
      </c>
      <c r="F80" s="89">
        <v>1E-3</v>
      </c>
      <c r="G80" s="89">
        <v>1E-3</v>
      </c>
    </row>
    <row r="81" spans="2:7">
      <c r="B81" s="89">
        <f>LN(P2_data!F78/P2_data!F77)</f>
        <v>1.437799955025084E-2</v>
      </c>
      <c r="C81" s="89">
        <v>3.0000000000000001E-5</v>
      </c>
      <c r="D81" s="89">
        <f t="shared" si="1"/>
        <v>1.434799955025084E-2</v>
      </c>
      <c r="E81" s="89">
        <v>-5.0000000000000001E-4</v>
      </c>
      <c r="F81" s="89">
        <v>8.1000000000000013E-3</v>
      </c>
      <c r="G81" s="89">
        <v>2.5000000000000001E-3</v>
      </c>
    </row>
    <row r="82" spans="2:7">
      <c r="B82" s="89">
        <f>LN(P2_data!F79/P2_data!F78)</f>
        <v>6.8253626541648731E-3</v>
      </c>
      <c r="C82" s="89">
        <v>3.0000000000000001E-5</v>
      </c>
      <c r="D82" s="89">
        <f t="shared" si="1"/>
        <v>6.7953626541648734E-3</v>
      </c>
      <c r="E82" s="89">
        <v>-4.8999999999999998E-3</v>
      </c>
      <c r="F82" s="89">
        <v>-8.5000000000000006E-3</v>
      </c>
      <c r="G82" s="89">
        <v>-5.4000000000000003E-3</v>
      </c>
    </row>
    <row r="83" spans="2:7">
      <c r="B83" s="89">
        <f>LN(P2_data!F80/P2_data!F79)</f>
        <v>4.742066051324558E-3</v>
      </c>
      <c r="C83" s="89">
        <v>3.0000000000000001E-5</v>
      </c>
      <c r="D83" s="89">
        <f t="shared" si="1"/>
        <v>4.7120660513245583E-3</v>
      </c>
      <c r="E83" s="89">
        <v>-7.4999999999999997E-3</v>
      </c>
      <c r="F83" s="89">
        <v>-2.3E-3</v>
      </c>
      <c r="G83" s="89">
        <v>-7.9000000000000008E-3</v>
      </c>
    </row>
    <row r="84" spans="2:7">
      <c r="B84" s="89">
        <f>LN(P2_data!F81/P2_data!F80)</f>
        <v>-2.940698131943538E-3</v>
      </c>
      <c r="C84" s="89">
        <v>3.0000000000000001E-5</v>
      </c>
      <c r="D84" s="89">
        <f t="shared" si="1"/>
        <v>-2.970698131943538E-3</v>
      </c>
      <c r="E84" s="89">
        <v>8.8999999999999999E-3</v>
      </c>
      <c r="F84" s="89">
        <v>2.3999999999999998E-3</v>
      </c>
      <c r="G84" s="89">
        <v>2.2000000000000001E-3</v>
      </c>
    </row>
    <row r="85" spans="2:7">
      <c r="B85" s="89">
        <f>LN(P2_data!F82/P2_data!F81)</f>
        <v>4.7335598442994602E-3</v>
      </c>
      <c r="C85" s="89">
        <v>3.0000000000000001E-5</v>
      </c>
      <c r="D85" s="89">
        <f t="shared" si="1"/>
        <v>4.7035598442994606E-3</v>
      </c>
      <c r="E85" s="89">
        <v>-2.5000000000000001E-3</v>
      </c>
      <c r="F85" s="89">
        <v>3.5999999999999999E-3</v>
      </c>
      <c r="G85" s="89">
        <v>-1.6000000000000001E-3</v>
      </c>
    </row>
    <row r="86" spans="2:7">
      <c r="B86" s="89">
        <f>LN(P2_data!F83/P2_data!F82)</f>
        <v>-8.9143668350429618E-3</v>
      </c>
      <c r="C86" s="89">
        <v>3.0000000000000001E-5</v>
      </c>
      <c r="D86" s="89">
        <f t="shared" si="1"/>
        <v>-8.9443668350429623E-3</v>
      </c>
      <c r="E86" s="89">
        <v>-8.0000000000000004E-4</v>
      </c>
      <c r="F86" s="89">
        <v>6.0000000000000001E-3</v>
      </c>
      <c r="G86" s="89">
        <v>-3.9000000000000003E-3</v>
      </c>
    </row>
    <row r="87" spans="2:7">
      <c r="B87" s="89">
        <f>LN(P2_data!F84/P2_data!F83)</f>
        <v>1.8876118544342295E-3</v>
      </c>
      <c r="C87" s="89">
        <v>3.0000000000000001E-5</v>
      </c>
      <c r="D87" s="89">
        <f t="shared" si="1"/>
        <v>1.8576118544342294E-3</v>
      </c>
      <c r="E87" s="89">
        <v>8.3000000000000001E-3</v>
      </c>
      <c r="F87" s="89">
        <v>5.1999999999999998E-3</v>
      </c>
      <c r="G87" s="89">
        <v>2.7000000000000001E-3</v>
      </c>
    </row>
    <row r="88" spans="2:7">
      <c r="B88" s="89">
        <f>LN(P2_data!F85/P2_data!F84)</f>
        <v>2.8656752267344262E-3</v>
      </c>
      <c r="C88" s="89">
        <v>3.0000000000000001E-5</v>
      </c>
      <c r="D88" s="89">
        <f t="shared" si="1"/>
        <v>2.8356752267344261E-3</v>
      </c>
      <c r="E88" s="89">
        <v>-2.8000000000000004E-3</v>
      </c>
      <c r="F88" s="89">
        <v>1E-3</v>
      </c>
      <c r="G88" s="89">
        <v>-1.4000000000000002E-3</v>
      </c>
    </row>
    <row r="89" spans="2:7">
      <c r="B89" s="89">
        <f>LN(P2_data!F86/P2_data!F85)</f>
        <v>-6.8091242744079813E-3</v>
      </c>
      <c r="C89" s="89">
        <v>3.0000000000000001E-5</v>
      </c>
      <c r="D89" s="89">
        <f t="shared" si="1"/>
        <v>-6.839124274407981E-3</v>
      </c>
      <c r="E89" s="89">
        <v>1.18E-2</v>
      </c>
      <c r="F89" s="89">
        <v>1.7000000000000001E-3</v>
      </c>
      <c r="G89" s="89">
        <v>5.1000000000000004E-3</v>
      </c>
    </row>
    <row r="90" spans="2:7">
      <c r="B90" s="89">
        <f>LN(P2_data!F87/P2_data!F86)</f>
        <v>-1.0176755887100248E-2</v>
      </c>
      <c r="C90" s="89">
        <v>3.0000000000000001E-5</v>
      </c>
      <c r="D90" s="89">
        <f t="shared" si="1"/>
        <v>-1.0206755887100249E-2</v>
      </c>
      <c r="E90" s="89">
        <v>6.6E-3</v>
      </c>
      <c r="F90" s="89">
        <v>3.5999999999999999E-3</v>
      </c>
      <c r="G90" s="89">
        <v>-5.0000000000000001E-4</v>
      </c>
    </row>
    <row r="91" spans="2:7">
      <c r="B91" s="89">
        <f>LN(P2_data!F88/P2_data!F87)</f>
        <v>4.8944144309780733E-3</v>
      </c>
      <c r="C91" s="89">
        <v>3.0000000000000001E-5</v>
      </c>
      <c r="D91" s="89">
        <f t="shared" si="1"/>
        <v>4.8644144309780736E-3</v>
      </c>
      <c r="E91" s="89">
        <v>4.0000000000000002E-4</v>
      </c>
      <c r="F91" s="89">
        <v>6.9999999999999993E-3</v>
      </c>
      <c r="G91" s="89">
        <v>3.0999999999999999E-3</v>
      </c>
    </row>
    <row r="92" spans="2:7">
      <c r="B92" s="89">
        <f>LN(P2_data!F89/P2_data!F88)</f>
        <v>-3.7308587762514404E-3</v>
      </c>
      <c r="C92" s="89">
        <v>3.0000000000000001E-5</v>
      </c>
      <c r="D92" s="89">
        <f t="shared" si="1"/>
        <v>-3.7608587762514405E-3</v>
      </c>
      <c r="E92" s="89">
        <v>5.0000000000000001E-4</v>
      </c>
      <c r="F92" s="89">
        <v>-1.2999999999999999E-3</v>
      </c>
      <c r="G92" s="89">
        <v>-9.5999999999999992E-3</v>
      </c>
    </row>
    <row r="93" spans="2:7">
      <c r="B93" s="89">
        <f>LN(P2_data!F90/P2_data!F89)</f>
        <v>3.1514208060801864E-3</v>
      </c>
      <c r="C93" s="89">
        <v>3.0000000000000001E-5</v>
      </c>
      <c r="D93" s="89">
        <f t="shared" si="1"/>
        <v>3.1214208060801863E-3</v>
      </c>
      <c r="E93" s="89">
        <v>-3.0000000000000001E-3</v>
      </c>
      <c r="F93" s="89">
        <v>-6.7000000000000002E-3</v>
      </c>
      <c r="G93" s="89">
        <v>-6.0000000000000001E-3</v>
      </c>
    </row>
    <row r="94" spans="2:7">
      <c r="B94" s="89">
        <f>LN(P2_data!F91/P2_data!F90)</f>
        <v>-9.1499475738790297E-3</v>
      </c>
      <c r="C94" s="89">
        <v>3.0000000000000001E-5</v>
      </c>
      <c r="D94" s="89">
        <f t="shared" si="1"/>
        <v>-9.1799475738790302E-3</v>
      </c>
      <c r="E94" s="89">
        <v>2.0999999999999999E-3</v>
      </c>
      <c r="F94" s="89">
        <v>2.7000000000000001E-3</v>
      </c>
      <c r="G94" s="89">
        <v>-1.2999999999999999E-3</v>
      </c>
    </row>
    <row r="95" spans="2:7">
      <c r="B95" s="89">
        <f>LN(P2_data!F92/P2_data!F91)</f>
        <v>-1.6710680299633924E-4</v>
      </c>
      <c r="C95" s="89">
        <v>3.0000000000000001E-5</v>
      </c>
      <c r="D95" s="89">
        <f t="shared" si="1"/>
        <v>-1.9710680299633924E-4</v>
      </c>
      <c r="E95" s="89">
        <v>2.9999999999999997E-4</v>
      </c>
      <c r="F95" s="89">
        <v>-4.5999999999999999E-3</v>
      </c>
      <c r="G95" s="89">
        <v>-2.0999999999999999E-3</v>
      </c>
    </row>
    <row r="96" spans="2:7">
      <c r="B96" s="89">
        <f>LN(P2_data!F93/P2_data!F92)</f>
        <v>-1.405568706683466E-2</v>
      </c>
      <c r="C96" s="89">
        <v>3.0000000000000001E-5</v>
      </c>
      <c r="D96" s="89">
        <f t="shared" si="1"/>
        <v>-1.4085687066834661E-2</v>
      </c>
      <c r="E96" s="89">
        <v>-1.9E-3</v>
      </c>
      <c r="F96" s="89">
        <v>-5.4000000000000003E-3</v>
      </c>
      <c r="G96" s="89">
        <v>2E-3</v>
      </c>
    </row>
    <row r="97" spans="2:7">
      <c r="B97" s="89">
        <f>LN(P2_data!F94/P2_data!F93)</f>
        <v>-1.0137685150116498E-2</v>
      </c>
      <c r="C97" s="89">
        <v>3.0000000000000001E-5</v>
      </c>
      <c r="D97" s="89">
        <f t="shared" si="1"/>
        <v>-1.0167685150116498E-2</v>
      </c>
      <c r="E97" s="89">
        <v>2.0000000000000001E-4</v>
      </c>
      <c r="F97" s="89">
        <v>-5.9999999999999995E-4</v>
      </c>
      <c r="G97" s="89">
        <v>-3.5999999999999999E-3</v>
      </c>
    </row>
    <row r="98" spans="2:7">
      <c r="B98" s="89">
        <f>LN(P2_data!F95/P2_data!F94)</f>
        <v>1.8819594705716603E-3</v>
      </c>
      <c r="C98" s="89">
        <v>3.0000000000000001E-5</v>
      </c>
      <c r="D98" s="89">
        <f t="shared" si="1"/>
        <v>1.8519594705716602E-3</v>
      </c>
      <c r="E98" s="89">
        <v>4.5999999999999999E-3</v>
      </c>
      <c r="F98" s="89">
        <v>5.9999999999999995E-4</v>
      </c>
      <c r="G98" s="89">
        <v>5.0000000000000001E-4</v>
      </c>
    </row>
    <row r="99" spans="2:7">
      <c r="B99" s="89">
        <f>LN(P2_data!F96/P2_data!F95)</f>
        <v>-2.224521774415894E-3</v>
      </c>
      <c r="C99" s="89">
        <v>3.0000000000000001E-5</v>
      </c>
      <c r="D99" s="89">
        <f t="shared" si="1"/>
        <v>-2.254521774415894E-3</v>
      </c>
      <c r="E99" s="89">
        <v>-4.0000000000000002E-4</v>
      </c>
      <c r="F99" s="89">
        <v>-2.7000000000000001E-3</v>
      </c>
      <c r="G99" s="89">
        <v>2.8000000000000004E-3</v>
      </c>
    </row>
    <row r="100" spans="2:7">
      <c r="B100" s="89">
        <f>LN(P2_data!F97/P2_data!F96)</f>
        <v>-6.013737977634573E-3</v>
      </c>
      <c r="C100" s="89">
        <v>3.0000000000000001E-5</v>
      </c>
      <c r="D100" s="89">
        <f t="shared" si="1"/>
        <v>-6.0437379776345727E-3</v>
      </c>
      <c r="E100" s="89">
        <v>-5.0000000000000001E-4</v>
      </c>
      <c r="F100" s="89">
        <v>5.1000000000000004E-3</v>
      </c>
      <c r="G100" s="89">
        <v>-7.8000000000000005E-3</v>
      </c>
    </row>
    <row r="101" spans="2:7">
      <c r="B101" s="89">
        <f>LN(P2_data!F98/P2_data!F97)</f>
        <v>-8.6190700450755693E-5</v>
      </c>
      <c r="C101" s="89">
        <v>3.0000000000000001E-5</v>
      </c>
      <c r="D101" s="89">
        <f t="shared" si="1"/>
        <v>-1.1619070045075569E-4</v>
      </c>
      <c r="E101" s="89">
        <v>2.0999999999999999E-3</v>
      </c>
      <c r="F101" s="89">
        <v>1.9E-3</v>
      </c>
      <c r="G101" s="89">
        <v>2.0000000000000001E-4</v>
      </c>
    </row>
    <row r="102" spans="2:7">
      <c r="B102" s="89">
        <f>LN(P2_data!F99/P2_data!F98)</f>
        <v>3.9563051348339325E-3</v>
      </c>
      <c r="C102" s="89">
        <v>3.0000000000000001E-5</v>
      </c>
      <c r="D102" s="89">
        <f t="shared" si="1"/>
        <v>3.9263051348339328E-3</v>
      </c>
      <c r="E102" s="89">
        <v>-2.5999999999999999E-3</v>
      </c>
      <c r="F102" s="89">
        <v>-3.5999999999999999E-3</v>
      </c>
      <c r="G102" s="89">
        <v>-1.5E-3</v>
      </c>
    </row>
    <row r="103" spans="2:7">
      <c r="B103" s="89">
        <f>LN(P2_data!F100/P2_data!F99)</f>
        <v>2.8286308421921862E-3</v>
      </c>
      <c r="C103" s="89">
        <v>3.0000000000000001E-5</v>
      </c>
      <c r="D103" s="89">
        <f t="shared" si="1"/>
        <v>2.7986308421921861E-3</v>
      </c>
      <c r="E103" s="89">
        <v>-1.8E-3</v>
      </c>
      <c r="F103" s="89">
        <v>-2.8999999999999998E-3</v>
      </c>
      <c r="G103" s="89">
        <v>-6.0999999999999995E-3</v>
      </c>
    </row>
    <row r="104" spans="2:7">
      <c r="B104" s="89">
        <f>LN(P2_data!F101/P2_data!F100)</f>
        <v>2.6498882768950308E-3</v>
      </c>
      <c r="C104" s="89">
        <v>3.0000000000000001E-5</v>
      </c>
      <c r="D104" s="89">
        <f t="shared" si="1"/>
        <v>2.6198882768950307E-3</v>
      </c>
      <c r="E104" s="89">
        <v>5.3E-3</v>
      </c>
      <c r="F104" s="89">
        <v>2.5000000000000001E-3</v>
      </c>
      <c r="G104" s="89">
        <v>2E-3</v>
      </c>
    </row>
    <row r="105" spans="2:7">
      <c r="B105" s="89">
        <f>LN(P2_data!F102/P2_data!F101)</f>
        <v>4.3443400481038077E-3</v>
      </c>
      <c r="C105" s="89">
        <v>3.0000000000000001E-5</v>
      </c>
      <c r="D105" s="89">
        <f t="shared" si="1"/>
        <v>4.3143400481038081E-3</v>
      </c>
      <c r="E105" s="89">
        <v>-2.9999999999999997E-4</v>
      </c>
      <c r="F105" s="89">
        <v>1.6000000000000001E-3</v>
      </c>
      <c r="G105" s="89">
        <v>-8.9999999999999998E-4</v>
      </c>
    </row>
    <row r="106" spans="2:7">
      <c r="B106" s="89">
        <f>LN(P2_data!F103/P2_data!F102)</f>
        <v>1.8026085918235457E-2</v>
      </c>
      <c r="C106" s="89">
        <v>3.0000000000000001E-5</v>
      </c>
      <c r="D106" s="89">
        <f t="shared" si="1"/>
        <v>1.7996085918235458E-2</v>
      </c>
      <c r="E106" s="89">
        <v>-1.9699999999999999E-2</v>
      </c>
      <c r="F106" s="89">
        <v>-8.8999999999999999E-3</v>
      </c>
      <c r="G106" s="89">
        <v>-5.4000000000000003E-3</v>
      </c>
    </row>
    <row r="107" spans="2:7">
      <c r="B107" s="89">
        <f>LN(P2_data!F104/P2_data!F103)</f>
        <v>-8.2146564545859356E-3</v>
      </c>
      <c r="C107" s="89">
        <v>3.0000000000000001E-5</v>
      </c>
      <c r="D107" s="89">
        <f t="shared" si="1"/>
        <v>-8.2446564545859361E-3</v>
      </c>
      <c r="E107" s="89">
        <v>4.0000000000000001E-3</v>
      </c>
      <c r="F107" s="89">
        <v>5.9999999999999995E-4</v>
      </c>
      <c r="G107" s="89">
        <v>-3.9000000000000003E-3</v>
      </c>
    </row>
    <row r="108" spans="2:7">
      <c r="B108" s="89">
        <f>LN(P2_data!F105/P2_data!F104)</f>
        <v>4.9536560723244709E-3</v>
      </c>
      <c r="C108" s="89">
        <v>3.0000000000000001E-5</v>
      </c>
      <c r="D108" s="89">
        <f t="shared" si="1"/>
        <v>4.9236560723244713E-3</v>
      </c>
      <c r="E108" s="89">
        <v>6.9999999999999993E-3</v>
      </c>
      <c r="F108" s="89">
        <v>-3.9000000000000003E-3</v>
      </c>
      <c r="G108" s="89">
        <v>4.0000000000000001E-3</v>
      </c>
    </row>
    <row r="109" spans="2:7">
      <c r="B109" s="89">
        <f>LN(P2_data!F106/P2_data!F105)</f>
        <v>4.1788610051152458E-3</v>
      </c>
      <c r="C109" s="89">
        <v>3.0000000000000001E-5</v>
      </c>
      <c r="D109" s="89">
        <f t="shared" si="1"/>
        <v>4.1488610051152461E-3</v>
      </c>
      <c r="E109" s="89">
        <v>5.6000000000000008E-3</v>
      </c>
      <c r="F109" s="89">
        <v>2.8000000000000004E-3</v>
      </c>
      <c r="G109" s="89">
        <v>-3.0000000000000001E-3</v>
      </c>
    </row>
    <row r="110" spans="2:7">
      <c r="B110" s="89">
        <f>LN(P2_data!F107/P2_data!F106)</f>
        <v>-6.3588149069808307E-3</v>
      </c>
      <c r="C110" s="89">
        <v>3.0000000000000001E-5</v>
      </c>
      <c r="D110" s="89">
        <f t="shared" si="1"/>
        <v>-6.3888149069808303E-3</v>
      </c>
      <c r="E110" s="89">
        <v>1.8E-3</v>
      </c>
      <c r="F110" s="89">
        <v>-7.000000000000001E-4</v>
      </c>
      <c r="G110" s="89">
        <v>6.0999999999999995E-3</v>
      </c>
    </row>
    <row r="111" spans="2:7">
      <c r="B111" s="89">
        <f>LN(P2_data!F108/P2_data!F107)</f>
        <v>3.9371946148234515E-3</v>
      </c>
      <c r="C111" s="89">
        <v>3.0000000000000001E-5</v>
      </c>
      <c r="D111" s="89">
        <f t="shared" si="1"/>
        <v>3.9071946148234518E-3</v>
      </c>
      <c r="E111" s="89">
        <v>2.3999999999999998E-3</v>
      </c>
      <c r="F111" s="89">
        <v>-1.5E-3</v>
      </c>
      <c r="G111" s="89">
        <v>-4.8999999999999998E-3</v>
      </c>
    </row>
    <row r="112" spans="2:7">
      <c r="B112" s="89">
        <f>LN(P2_data!F109/P2_data!F108)</f>
        <v>-1.0874399651647252E-3</v>
      </c>
      <c r="C112" s="89">
        <v>3.0000000000000001E-5</v>
      </c>
      <c r="D112" s="89">
        <f t="shared" si="1"/>
        <v>-1.1174399651647253E-3</v>
      </c>
      <c r="E112" s="89">
        <v>4.1999999999999997E-3</v>
      </c>
      <c r="F112" s="89">
        <v>-2.7000000000000001E-3</v>
      </c>
      <c r="G112" s="89">
        <v>-7.7000000000000002E-3</v>
      </c>
    </row>
    <row r="113" spans="2:7">
      <c r="B113" s="89">
        <f>LN(P2_data!F110/P2_data!F109)</f>
        <v>8.8326378941858113E-3</v>
      </c>
      <c r="C113" s="89">
        <v>3.0000000000000001E-5</v>
      </c>
      <c r="D113" s="89">
        <f t="shared" si="1"/>
        <v>8.8026378941858108E-3</v>
      </c>
      <c r="E113" s="89">
        <v>5.9999999999999995E-4</v>
      </c>
      <c r="F113" s="89">
        <v>-2.0000000000000001E-4</v>
      </c>
      <c r="G113" s="89">
        <v>8.9999999999999998E-4</v>
      </c>
    </row>
    <row r="114" spans="2:7">
      <c r="B114" s="89">
        <f>LN(P2_data!F111/P2_data!F110)</f>
        <v>-3.3239352525064355E-3</v>
      </c>
      <c r="C114" s="89">
        <v>3.0000000000000001E-5</v>
      </c>
      <c r="D114" s="89">
        <f t="shared" si="1"/>
        <v>-3.3539352525064356E-3</v>
      </c>
      <c r="E114" s="89">
        <v>-1.9E-3</v>
      </c>
      <c r="F114" s="89">
        <v>-5.0000000000000001E-3</v>
      </c>
      <c r="G114" s="89">
        <v>-3.2000000000000002E-3</v>
      </c>
    </row>
    <row r="115" spans="2:7">
      <c r="B115" s="89">
        <f>LN(P2_data!F112/P2_data!F111)</f>
        <v>3.9874117959447179E-3</v>
      </c>
      <c r="C115" s="89">
        <v>3.0000000000000001E-5</v>
      </c>
      <c r="D115" s="89">
        <f t="shared" si="1"/>
        <v>3.9574117959447182E-3</v>
      </c>
      <c r="E115" s="89">
        <v>-2.0000000000000001E-4</v>
      </c>
      <c r="F115" s="89">
        <v>2.9999999999999997E-4</v>
      </c>
      <c r="G115" s="89">
        <v>-5.6000000000000008E-3</v>
      </c>
    </row>
    <row r="116" spans="2:7">
      <c r="B116" s="89">
        <f>LN(P2_data!F113/P2_data!F112)</f>
        <v>8.2868984888723597E-4</v>
      </c>
      <c r="C116" s="89">
        <v>3.0000000000000001E-5</v>
      </c>
      <c r="D116" s="89">
        <f t="shared" si="1"/>
        <v>7.98689848887236E-4</v>
      </c>
      <c r="E116" s="89">
        <v>9.4999999999999998E-3</v>
      </c>
      <c r="F116" s="89">
        <v>9.7000000000000003E-3</v>
      </c>
      <c r="G116" s="89">
        <v>2.9999999999999997E-4</v>
      </c>
    </row>
    <row r="117" spans="2:7">
      <c r="B117" s="89">
        <f>LN(P2_data!F114/P2_data!F113)</f>
        <v>7.3453884726910603E-3</v>
      </c>
      <c r="C117" s="89">
        <v>3.0000000000000001E-5</v>
      </c>
      <c r="D117" s="89">
        <f t="shared" si="1"/>
        <v>7.3153884726910607E-3</v>
      </c>
      <c r="E117" s="89">
        <v>3.4999999999999996E-3</v>
      </c>
      <c r="F117" s="89">
        <v>5.6000000000000008E-3</v>
      </c>
      <c r="G117" s="89">
        <v>-7.7000000000000002E-3</v>
      </c>
    </row>
    <row r="118" spans="2:7">
      <c r="B118" s="89">
        <f>LN(P2_data!F115/P2_data!F114)</f>
        <v>9.8629085029405665E-4</v>
      </c>
      <c r="C118" s="89">
        <v>3.0000000000000001E-5</v>
      </c>
      <c r="D118" s="89">
        <f t="shared" si="1"/>
        <v>9.5629085029405668E-4</v>
      </c>
      <c r="E118" s="89">
        <v>-1.7000000000000001E-3</v>
      </c>
      <c r="F118" s="89">
        <v>-4.5000000000000005E-3</v>
      </c>
      <c r="G118" s="89">
        <v>0</v>
      </c>
    </row>
    <row r="119" spans="2:7">
      <c r="B119" s="89">
        <f>LN(P2_data!F116/P2_data!F115)</f>
        <v>1.1191514877243864E-2</v>
      </c>
      <c r="C119" s="89">
        <v>3.0000000000000001E-5</v>
      </c>
      <c r="D119" s="89">
        <f t="shared" si="1"/>
        <v>1.1161514877243863E-2</v>
      </c>
      <c r="E119" s="89">
        <v>-2.8000000000000004E-3</v>
      </c>
      <c r="F119" s="89">
        <v>1E-3</v>
      </c>
      <c r="G119" s="89">
        <v>-5.9999999999999995E-4</v>
      </c>
    </row>
    <row r="120" spans="2:7">
      <c r="B120" s="89">
        <f>LN(P2_data!F117/P2_data!F116)</f>
        <v>-5.2942580450734203E-3</v>
      </c>
      <c r="C120" s="89">
        <v>3.0000000000000001E-5</v>
      </c>
      <c r="D120" s="89">
        <f t="shared" si="1"/>
        <v>-5.3242580450734199E-3</v>
      </c>
      <c r="E120" s="89">
        <v>1.5E-3</v>
      </c>
      <c r="F120" s="89">
        <v>-1.9E-3</v>
      </c>
      <c r="G120" s="89">
        <v>1E-4</v>
      </c>
    </row>
    <row r="121" spans="2:7">
      <c r="B121" s="89">
        <f>LN(P2_data!F118/P2_data!F117)</f>
        <v>-6.5546732282407878E-3</v>
      </c>
      <c r="C121" s="89">
        <v>3.0000000000000001E-5</v>
      </c>
      <c r="D121" s="89">
        <f t="shared" si="1"/>
        <v>-6.5846732282407875E-3</v>
      </c>
      <c r="E121" s="89">
        <v>1.8E-3</v>
      </c>
      <c r="F121" s="89">
        <v>1.1599999999999999E-2</v>
      </c>
      <c r="G121" s="89">
        <v>9.1999999999999998E-3</v>
      </c>
    </row>
    <row r="122" spans="2:7">
      <c r="B122" s="89">
        <f>LN(P2_data!F119/P2_data!F118)</f>
        <v>-9.1664293192404347E-3</v>
      </c>
      <c r="C122" s="89">
        <v>3.0000000000000001E-5</v>
      </c>
      <c r="D122" s="89">
        <f t="shared" si="1"/>
        <v>-9.1964293192404352E-3</v>
      </c>
      <c r="E122" s="89">
        <v>-1.1999999999999999E-3</v>
      </c>
      <c r="F122" s="89">
        <v>0</v>
      </c>
      <c r="G122" s="89">
        <v>2.3700000000000002E-2</v>
      </c>
    </row>
    <row r="123" spans="2:7">
      <c r="B123" s="89">
        <f>LN(P2_data!F120/P2_data!F119)</f>
        <v>-1.4943962806468172E-3</v>
      </c>
      <c r="C123" s="89">
        <v>3.0000000000000001E-5</v>
      </c>
      <c r="D123" s="89">
        <f t="shared" si="1"/>
        <v>-1.5243962806468173E-3</v>
      </c>
      <c r="E123" s="89">
        <v>-1.1000000000000001E-3</v>
      </c>
      <c r="F123" s="89">
        <v>-2.7000000000000001E-3</v>
      </c>
      <c r="G123" s="89">
        <v>3.5999999999999999E-3</v>
      </c>
    </row>
    <row r="124" spans="2:7">
      <c r="B124" s="89">
        <f>LN(P2_data!F121/P2_data!F120)</f>
        <v>9.9652888172890256E-4</v>
      </c>
      <c r="C124" s="89">
        <v>3.0000000000000001E-5</v>
      </c>
      <c r="D124" s="89">
        <f t="shared" si="1"/>
        <v>9.6652888172890259E-4</v>
      </c>
      <c r="E124" s="89">
        <v>5.5000000000000005E-3</v>
      </c>
      <c r="F124" s="89">
        <v>8.0000000000000004E-4</v>
      </c>
      <c r="G124" s="89">
        <v>-1.4000000000000002E-3</v>
      </c>
    </row>
    <row r="125" spans="2:7">
      <c r="B125" s="89">
        <f>LN(P2_data!F122/P2_data!F121)</f>
        <v>-5.4931722962027682E-3</v>
      </c>
      <c r="C125" s="89">
        <v>3.0000000000000001E-5</v>
      </c>
      <c r="D125" s="89">
        <f t="shared" si="1"/>
        <v>-5.5231722962027678E-3</v>
      </c>
      <c r="E125" s="89">
        <v>-1.7000000000000001E-3</v>
      </c>
      <c r="F125" s="89">
        <v>-4.6999999999999993E-3</v>
      </c>
      <c r="G125" s="89">
        <v>-5.5000000000000005E-3</v>
      </c>
    </row>
    <row r="126" spans="2:7">
      <c r="B126" s="89">
        <f>LN(P2_data!F123/P2_data!F122)</f>
        <v>-4.1816570092310474E-3</v>
      </c>
      <c r="C126" s="89">
        <v>3.0000000000000001E-5</v>
      </c>
      <c r="D126" s="89">
        <f t="shared" si="1"/>
        <v>-4.2116570092310471E-3</v>
      </c>
      <c r="E126" s="89">
        <v>-3.0000000000000001E-3</v>
      </c>
      <c r="F126" s="89">
        <v>-2.3999999999999998E-3</v>
      </c>
      <c r="G126" s="89">
        <v>-1.1999999999999999E-3</v>
      </c>
    </row>
    <row r="127" spans="2:7">
      <c r="B127" s="89">
        <f>LN(P2_data!F124/P2_data!F123)</f>
        <v>1.6756892970705396E-4</v>
      </c>
      <c r="C127" s="89">
        <v>3.0000000000000001E-5</v>
      </c>
      <c r="D127" s="89">
        <f t="shared" si="1"/>
        <v>1.3756892970705396E-4</v>
      </c>
      <c r="E127" s="89">
        <v>-2.9999999999999997E-4</v>
      </c>
      <c r="F127" s="89">
        <v>-2.3E-3</v>
      </c>
      <c r="G127" s="89">
        <v>-1.8E-3</v>
      </c>
    </row>
    <row r="128" spans="2:7">
      <c r="B128" s="89">
        <f>LN(P2_data!F125/P2_data!F124)</f>
        <v>-7.6544598428508921E-3</v>
      </c>
      <c r="C128" s="89">
        <v>3.0000000000000001E-5</v>
      </c>
      <c r="D128" s="89">
        <f t="shared" si="1"/>
        <v>-7.6844598428508918E-3</v>
      </c>
      <c r="E128" s="89">
        <v>8.6E-3</v>
      </c>
      <c r="F128" s="89">
        <v>1.1999999999999999E-3</v>
      </c>
      <c r="G128" s="89">
        <v>-7.4000000000000003E-3</v>
      </c>
    </row>
    <row r="129" spans="2:7">
      <c r="B129" s="89">
        <f>LN(P2_data!F126/P2_data!F125)</f>
        <v>-2.1131828158751469E-3</v>
      </c>
      <c r="C129" s="89">
        <v>3.0000000000000001E-5</v>
      </c>
      <c r="D129" s="89">
        <f t="shared" si="1"/>
        <v>-2.1431828158751469E-3</v>
      </c>
      <c r="E129" s="89">
        <v>-7.3000000000000001E-3</v>
      </c>
      <c r="F129" s="89">
        <v>-4.0000000000000001E-3</v>
      </c>
      <c r="G129" s="89">
        <v>-5.1000000000000004E-3</v>
      </c>
    </row>
    <row r="130" spans="2:7">
      <c r="B130" s="89">
        <f>LN(P2_data!F127/P2_data!F126)</f>
        <v>2.8728114756519877E-3</v>
      </c>
      <c r="C130" s="89">
        <v>3.0000000000000001E-5</v>
      </c>
      <c r="D130" s="89">
        <f t="shared" si="1"/>
        <v>2.8428114756519876E-3</v>
      </c>
      <c r="E130" s="89">
        <v>-7.000000000000001E-4</v>
      </c>
      <c r="F130" s="89">
        <v>-4.0000000000000002E-4</v>
      </c>
      <c r="G130" s="89">
        <v>-1.6799999999999999E-2</v>
      </c>
    </row>
    <row r="131" spans="2:7">
      <c r="B131" s="89">
        <f>LN(P2_data!F128/P2_data!F127)</f>
        <v>3.3692839186874237E-3</v>
      </c>
      <c r="C131" s="89">
        <v>3.0000000000000001E-5</v>
      </c>
      <c r="D131" s="89">
        <f t="shared" si="1"/>
        <v>3.3392839186874236E-3</v>
      </c>
      <c r="E131" s="89">
        <v>2.0000000000000001E-4</v>
      </c>
      <c r="F131" s="89">
        <v>5.1999999999999998E-3</v>
      </c>
      <c r="G131" s="89">
        <v>-4.1999999999999997E-3</v>
      </c>
    </row>
    <row r="132" spans="2:7">
      <c r="B132" s="89">
        <f>LN(P2_data!F129/P2_data!F128)</f>
        <v>4.2794443684675753E-3</v>
      </c>
      <c r="C132" s="89">
        <v>3.0000000000000001E-5</v>
      </c>
      <c r="D132" s="89">
        <f t="shared" si="1"/>
        <v>4.2494443684675757E-3</v>
      </c>
      <c r="E132" s="89">
        <v>2.3999999999999998E-3</v>
      </c>
      <c r="F132" s="89">
        <v>8.3000000000000001E-3</v>
      </c>
      <c r="G132" s="89">
        <v>-5.0000000000000001E-3</v>
      </c>
    </row>
    <row r="133" spans="2:7">
      <c r="B133" s="89">
        <f>LN(P2_data!F130/P2_data!F129)</f>
        <v>-8.9995896995264685E-3</v>
      </c>
      <c r="C133" s="89">
        <v>3.0000000000000001E-5</v>
      </c>
      <c r="D133" s="89">
        <f t="shared" si="1"/>
        <v>-9.0295896995264691E-3</v>
      </c>
      <c r="E133" s="89">
        <v>4.0000000000000002E-4</v>
      </c>
      <c r="F133" s="89">
        <v>-5.9999999999999995E-4</v>
      </c>
      <c r="G133" s="89">
        <v>6.8000000000000005E-3</v>
      </c>
    </row>
    <row r="134" spans="2:7">
      <c r="B134" s="89">
        <f>LN(P2_data!F131/P2_data!F130)</f>
        <v>3.7947256557869318E-3</v>
      </c>
      <c r="C134" s="89">
        <v>3.0000000000000001E-5</v>
      </c>
      <c r="D134" s="89">
        <f t="shared" si="1"/>
        <v>3.7647256557869317E-3</v>
      </c>
      <c r="E134" s="89">
        <v>-8.3999999999999995E-3</v>
      </c>
      <c r="F134" s="89">
        <v>-4.0000000000000001E-3</v>
      </c>
      <c r="G134" s="89">
        <v>1.32E-2</v>
      </c>
    </row>
    <row r="135" spans="2:7">
      <c r="B135" s="89">
        <f>LN(P2_data!F132/P2_data!F131)</f>
        <v>7.5725888099795646E-4</v>
      </c>
      <c r="C135" s="89">
        <v>3.0000000000000001E-5</v>
      </c>
      <c r="D135" s="89">
        <f t="shared" ref="D135:D198" si="2">B135-C135</f>
        <v>7.2725888099795649E-4</v>
      </c>
      <c r="E135" s="89">
        <v>1.0200000000000001E-2</v>
      </c>
      <c r="F135" s="89">
        <v>7.4999999999999997E-3</v>
      </c>
      <c r="G135" s="89">
        <v>2.2000000000000001E-3</v>
      </c>
    </row>
    <row r="136" spans="2:7">
      <c r="B136" s="89">
        <f>LN(P2_data!F133/P2_data!F132)</f>
        <v>-4.8900021150495732E-3</v>
      </c>
      <c r="C136" s="89">
        <v>3.0000000000000001E-5</v>
      </c>
      <c r="D136" s="89">
        <f t="shared" si="2"/>
        <v>-4.9200021150495729E-3</v>
      </c>
      <c r="E136" s="89">
        <v>-8.3000000000000001E-3</v>
      </c>
      <c r="F136" s="89">
        <v>-1.1999999999999999E-3</v>
      </c>
      <c r="G136" s="89">
        <v>1.38E-2</v>
      </c>
    </row>
    <row r="137" spans="2:7">
      <c r="B137" s="89">
        <f>LN(P2_data!F134/P2_data!F133)</f>
        <v>-2.5387421929422751E-3</v>
      </c>
      <c r="C137" s="89">
        <v>3.0000000000000001E-5</v>
      </c>
      <c r="D137" s="89">
        <f t="shared" si="2"/>
        <v>-2.5687421929422752E-3</v>
      </c>
      <c r="E137" s="89">
        <v>1.4000000000000002E-3</v>
      </c>
      <c r="F137" s="89">
        <v>-8.9999999999999998E-4</v>
      </c>
      <c r="G137" s="89">
        <v>-2.5000000000000001E-3</v>
      </c>
    </row>
    <row r="138" spans="2:7">
      <c r="B138" s="89">
        <f>LN(P2_data!F135/P2_data!F134)</f>
        <v>-1.64883583156837E-2</v>
      </c>
      <c r="C138" s="89">
        <v>4.0000000000000003E-5</v>
      </c>
      <c r="D138" s="89">
        <f t="shared" si="2"/>
        <v>-1.6528358315683698E-2</v>
      </c>
      <c r="E138" s="89">
        <v>2.3999999999999998E-3</v>
      </c>
      <c r="F138" s="89">
        <v>3.4000000000000002E-3</v>
      </c>
      <c r="G138" s="89">
        <v>1.2E-2</v>
      </c>
    </row>
    <row r="139" spans="2:7">
      <c r="B139" s="89">
        <f>LN(P2_data!F136/P2_data!F135)</f>
        <v>3.6971884506621952E-3</v>
      </c>
      <c r="C139" s="89">
        <v>4.0000000000000003E-5</v>
      </c>
      <c r="D139" s="89">
        <f t="shared" si="2"/>
        <v>3.6571884506621951E-3</v>
      </c>
      <c r="E139" s="89">
        <v>1.1999999999999999E-3</v>
      </c>
      <c r="F139" s="89">
        <v>-6.8999999999999999E-3</v>
      </c>
      <c r="G139" s="89">
        <v>-5.5000000000000005E-3</v>
      </c>
    </row>
    <row r="140" spans="2:7">
      <c r="B140" s="89">
        <f>LN(P2_data!F137/P2_data!F136)</f>
        <v>-4.291686441182029E-4</v>
      </c>
      <c r="C140" s="89">
        <v>4.0000000000000003E-5</v>
      </c>
      <c r="D140" s="89">
        <f t="shared" si="2"/>
        <v>-4.691686441182029E-4</v>
      </c>
      <c r="E140" s="89">
        <v>-9.4999999999999998E-3</v>
      </c>
      <c r="F140" s="89">
        <v>-5.0000000000000001E-3</v>
      </c>
      <c r="G140" s="89">
        <v>1.1999999999999999E-3</v>
      </c>
    </row>
    <row r="141" spans="2:7">
      <c r="B141" s="89">
        <f>LN(P2_data!F138/P2_data!F137)</f>
        <v>-1.0269794683727339E-2</v>
      </c>
      <c r="C141" s="89">
        <v>4.0000000000000003E-5</v>
      </c>
      <c r="D141" s="89">
        <f t="shared" si="2"/>
        <v>-1.0309794683727339E-2</v>
      </c>
      <c r="E141" s="89">
        <v>6.9999999999999993E-3</v>
      </c>
      <c r="F141" s="89">
        <v>4.1999999999999997E-3</v>
      </c>
      <c r="G141" s="89">
        <v>-4.0999999999999995E-3</v>
      </c>
    </row>
    <row r="142" spans="2:7">
      <c r="B142" s="89">
        <f>LN(P2_data!F139/P2_data!F138)</f>
        <v>1.6468216072873681E-3</v>
      </c>
      <c r="C142" s="89">
        <v>4.0000000000000003E-5</v>
      </c>
      <c r="D142" s="89">
        <f t="shared" si="2"/>
        <v>1.606821607287368E-3</v>
      </c>
      <c r="E142" s="89">
        <v>5.0000000000000001E-4</v>
      </c>
      <c r="F142" s="89">
        <v>-4.3E-3</v>
      </c>
      <c r="G142" s="89">
        <v>-8.9999999999999998E-4</v>
      </c>
    </row>
    <row r="143" spans="2:7">
      <c r="B143" s="89">
        <f>LN(P2_data!F140/P2_data!F139)</f>
        <v>1.2982129773752358E-3</v>
      </c>
      <c r="C143" s="89">
        <v>4.0000000000000003E-5</v>
      </c>
      <c r="D143" s="89">
        <f t="shared" si="2"/>
        <v>1.2582129773752357E-3</v>
      </c>
      <c r="E143" s="89">
        <v>0</v>
      </c>
      <c r="F143" s="89">
        <v>3.8E-3</v>
      </c>
      <c r="G143" s="89">
        <v>-5.3E-3</v>
      </c>
    </row>
    <row r="144" spans="2:7">
      <c r="B144" s="89">
        <f>LN(P2_data!F141/P2_data!F140)</f>
        <v>3.539792139595569E-3</v>
      </c>
      <c r="C144" s="89">
        <v>4.0000000000000003E-5</v>
      </c>
      <c r="D144" s="89">
        <f t="shared" si="2"/>
        <v>3.4997921395955689E-3</v>
      </c>
      <c r="E144" s="89">
        <v>7.1999999999999998E-3</v>
      </c>
      <c r="F144" s="89">
        <v>1.2999999999999999E-3</v>
      </c>
      <c r="G144" s="89">
        <v>-5.3E-3</v>
      </c>
    </row>
    <row r="145" spans="2:7">
      <c r="B145" s="89">
        <f>LN(P2_data!F142/P2_data!F141)</f>
        <v>-1.8115079433496143E-3</v>
      </c>
      <c r="C145" s="89">
        <v>4.0000000000000003E-5</v>
      </c>
      <c r="D145" s="89">
        <f t="shared" si="2"/>
        <v>-1.8515079433496144E-3</v>
      </c>
      <c r="E145" s="89">
        <v>1.7000000000000001E-3</v>
      </c>
      <c r="F145" s="89">
        <v>-5.0000000000000001E-4</v>
      </c>
      <c r="G145" s="89">
        <v>3.7000000000000002E-3</v>
      </c>
    </row>
    <row r="146" spans="2:7">
      <c r="B146" s="89">
        <f>LN(P2_data!F143/P2_data!F142)</f>
        <v>8.168900598449224E-3</v>
      </c>
      <c r="C146" s="89">
        <v>4.0000000000000003E-5</v>
      </c>
      <c r="D146" s="89">
        <f t="shared" si="2"/>
        <v>8.1289005984492239E-3</v>
      </c>
      <c r="E146" s="89">
        <v>4.1999999999999997E-3</v>
      </c>
      <c r="F146" s="89">
        <v>-1.2999999999999999E-3</v>
      </c>
      <c r="G146" s="89">
        <v>-5.0000000000000001E-3</v>
      </c>
    </row>
    <row r="147" spans="2:7">
      <c r="B147" s="89">
        <f>LN(P2_data!F144/P2_data!F143)</f>
        <v>4.443346663196744E-3</v>
      </c>
      <c r="C147" s="89">
        <v>4.0000000000000003E-5</v>
      </c>
      <c r="D147" s="89">
        <f t="shared" si="2"/>
        <v>4.4033466631967439E-3</v>
      </c>
      <c r="E147" s="89">
        <v>0</v>
      </c>
      <c r="F147" s="89">
        <v>2.0999999999999999E-3</v>
      </c>
      <c r="G147" s="89">
        <v>1.2999999999999999E-3</v>
      </c>
    </row>
    <row r="148" spans="2:7">
      <c r="B148" s="89">
        <f>LN(P2_data!F145/P2_data!F144)</f>
        <v>6.9668930311496697E-3</v>
      </c>
      <c r="C148" s="89">
        <v>4.0000000000000003E-5</v>
      </c>
      <c r="D148" s="89">
        <f t="shared" si="2"/>
        <v>6.9268930311496696E-3</v>
      </c>
      <c r="E148" s="89">
        <v>4.0000000000000002E-4</v>
      </c>
      <c r="F148" s="89">
        <v>-3.0000000000000001E-3</v>
      </c>
      <c r="G148" s="89">
        <v>-3.3E-3</v>
      </c>
    </row>
    <row r="149" spans="2:7">
      <c r="B149" s="89">
        <f>LN(P2_data!F146/P2_data!F145)</f>
        <v>-2.5402430060784552E-4</v>
      </c>
      <c r="C149" s="89">
        <v>4.0000000000000003E-5</v>
      </c>
      <c r="D149" s="89">
        <f t="shared" si="2"/>
        <v>-2.9402430060784552E-4</v>
      </c>
      <c r="E149" s="89">
        <v>5.8999999999999999E-3</v>
      </c>
      <c r="F149" s="89">
        <v>5.3E-3</v>
      </c>
      <c r="G149" s="89">
        <v>4.0000000000000002E-4</v>
      </c>
    </row>
    <row r="150" spans="2:7">
      <c r="B150" s="89">
        <f>LN(P2_data!F147/P2_data!F146)</f>
        <v>1.3540624953103E-3</v>
      </c>
      <c r="C150" s="89">
        <v>4.0000000000000003E-5</v>
      </c>
      <c r="D150" s="89">
        <f t="shared" si="2"/>
        <v>1.3140624953102999E-3</v>
      </c>
      <c r="E150" s="89">
        <v>-1E-4</v>
      </c>
      <c r="F150" s="89">
        <v>5.0000000000000001E-4</v>
      </c>
      <c r="G150" s="89">
        <v>-1E-4</v>
      </c>
    </row>
    <row r="151" spans="2:7">
      <c r="B151" s="89">
        <f>LN(P2_data!F148/P2_data!F147)</f>
        <v>8.5895601799000076E-3</v>
      </c>
      <c r="C151" s="89">
        <v>4.0000000000000003E-5</v>
      </c>
      <c r="D151" s="89">
        <f t="shared" si="2"/>
        <v>8.5495601799000075E-3</v>
      </c>
      <c r="E151" s="89">
        <v>-8.0000000000000004E-4</v>
      </c>
      <c r="F151" s="89">
        <v>-4.0999999999999995E-3</v>
      </c>
      <c r="G151" s="89">
        <v>-2.8000000000000004E-3</v>
      </c>
    </row>
    <row r="152" spans="2:7">
      <c r="B152" s="89">
        <f>LN(P2_data!F149/P2_data!F148)</f>
        <v>4.1913065961264633E-4</v>
      </c>
      <c r="C152" s="89">
        <v>4.0000000000000003E-5</v>
      </c>
      <c r="D152" s="89">
        <f t="shared" si="2"/>
        <v>3.7913065961264633E-4</v>
      </c>
      <c r="E152" s="89">
        <v>-2.9999999999999997E-4</v>
      </c>
      <c r="F152" s="89">
        <v>1.1999999999999999E-3</v>
      </c>
      <c r="G152" s="89">
        <v>-2E-3</v>
      </c>
    </row>
    <row r="153" spans="2:7">
      <c r="B153" s="89">
        <f>LN(P2_data!F150/P2_data!F149)</f>
        <v>-3.2741498127865985E-3</v>
      </c>
      <c r="C153" s="89">
        <v>4.0000000000000003E-5</v>
      </c>
      <c r="D153" s="89">
        <f t="shared" si="2"/>
        <v>-3.3141498127865986E-3</v>
      </c>
      <c r="E153" s="89">
        <v>3.8E-3</v>
      </c>
      <c r="F153" s="89">
        <v>3.7000000000000002E-3</v>
      </c>
      <c r="G153" s="89">
        <v>9.1999999999999998E-3</v>
      </c>
    </row>
    <row r="154" spans="2:7">
      <c r="B154" s="89">
        <f>LN(P2_data!F151/P2_data!F150)</f>
        <v>8.0402361115692201E-3</v>
      </c>
      <c r="C154" s="89">
        <v>4.0000000000000003E-5</v>
      </c>
      <c r="D154" s="89">
        <f t="shared" si="2"/>
        <v>8.00023611156922E-3</v>
      </c>
      <c r="E154" s="89">
        <v>-5.9999999999999995E-4</v>
      </c>
      <c r="F154" s="89">
        <v>-3.4999999999999996E-3</v>
      </c>
      <c r="G154" s="89">
        <v>-6.9999999999999993E-3</v>
      </c>
    </row>
    <row r="155" spans="2:7">
      <c r="B155" s="89">
        <f>LN(P2_data!F152/P2_data!F151)</f>
        <v>-7.5099933225522542E-4</v>
      </c>
      <c r="C155" s="89">
        <v>4.0000000000000003E-5</v>
      </c>
      <c r="D155" s="89">
        <f t="shared" si="2"/>
        <v>-7.9099933225522541E-4</v>
      </c>
      <c r="E155" s="89">
        <v>-1.4000000000000002E-3</v>
      </c>
      <c r="F155" s="89">
        <v>-6.4000000000000003E-3</v>
      </c>
      <c r="G155" s="89">
        <v>4.3E-3</v>
      </c>
    </row>
    <row r="156" spans="2:7">
      <c r="B156" s="89">
        <f>LN(P2_data!F153/P2_data!F152)</f>
        <v>7.4850731100057103E-3</v>
      </c>
      <c r="C156" s="89">
        <v>4.0000000000000003E-5</v>
      </c>
      <c r="D156" s="89">
        <f t="shared" si="2"/>
        <v>7.4450731100057102E-3</v>
      </c>
      <c r="E156" s="89">
        <v>-1.7000000000000001E-3</v>
      </c>
      <c r="F156" s="89">
        <v>-5.9999999999999995E-4</v>
      </c>
      <c r="G156" s="89">
        <v>2.3E-3</v>
      </c>
    </row>
    <row r="157" spans="2:7">
      <c r="B157" s="89">
        <f>LN(P2_data!F154/P2_data!F153)</f>
        <v>4.9700133149446248E-4</v>
      </c>
      <c r="C157" s="89">
        <v>4.0000000000000003E-5</v>
      </c>
      <c r="D157" s="89">
        <f t="shared" si="2"/>
        <v>4.5700133149446248E-4</v>
      </c>
      <c r="E157" s="89">
        <v>-1.1000000000000001E-3</v>
      </c>
      <c r="F157" s="89">
        <v>-3.3E-3</v>
      </c>
      <c r="G157" s="89">
        <v>4.4000000000000003E-3</v>
      </c>
    </row>
    <row r="158" spans="2:7">
      <c r="B158" s="89">
        <f>LN(P2_data!F155/P2_data!F154)</f>
        <v>-8.2848388476625655E-4</v>
      </c>
      <c r="C158" s="89">
        <v>4.0000000000000003E-5</v>
      </c>
      <c r="D158" s="89">
        <f t="shared" si="2"/>
        <v>-8.6848388476625654E-4</v>
      </c>
      <c r="E158" s="89">
        <v>2.3999999999999998E-3</v>
      </c>
      <c r="F158" s="89">
        <v>-2.3999999999999998E-3</v>
      </c>
      <c r="G158" s="89">
        <v>1.8E-3</v>
      </c>
    </row>
    <row r="159" spans="2:7">
      <c r="B159" s="89">
        <f>LN(P2_data!F156/P2_data!F155)</f>
        <v>-2.0742591618996414E-3</v>
      </c>
      <c r="C159" s="89">
        <v>4.0000000000000003E-5</v>
      </c>
      <c r="D159" s="89">
        <f t="shared" si="2"/>
        <v>-2.1142591618996415E-3</v>
      </c>
      <c r="E159" s="89">
        <v>-8.0000000000000004E-4</v>
      </c>
      <c r="F159" s="89">
        <v>-1.1699999999999999E-2</v>
      </c>
      <c r="G159" s="89">
        <v>1.6000000000000001E-3</v>
      </c>
    </row>
    <row r="160" spans="2:7">
      <c r="B160" s="89">
        <f>LN(P2_data!F157/P2_data!F156)</f>
        <v>1.5767794592381709E-3</v>
      </c>
      <c r="C160" s="89">
        <v>4.0000000000000003E-5</v>
      </c>
      <c r="D160" s="89">
        <f t="shared" si="2"/>
        <v>1.5367794592381708E-3</v>
      </c>
      <c r="E160" s="89">
        <v>-2.0999999999999999E-3</v>
      </c>
      <c r="F160" s="89">
        <v>-3.4000000000000002E-3</v>
      </c>
      <c r="G160" s="89">
        <v>-2.8999999999999998E-3</v>
      </c>
    </row>
    <row r="161" spans="2:7">
      <c r="B161" s="89">
        <f>LN(P2_data!F158/P2_data!F157)</f>
        <v>-7.8254978754521785E-3</v>
      </c>
      <c r="C161" s="89">
        <v>4.0000000000000003E-5</v>
      </c>
      <c r="D161" s="89">
        <f t="shared" si="2"/>
        <v>-7.8654978754521786E-3</v>
      </c>
      <c r="E161" s="89">
        <v>2.5000000000000001E-3</v>
      </c>
      <c r="F161" s="89">
        <v>3.0000000000000001E-3</v>
      </c>
      <c r="G161" s="89">
        <v>3.5999999999999999E-3</v>
      </c>
    </row>
    <row r="162" spans="2:7">
      <c r="B162" s="89">
        <f>LN(P2_data!F159/P2_data!F158)</f>
        <v>-1.1707644560114377E-3</v>
      </c>
      <c r="C162" s="89">
        <v>4.0000000000000003E-5</v>
      </c>
      <c r="D162" s="89">
        <f t="shared" si="2"/>
        <v>-1.2107644560114378E-3</v>
      </c>
      <c r="E162" s="89">
        <v>1.6000000000000001E-3</v>
      </c>
      <c r="F162" s="89">
        <v>-8.9999999999999998E-4</v>
      </c>
      <c r="G162" s="89">
        <v>-5.8999999999999999E-3</v>
      </c>
    </row>
    <row r="163" spans="2:7">
      <c r="B163" s="89">
        <f>LN(P2_data!F160/P2_data!F159)</f>
        <v>2.9243367593154239E-3</v>
      </c>
      <c r="C163" s="89">
        <v>4.0000000000000003E-5</v>
      </c>
      <c r="D163" s="89">
        <f t="shared" si="2"/>
        <v>2.8843367593154238E-3</v>
      </c>
      <c r="E163" s="89">
        <v>-2.3999999999999998E-3</v>
      </c>
      <c r="F163" s="89">
        <v>-1E-3</v>
      </c>
      <c r="G163" s="89">
        <v>2.0999999999999999E-3</v>
      </c>
    </row>
    <row r="164" spans="2:7">
      <c r="B164" s="89">
        <f>LN(P2_data!F161/P2_data!F160)</f>
        <v>1.2024832923034764E-2</v>
      </c>
      <c r="C164" s="89">
        <v>4.0000000000000003E-5</v>
      </c>
      <c r="D164" s="89">
        <f t="shared" si="2"/>
        <v>1.1984832923034764E-2</v>
      </c>
      <c r="E164" s="89">
        <v>-1.4000000000000002E-3</v>
      </c>
      <c r="F164" s="89">
        <v>-7.7000000000000002E-3</v>
      </c>
      <c r="G164" s="89">
        <v>-1.1999999999999999E-3</v>
      </c>
    </row>
    <row r="165" spans="2:7">
      <c r="B165" s="89">
        <f>LN(P2_data!F162/P2_data!F161)</f>
        <v>7.391631971131794E-3</v>
      </c>
      <c r="C165" s="89">
        <v>4.0000000000000003E-5</v>
      </c>
      <c r="D165" s="89">
        <f t="shared" si="2"/>
        <v>7.3516319711317939E-3</v>
      </c>
      <c r="E165" s="89">
        <v>-1.49E-2</v>
      </c>
      <c r="F165" s="89">
        <v>-3.0999999999999999E-3</v>
      </c>
      <c r="G165" s="89">
        <v>2.3999999999999998E-3</v>
      </c>
    </row>
    <row r="166" spans="2:7">
      <c r="B166" s="89">
        <f>LN(P2_data!F163/P2_data!F162)</f>
        <v>4.7347190491342957E-3</v>
      </c>
      <c r="C166" s="89">
        <v>4.0000000000000003E-5</v>
      </c>
      <c r="D166" s="89">
        <f t="shared" si="2"/>
        <v>4.6947190491342956E-3</v>
      </c>
      <c r="E166" s="89">
        <v>2E-3</v>
      </c>
      <c r="F166" s="89">
        <v>2.3999999999999998E-3</v>
      </c>
      <c r="G166" s="89">
        <v>-8.6E-3</v>
      </c>
    </row>
    <row r="167" spans="2:7">
      <c r="B167" s="89">
        <f>LN(P2_data!F164/P2_data!F163)</f>
        <v>-7.1105117822704038E-3</v>
      </c>
      <c r="C167" s="89">
        <v>4.0000000000000003E-5</v>
      </c>
      <c r="D167" s="89">
        <f t="shared" si="2"/>
        <v>-7.1505117822704039E-3</v>
      </c>
      <c r="E167" s="89">
        <v>1.03E-2</v>
      </c>
      <c r="F167" s="89">
        <v>2.5999999999999999E-3</v>
      </c>
      <c r="G167" s="89">
        <v>5.0000000000000001E-4</v>
      </c>
    </row>
    <row r="168" spans="2:7">
      <c r="B168" s="89">
        <f>LN(P2_data!F165/P2_data!F164)</f>
        <v>-7.7398080578815155E-3</v>
      </c>
      <c r="C168" s="89">
        <v>4.0000000000000003E-5</v>
      </c>
      <c r="D168" s="89">
        <f t="shared" si="2"/>
        <v>-7.7798080578815156E-3</v>
      </c>
      <c r="E168" s="89">
        <v>-1.1000000000000001E-3</v>
      </c>
      <c r="F168" s="89">
        <v>-8.5000000000000006E-3</v>
      </c>
      <c r="G168" s="89">
        <v>-2.9999999999999997E-4</v>
      </c>
    </row>
    <row r="169" spans="2:7">
      <c r="B169" s="89">
        <f>LN(P2_data!F166/P2_data!F165)</f>
        <v>7.3296599755502167E-3</v>
      </c>
      <c r="C169" s="89">
        <v>4.0000000000000003E-5</v>
      </c>
      <c r="D169" s="89">
        <f t="shared" si="2"/>
        <v>7.2896599755502165E-3</v>
      </c>
      <c r="E169" s="89">
        <v>1.8E-3</v>
      </c>
      <c r="F169" s="89">
        <v>-1.1999999999999999E-3</v>
      </c>
      <c r="G169" s="89">
        <v>-4.5000000000000005E-3</v>
      </c>
    </row>
    <row r="170" spans="2:7">
      <c r="B170" s="89">
        <f>LN(P2_data!F167/P2_data!F166)</f>
        <v>5.0744502199253404E-3</v>
      </c>
      <c r="C170" s="89">
        <v>4.0000000000000003E-5</v>
      </c>
      <c r="D170" s="89">
        <f t="shared" si="2"/>
        <v>5.0344502199253403E-3</v>
      </c>
      <c r="E170" s="89">
        <v>-1.5900000000000001E-2</v>
      </c>
      <c r="F170" s="89">
        <v>-1.7000000000000001E-3</v>
      </c>
      <c r="G170" s="89">
        <v>-1.6000000000000001E-3</v>
      </c>
    </row>
    <row r="171" spans="2:7">
      <c r="B171" s="89">
        <f>LN(P2_data!F168/P2_data!F167)</f>
        <v>-1.5523104487594308E-3</v>
      </c>
      <c r="C171" s="89">
        <v>4.0000000000000003E-5</v>
      </c>
      <c r="D171" s="89">
        <f t="shared" si="2"/>
        <v>-1.5923104487594309E-3</v>
      </c>
      <c r="E171" s="89">
        <v>-1.5E-3</v>
      </c>
      <c r="F171" s="89">
        <v>1.5E-3</v>
      </c>
      <c r="G171" s="89">
        <v>2.0999999999999999E-3</v>
      </c>
    </row>
    <row r="172" spans="2:7">
      <c r="B172" s="89">
        <f>LN(P2_data!F169/P2_data!F168)</f>
        <v>3.7541788205159594E-3</v>
      </c>
      <c r="C172" s="89">
        <v>4.0000000000000003E-5</v>
      </c>
      <c r="D172" s="89">
        <f t="shared" si="2"/>
        <v>3.7141788205159593E-3</v>
      </c>
      <c r="E172" s="89">
        <v>5.9999999999999995E-4</v>
      </c>
      <c r="F172" s="89">
        <v>-2.5000000000000001E-3</v>
      </c>
      <c r="G172" s="89">
        <v>-2.2000000000000001E-3</v>
      </c>
    </row>
    <row r="173" spans="2:7">
      <c r="B173" s="89">
        <f>LN(P2_data!F170/P2_data!F169)</f>
        <v>-4.4903777762144194E-3</v>
      </c>
      <c r="C173" s="89">
        <v>4.0000000000000003E-5</v>
      </c>
      <c r="D173" s="89">
        <f t="shared" si="2"/>
        <v>-4.5303777762144195E-3</v>
      </c>
      <c r="E173" s="89">
        <v>1.0700000000000001E-2</v>
      </c>
      <c r="F173" s="89">
        <v>-1E-4</v>
      </c>
      <c r="G173" s="89">
        <v>-2.5000000000000001E-3</v>
      </c>
    </row>
    <row r="174" spans="2:7">
      <c r="B174" s="89">
        <f>LN(P2_data!F171/P2_data!F170)</f>
        <v>3.756938473483149E-3</v>
      </c>
      <c r="C174" s="89">
        <v>4.0000000000000003E-5</v>
      </c>
      <c r="D174" s="89">
        <f t="shared" si="2"/>
        <v>3.7169384734831489E-3</v>
      </c>
      <c r="E174" s="89">
        <v>-3.2000000000000002E-3</v>
      </c>
      <c r="F174" s="89">
        <v>1E-3</v>
      </c>
      <c r="G174" s="89">
        <v>4.0999999999999995E-3</v>
      </c>
    </row>
    <row r="175" spans="2:7">
      <c r="B175" s="89">
        <f>LN(P2_data!F172/P2_data!F171)</f>
        <v>-3.1025253621938015E-3</v>
      </c>
      <c r="C175" s="89">
        <v>4.0000000000000003E-5</v>
      </c>
      <c r="D175" s="89">
        <f t="shared" si="2"/>
        <v>-3.1425253621938016E-3</v>
      </c>
      <c r="E175" s="89">
        <v>-1.4000000000000002E-3</v>
      </c>
      <c r="F175" s="89">
        <v>5.8999999999999999E-3</v>
      </c>
      <c r="G175" s="89">
        <v>1.8E-3</v>
      </c>
    </row>
    <row r="176" spans="2:7">
      <c r="B176" s="89">
        <f>LN(P2_data!F173/P2_data!F172)</f>
        <v>3.6729992877822114E-3</v>
      </c>
      <c r="C176" s="89">
        <v>4.0000000000000003E-5</v>
      </c>
      <c r="D176" s="89">
        <f t="shared" si="2"/>
        <v>3.6329992877822113E-3</v>
      </c>
      <c r="E176" s="89">
        <v>1.8E-3</v>
      </c>
      <c r="F176" s="89">
        <v>1.1999999999999999E-3</v>
      </c>
      <c r="G176" s="89">
        <v>5.6999999999999993E-3</v>
      </c>
    </row>
    <row r="177" spans="2:7">
      <c r="B177" s="89">
        <f>LN(P2_data!F174/P2_data!F173)</f>
        <v>1.5762392381929041E-2</v>
      </c>
      <c r="C177" s="89">
        <v>4.0000000000000003E-5</v>
      </c>
      <c r="D177" s="89">
        <f t="shared" si="2"/>
        <v>1.5722392381929042E-2</v>
      </c>
      <c r="E177" s="89">
        <v>8.0000000000000004E-4</v>
      </c>
      <c r="F177" s="89">
        <v>3.4999999999999996E-3</v>
      </c>
      <c r="G177" s="89">
        <v>-7.4000000000000003E-3</v>
      </c>
    </row>
    <row r="178" spans="2:7">
      <c r="B178" s="89">
        <f>LN(P2_data!F175/P2_data!F174)</f>
        <v>-2.1677500359858102E-3</v>
      </c>
      <c r="C178" s="89">
        <v>4.0000000000000003E-5</v>
      </c>
      <c r="D178" s="89">
        <f t="shared" si="2"/>
        <v>-2.2077500359858103E-3</v>
      </c>
      <c r="E178" s="89">
        <v>1E-3</v>
      </c>
      <c r="F178" s="89">
        <v>1.2999999999999999E-3</v>
      </c>
      <c r="G178" s="89">
        <v>-3.9000000000000003E-3</v>
      </c>
    </row>
    <row r="179" spans="2:7">
      <c r="B179" s="89">
        <f>LN(P2_data!F176/P2_data!F175)</f>
        <v>-4.8232978056378042E-4</v>
      </c>
      <c r="C179" s="89">
        <v>4.0000000000000003E-5</v>
      </c>
      <c r="D179" s="89">
        <f t="shared" si="2"/>
        <v>-5.2232978056378047E-4</v>
      </c>
      <c r="E179" s="89">
        <v>5.3E-3</v>
      </c>
      <c r="F179" s="89">
        <v>2.0000000000000001E-4</v>
      </c>
      <c r="G179" s="89">
        <v>-3.0999999999999999E-3</v>
      </c>
    </row>
    <row r="180" spans="2:7">
      <c r="B180" s="89">
        <f>LN(P2_data!F177/P2_data!F176)</f>
        <v>1.1671720910159781E-2</v>
      </c>
      <c r="C180" s="89">
        <v>4.0000000000000003E-5</v>
      </c>
      <c r="D180" s="89">
        <f t="shared" si="2"/>
        <v>1.1631720910159781E-2</v>
      </c>
      <c r="E180" s="89">
        <v>6.1999999999999998E-3</v>
      </c>
      <c r="F180" s="89">
        <v>4.6999999999999993E-3</v>
      </c>
      <c r="G180" s="89">
        <v>-4.1999999999999997E-3</v>
      </c>
    </row>
    <row r="181" spans="2:7">
      <c r="B181" s="89">
        <f>LN(P2_data!F178/P2_data!F177)</f>
        <v>1.9056540776193711E-3</v>
      </c>
      <c r="C181" s="89">
        <v>5.0000000000000002E-5</v>
      </c>
      <c r="D181" s="89">
        <f t="shared" si="2"/>
        <v>1.8556540776193712E-3</v>
      </c>
      <c r="E181" s="89">
        <v>2.7000000000000001E-3</v>
      </c>
      <c r="F181" s="89">
        <v>4.0999999999999995E-3</v>
      </c>
      <c r="G181" s="89">
        <v>4.5000000000000005E-3</v>
      </c>
    </row>
    <row r="182" spans="2:7">
      <c r="B182" s="89">
        <f>LN(P2_data!F179/P2_data!F178)</f>
        <v>1.1044613821046496E-2</v>
      </c>
      <c r="C182" s="89">
        <v>5.0000000000000002E-5</v>
      </c>
      <c r="D182" s="89">
        <f t="shared" si="2"/>
        <v>1.0994613821046497E-2</v>
      </c>
      <c r="E182" s="89">
        <v>-8.1000000000000013E-3</v>
      </c>
      <c r="F182" s="89">
        <v>1E-3</v>
      </c>
      <c r="G182" s="89">
        <v>-9.5999999999999992E-3</v>
      </c>
    </row>
    <row r="183" spans="2:7">
      <c r="B183" s="89">
        <f>LN(P2_data!F180/P2_data!F179)</f>
        <v>-5.1126945653682003E-3</v>
      </c>
      <c r="C183" s="89">
        <v>5.0000000000000002E-5</v>
      </c>
      <c r="D183" s="89">
        <f t="shared" si="2"/>
        <v>-5.1626945653682E-3</v>
      </c>
      <c r="E183" s="89">
        <v>2.8000000000000004E-3</v>
      </c>
      <c r="F183" s="89">
        <v>-2.0000000000000001E-4</v>
      </c>
      <c r="G183" s="89">
        <v>1.2999999999999999E-3</v>
      </c>
    </row>
    <row r="184" spans="2:7">
      <c r="B184" s="89">
        <f>LN(P2_data!F181/P2_data!F180)</f>
        <v>1.0355525069170302E-2</v>
      </c>
      <c r="C184" s="89">
        <v>5.0000000000000002E-5</v>
      </c>
      <c r="D184" s="89">
        <f t="shared" si="2"/>
        <v>1.0305525069170303E-2</v>
      </c>
      <c r="E184" s="89">
        <v>-7.000000000000001E-4</v>
      </c>
      <c r="F184" s="89">
        <v>1.5E-3</v>
      </c>
      <c r="G184" s="89">
        <v>-9.3999999999999986E-3</v>
      </c>
    </row>
    <row r="185" spans="2:7">
      <c r="B185" s="89">
        <f>LN(P2_data!F182/P2_data!F181)</f>
        <v>-1.2495432805155553E-3</v>
      </c>
      <c r="C185" s="89">
        <v>5.0000000000000002E-5</v>
      </c>
      <c r="D185" s="89">
        <f t="shared" si="2"/>
        <v>-1.2995432805155552E-3</v>
      </c>
      <c r="E185" s="89">
        <v>-1.6000000000000001E-3</v>
      </c>
      <c r="F185" s="89">
        <v>4.0000000000000002E-4</v>
      </c>
      <c r="G185" s="89">
        <v>3.5999999999999999E-3</v>
      </c>
    </row>
    <row r="186" spans="2:7">
      <c r="B186" s="89">
        <f>LN(P2_data!F183/P2_data!F182)</f>
        <v>-1.4007145749900397E-2</v>
      </c>
      <c r="C186" s="89">
        <v>5.0000000000000002E-5</v>
      </c>
      <c r="D186" s="89">
        <f t="shared" si="2"/>
        <v>-1.4057145749900397E-2</v>
      </c>
      <c r="E186" s="89">
        <v>1.0800000000000001E-2</v>
      </c>
      <c r="F186" s="89">
        <v>-1.1999999999999999E-3</v>
      </c>
      <c r="G186" s="89">
        <v>6.3E-3</v>
      </c>
    </row>
    <row r="187" spans="2:7">
      <c r="B187" s="89">
        <f>LN(P2_data!F184/P2_data!F183)</f>
        <v>2.9277647026266724E-3</v>
      </c>
      <c r="C187" s="89">
        <v>5.0000000000000002E-5</v>
      </c>
      <c r="D187" s="89">
        <f t="shared" si="2"/>
        <v>2.8777647026266722E-3</v>
      </c>
      <c r="E187" s="89">
        <v>4.3E-3</v>
      </c>
      <c r="F187" s="89">
        <v>2.3999999999999998E-3</v>
      </c>
      <c r="G187" s="89">
        <v>7.0999999999999995E-3</v>
      </c>
    </row>
    <row r="188" spans="2:7">
      <c r="B188" s="89">
        <f>LN(P2_data!F185/P2_data!F184)</f>
        <v>-7.5346115562510618E-3</v>
      </c>
      <c r="C188" s="89">
        <v>5.0000000000000002E-5</v>
      </c>
      <c r="D188" s="89">
        <f t="shared" si="2"/>
        <v>-7.5846115562510615E-3</v>
      </c>
      <c r="E188" s="89">
        <v>1.1000000000000001E-3</v>
      </c>
      <c r="F188" s="89">
        <v>3.0999999999999999E-3</v>
      </c>
      <c r="G188" s="89">
        <v>3.5999999999999999E-3</v>
      </c>
    </row>
    <row r="189" spans="2:7">
      <c r="B189" s="89">
        <f>LN(P2_data!F186/P2_data!F185)</f>
        <v>4.3690977002416847E-3</v>
      </c>
      <c r="C189" s="89">
        <v>5.0000000000000002E-5</v>
      </c>
      <c r="D189" s="89">
        <f t="shared" si="2"/>
        <v>4.319097700241685E-3</v>
      </c>
      <c r="E189" s="89">
        <v>-1.1999999999999999E-3</v>
      </c>
      <c r="F189" s="89">
        <v>-4.0000000000000002E-4</v>
      </c>
      <c r="G189" s="89">
        <v>-5.9999999999999995E-4</v>
      </c>
    </row>
    <row r="190" spans="2:7">
      <c r="B190" s="89">
        <f>LN(P2_data!F187/P2_data!F186)</f>
        <v>-5.0062084966590393E-3</v>
      </c>
      <c r="C190" s="89">
        <v>5.0000000000000002E-5</v>
      </c>
      <c r="D190" s="89">
        <f t="shared" si="2"/>
        <v>-5.056208496659039E-3</v>
      </c>
      <c r="E190" s="89">
        <v>1.9E-3</v>
      </c>
      <c r="F190" s="89">
        <v>2.8000000000000004E-3</v>
      </c>
      <c r="G190" s="89">
        <v>1.1999999999999999E-3</v>
      </c>
    </row>
    <row r="191" spans="2:7">
      <c r="B191" s="89">
        <f>LN(P2_data!F188/P2_data!F187)</f>
        <v>-9.3641726321700078E-3</v>
      </c>
      <c r="C191" s="89">
        <v>5.0000000000000002E-5</v>
      </c>
      <c r="D191" s="89">
        <f t="shared" si="2"/>
        <v>-9.4141726321700075E-3</v>
      </c>
      <c r="E191" s="89">
        <v>2.3999999999999998E-3</v>
      </c>
      <c r="F191" s="89">
        <v>3.7000000000000002E-3</v>
      </c>
      <c r="G191" s="89">
        <v>2.0999999999999999E-3</v>
      </c>
    </row>
    <row r="192" spans="2:7">
      <c r="B192" s="89">
        <f>LN(P2_data!F189/P2_data!F188)</f>
        <v>2.0885379575342005E-3</v>
      </c>
      <c r="C192" s="89">
        <v>5.0000000000000002E-5</v>
      </c>
      <c r="D192" s="89">
        <f t="shared" si="2"/>
        <v>2.0385379575342004E-3</v>
      </c>
      <c r="E192" s="89">
        <v>1.5E-3</v>
      </c>
      <c r="F192" s="89">
        <v>-2.8000000000000004E-3</v>
      </c>
      <c r="G192" s="89">
        <v>3.4999999999999996E-3</v>
      </c>
    </row>
    <row r="193" spans="2:7">
      <c r="B193" s="89">
        <f>LN(P2_data!F190/P2_data!F189)</f>
        <v>-8.0567626902133694E-3</v>
      </c>
      <c r="C193" s="89">
        <v>5.0000000000000002E-5</v>
      </c>
      <c r="D193" s="89">
        <f t="shared" si="2"/>
        <v>-8.1067626902133691E-3</v>
      </c>
      <c r="E193" s="89">
        <v>1.6000000000000001E-3</v>
      </c>
      <c r="F193" s="89">
        <v>2.2000000000000001E-3</v>
      </c>
      <c r="G193" s="89">
        <v>5.0000000000000001E-3</v>
      </c>
    </row>
    <row r="194" spans="2:7">
      <c r="B194" s="89">
        <f>LN(P2_data!F191/P2_data!F190)</f>
        <v>-7.6330292529939552E-3</v>
      </c>
      <c r="C194" s="89">
        <v>5.0000000000000002E-5</v>
      </c>
      <c r="D194" s="89">
        <f t="shared" si="2"/>
        <v>-7.6830292529939549E-3</v>
      </c>
      <c r="E194" s="89">
        <v>-2.8000000000000004E-3</v>
      </c>
      <c r="F194" s="89">
        <v>1E-3</v>
      </c>
      <c r="G194" s="89">
        <v>3.7000000000000002E-3</v>
      </c>
    </row>
    <row r="195" spans="2:7">
      <c r="B195" s="89">
        <f>LN(P2_data!F192/P2_data!F191)</f>
        <v>4.5543182539190255E-3</v>
      </c>
      <c r="C195" s="89">
        <v>5.0000000000000002E-5</v>
      </c>
      <c r="D195" s="89">
        <f t="shared" si="2"/>
        <v>4.5043182539190258E-3</v>
      </c>
      <c r="E195" s="89">
        <v>1.1999999999999999E-3</v>
      </c>
      <c r="F195" s="89">
        <v>4.4000000000000003E-3</v>
      </c>
      <c r="G195" s="89">
        <v>1.2999999999999999E-3</v>
      </c>
    </row>
    <row r="196" spans="2:7">
      <c r="B196" s="89">
        <f>LN(P2_data!F193/P2_data!F192)</f>
        <v>1.0412985202893649E-2</v>
      </c>
      <c r="C196" s="89">
        <v>5.0000000000000002E-5</v>
      </c>
      <c r="D196" s="89">
        <f t="shared" si="2"/>
        <v>1.036298520289365E-2</v>
      </c>
      <c r="E196" s="89">
        <v>-2.5000000000000001E-3</v>
      </c>
      <c r="F196" s="89">
        <v>3.0999999999999999E-3</v>
      </c>
      <c r="G196" s="89">
        <v>6.3E-3</v>
      </c>
    </row>
    <row r="197" spans="2:7">
      <c r="B197" s="89">
        <f>LN(P2_data!F194/P2_data!F193)</f>
        <v>-1.1224731340637553E-2</v>
      </c>
      <c r="C197" s="89">
        <v>5.0000000000000002E-5</v>
      </c>
      <c r="D197" s="89">
        <f t="shared" si="2"/>
        <v>-1.1274731340637553E-2</v>
      </c>
      <c r="E197" s="89">
        <v>5.0000000000000001E-4</v>
      </c>
      <c r="F197" s="89">
        <v>3.9000000000000003E-3</v>
      </c>
      <c r="G197" s="89">
        <v>1.2999999999999999E-3</v>
      </c>
    </row>
    <row r="198" spans="2:7">
      <c r="B198" s="89">
        <f>LN(P2_data!F195/P2_data!F194)</f>
        <v>-9.4647898997202856E-3</v>
      </c>
      <c r="C198" s="89">
        <v>5.0000000000000002E-5</v>
      </c>
      <c r="D198" s="89">
        <f t="shared" si="2"/>
        <v>-9.5147898997202853E-3</v>
      </c>
      <c r="E198" s="89">
        <v>6.3E-3</v>
      </c>
      <c r="F198" s="89">
        <v>1.3899999999999999E-2</v>
      </c>
      <c r="G198" s="89">
        <v>1.8E-3</v>
      </c>
    </row>
    <row r="199" spans="2:7">
      <c r="B199" s="89">
        <f>LN(P2_data!F196/P2_data!F195)</f>
        <v>1.8837468047669722E-3</v>
      </c>
      <c r="C199" s="89">
        <v>5.0000000000000002E-5</v>
      </c>
      <c r="D199" s="89">
        <f t="shared" ref="D199:D257" si="3">B199-C199</f>
        <v>1.8337468047669723E-3</v>
      </c>
      <c r="E199" s="89">
        <v>1.2999999999999999E-3</v>
      </c>
      <c r="F199" s="89">
        <v>1.6000000000000001E-3</v>
      </c>
      <c r="G199" s="89">
        <v>-7.000000000000001E-4</v>
      </c>
    </row>
    <row r="200" spans="2:7">
      <c r="B200" s="89">
        <f>LN(P2_data!F197/P2_data!F196)</f>
        <v>-5.168369496622395E-3</v>
      </c>
      <c r="C200" s="89">
        <v>5.0000000000000002E-5</v>
      </c>
      <c r="D200" s="89">
        <f t="shared" si="3"/>
        <v>-5.2183694966223947E-3</v>
      </c>
      <c r="E200" s="89">
        <v>3.4999999999999996E-3</v>
      </c>
      <c r="F200" s="89">
        <v>-1.1999999999999999E-3</v>
      </c>
      <c r="G200" s="89">
        <v>-2.8000000000000004E-3</v>
      </c>
    </row>
    <row r="201" spans="2:7">
      <c r="B201" s="89">
        <f>LN(P2_data!F198/P2_data!F197)</f>
        <v>-6.6846133239727348E-3</v>
      </c>
      <c r="C201" s="89">
        <v>4.0000000000000003E-5</v>
      </c>
      <c r="D201" s="89">
        <f t="shared" si="3"/>
        <v>-6.7246133239727349E-3</v>
      </c>
      <c r="E201" s="89">
        <v>5.0000000000000001E-3</v>
      </c>
      <c r="F201" s="89">
        <v>8.3999999999999995E-3</v>
      </c>
      <c r="G201" s="89">
        <v>1.6000000000000001E-3</v>
      </c>
    </row>
    <row r="202" spans="2:7">
      <c r="B202" s="89">
        <f>LN(P2_data!F199/P2_data!F198)</f>
        <v>4.9673014471991142E-4</v>
      </c>
      <c r="C202" s="89">
        <v>4.0000000000000003E-5</v>
      </c>
      <c r="D202" s="89">
        <f t="shared" si="3"/>
        <v>4.5673014471991143E-4</v>
      </c>
      <c r="E202" s="89">
        <v>2.5999999999999999E-3</v>
      </c>
      <c r="F202" s="89">
        <v>-2.9999999999999997E-4</v>
      </c>
      <c r="G202" s="89">
        <v>-2.0000000000000001E-4</v>
      </c>
    </row>
    <row r="203" spans="2:7">
      <c r="B203" s="89">
        <f>LN(P2_data!F200/P2_data!F199)</f>
        <v>2.8098861462980441E-3</v>
      </c>
      <c r="C203" s="89">
        <v>4.0000000000000003E-5</v>
      </c>
      <c r="D203" s="89">
        <f t="shared" si="3"/>
        <v>2.769886146298044E-3</v>
      </c>
      <c r="E203" s="89">
        <v>5.0000000000000001E-4</v>
      </c>
      <c r="F203" s="89">
        <v>-2.8000000000000004E-3</v>
      </c>
      <c r="G203" s="89">
        <v>-4.4000000000000003E-3</v>
      </c>
    </row>
    <row r="204" spans="2:7">
      <c r="B204" s="89">
        <f>LN(P2_data!F201/P2_data!F200)</f>
        <v>-5.3788123677292422E-3</v>
      </c>
      <c r="C204" s="89">
        <v>4.0000000000000003E-5</v>
      </c>
      <c r="D204" s="89">
        <f t="shared" si="3"/>
        <v>-5.4188123677292423E-3</v>
      </c>
      <c r="E204" s="89">
        <v>5.5000000000000005E-3</v>
      </c>
      <c r="F204" s="89">
        <v>-3.4000000000000002E-3</v>
      </c>
      <c r="G204" s="89">
        <v>3.4999999999999996E-3</v>
      </c>
    </row>
    <row r="205" spans="2:7">
      <c r="B205" s="89">
        <f>LN(P2_data!F202/P2_data!F201)</f>
        <v>4.7183483630272574E-3</v>
      </c>
      <c r="C205" s="89">
        <v>4.0000000000000003E-5</v>
      </c>
      <c r="D205" s="89">
        <f t="shared" si="3"/>
        <v>4.6783483630272573E-3</v>
      </c>
      <c r="E205" s="89">
        <v>-8.0000000000000004E-4</v>
      </c>
      <c r="F205" s="89">
        <v>-8.0000000000000004E-4</v>
      </c>
      <c r="G205" s="89">
        <v>-2.5000000000000001E-3</v>
      </c>
    </row>
    <row r="206" spans="2:7">
      <c r="B206" s="89">
        <f>LN(P2_data!F203/P2_data!F202)</f>
        <v>8.1425461858532448E-3</v>
      </c>
      <c r="C206" s="89">
        <v>4.0000000000000003E-5</v>
      </c>
      <c r="D206" s="89">
        <f t="shared" si="3"/>
        <v>8.1025461858532447E-3</v>
      </c>
      <c r="E206" s="89">
        <v>-2.2000000000000001E-3</v>
      </c>
      <c r="F206" s="89">
        <v>-2.7000000000000001E-3</v>
      </c>
      <c r="G206" s="89">
        <v>-4.0000000000000002E-4</v>
      </c>
    </row>
    <row r="207" spans="2:7">
      <c r="B207" s="89">
        <f>LN(P2_data!F204/P2_data!F203)</f>
        <v>2.6178024992483881E-3</v>
      </c>
      <c r="C207" s="89">
        <v>4.0000000000000003E-5</v>
      </c>
      <c r="D207" s="89">
        <f t="shared" si="3"/>
        <v>2.577802499248388E-3</v>
      </c>
      <c r="E207" s="89">
        <v>2.3999999999999998E-3</v>
      </c>
      <c r="F207" s="89">
        <v>-1E-4</v>
      </c>
      <c r="G207" s="89">
        <v>4.1999999999999997E-3</v>
      </c>
    </row>
    <row r="208" spans="2:7">
      <c r="B208" s="89">
        <f>LN(P2_data!F205/P2_data!F204)</f>
        <v>3.1812008983121585E-3</v>
      </c>
      <c r="C208" s="89">
        <v>4.0000000000000003E-5</v>
      </c>
      <c r="D208" s="89">
        <f t="shared" si="3"/>
        <v>3.1412008983121584E-3</v>
      </c>
      <c r="E208" s="89">
        <v>1.6000000000000001E-3</v>
      </c>
      <c r="F208" s="89">
        <v>-2E-3</v>
      </c>
      <c r="G208" s="89">
        <v>-2.0999999999999999E-3</v>
      </c>
    </row>
    <row r="209" spans="2:7">
      <c r="B209" s="89">
        <f>LN(P2_data!F206/P2_data!F205)</f>
        <v>8.1405084274015053E-4</v>
      </c>
      <c r="C209" s="89">
        <v>4.0000000000000003E-5</v>
      </c>
      <c r="D209" s="89">
        <f t="shared" si="3"/>
        <v>7.7405084274015054E-4</v>
      </c>
      <c r="E209" s="89">
        <v>-1.8E-3</v>
      </c>
      <c r="F209" s="89">
        <v>4.0000000000000002E-4</v>
      </c>
      <c r="G209" s="89">
        <v>-5.1000000000000004E-3</v>
      </c>
    </row>
    <row r="210" spans="2:7">
      <c r="B210" s="89">
        <f>LN(P2_data!F207/P2_data!F206)</f>
        <v>7.5392599319388425E-3</v>
      </c>
      <c r="C210" s="89">
        <v>4.0000000000000003E-5</v>
      </c>
      <c r="D210" s="89">
        <f t="shared" si="3"/>
        <v>7.4992599319388424E-3</v>
      </c>
      <c r="E210" s="89">
        <v>4.0000000000000002E-4</v>
      </c>
      <c r="F210" s="89">
        <v>-2.3E-3</v>
      </c>
      <c r="G210" s="89">
        <v>1E-3</v>
      </c>
    </row>
    <row r="211" spans="2:7">
      <c r="B211" s="89">
        <f>LN(P2_data!F208/P2_data!F207)</f>
        <v>-6.8884667746654882E-3</v>
      </c>
      <c r="C211" s="89">
        <v>4.0000000000000003E-5</v>
      </c>
      <c r="D211" s="89">
        <f t="shared" si="3"/>
        <v>-6.9284667746654883E-3</v>
      </c>
      <c r="E211" s="89">
        <v>1.7000000000000001E-3</v>
      </c>
      <c r="F211" s="89">
        <v>-2.8000000000000004E-3</v>
      </c>
      <c r="G211" s="89">
        <v>3.5999999999999999E-3</v>
      </c>
    </row>
    <row r="212" spans="2:7">
      <c r="B212" s="89">
        <f>LN(P2_data!F209/P2_data!F208)</f>
        <v>-6.8544046974128572E-3</v>
      </c>
      <c r="C212" s="89">
        <v>4.0000000000000003E-5</v>
      </c>
      <c r="D212" s="89">
        <f t="shared" si="3"/>
        <v>-6.8944046974128573E-3</v>
      </c>
      <c r="E212" s="89">
        <v>1E-4</v>
      </c>
      <c r="F212" s="89">
        <v>-3.4999999999999996E-3</v>
      </c>
      <c r="G212" s="89">
        <v>-3.2000000000000002E-3</v>
      </c>
    </row>
    <row r="213" spans="2:7">
      <c r="B213" s="89">
        <f>LN(P2_data!F210/P2_data!F209)</f>
        <v>-3.7735812575558506E-3</v>
      </c>
      <c r="C213" s="89">
        <v>4.0000000000000003E-5</v>
      </c>
      <c r="D213" s="89">
        <f t="shared" si="3"/>
        <v>-3.8135812575558507E-3</v>
      </c>
      <c r="E213" s="89">
        <v>1.4000000000000002E-3</v>
      </c>
      <c r="F213" s="89">
        <v>3.0000000000000001E-3</v>
      </c>
      <c r="G213" s="89">
        <v>2.0999999999999999E-3</v>
      </c>
    </row>
    <row r="214" spans="2:7">
      <c r="B214" s="89">
        <f>LN(P2_data!F211/P2_data!F210)</f>
        <v>5.900213862193018E-3</v>
      </c>
      <c r="C214" s="89">
        <v>4.0000000000000003E-5</v>
      </c>
      <c r="D214" s="89">
        <f t="shared" si="3"/>
        <v>5.8602138621930179E-3</v>
      </c>
      <c r="E214" s="89">
        <v>2.0000000000000001E-4</v>
      </c>
      <c r="F214" s="89">
        <v>-3.9000000000000003E-3</v>
      </c>
      <c r="G214" s="89">
        <v>1.7000000000000001E-3</v>
      </c>
    </row>
    <row r="215" spans="2:7">
      <c r="B215" s="89">
        <f>LN(P2_data!F212/P2_data!F211)</f>
        <v>-6.3934480077288405E-3</v>
      </c>
      <c r="C215" s="89">
        <v>4.0000000000000003E-5</v>
      </c>
      <c r="D215" s="89">
        <f t="shared" si="3"/>
        <v>-6.4334480077288406E-3</v>
      </c>
      <c r="E215" s="89">
        <v>5.6999999999999993E-3</v>
      </c>
      <c r="F215" s="89">
        <v>-7.000000000000001E-4</v>
      </c>
      <c r="G215" s="89">
        <v>2.8000000000000004E-3</v>
      </c>
    </row>
    <row r="216" spans="2:7">
      <c r="B216" s="89">
        <f>LN(P2_data!F213/P2_data!F212)</f>
        <v>1.5611686904221187E-3</v>
      </c>
      <c r="C216" s="89">
        <v>4.0000000000000003E-5</v>
      </c>
      <c r="D216" s="89">
        <f t="shared" si="3"/>
        <v>1.5211686904221186E-3</v>
      </c>
      <c r="E216" s="89">
        <v>-4.5000000000000005E-3</v>
      </c>
      <c r="F216" s="89">
        <v>-4.1999999999999997E-3</v>
      </c>
      <c r="G216" s="89">
        <v>1.1999999999999999E-3</v>
      </c>
    </row>
    <row r="217" spans="2:7">
      <c r="B217" s="89">
        <f>LN(P2_data!F214/P2_data!F213)</f>
        <v>-3.8662573585874476E-3</v>
      </c>
      <c r="C217" s="89">
        <v>4.0000000000000003E-5</v>
      </c>
      <c r="D217" s="89">
        <f t="shared" si="3"/>
        <v>-3.9062573585874477E-3</v>
      </c>
      <c r="E217" s="89">
        <v>2E-3</v>
      </c>
      <c r="F217" s="89">
        <v>-1.8E-3</v>
      </c>
      <c r="G217" s="89">
        <v>4.6999999999999993E-3</v>
      </c>
    </row>
    <row r="218" spans="2:7">
      <c r="B218" s="89">
        <f>LN(P2_data!F215/P2_data!F214)</f>
        <v>1.6479314360688704E-4</v>
      </c>
      <c r="C218" s="89">
        <v>4.0000000000000003E-5</v>
      </c>
      <c r="D218" s="89">
        <f t="shared" si="3"/>
        <v>1.2479314360688704E-4</v>
      </c>
      <c r="E218" s="89">
        <v>-5.1000000000000004E-3</v>
      </c>
      <c r="F218" s="89">
        <v>-1E-4</v>
      </c>
      <c r="G218" s="89">
        <v>1.1000000000000001E-3</v>
      </c>
    </row>
    <row r="219" spans="2:7">
      <c r="B219" s="89">
        <f>LN(P2_data!F216/P2_data!F215)</f>
        <v>-8.4409306203276444E-3</v>
      </c>
      <c r="C219" s="89">
        <v>4.0000000000000003E-5</v>
      </c>
      <c r="D219" s="89">
        <f t="shared" si="3"/>
        <v>-8.4809306203276445E-3</v>
      </c>
      <c r="E219" s="89">
        <v>2E-3</v>
      </c>
      <c r="F219" s="89">
        <v>4.0000000000000002E-4</v>
      </c>
      <c r="G219" s="89">
        <v>2.2000000000000001E-3</v>
      </c>
    </row>
    <row r="220" spans="2:7">
      <c r="B220" s="89">
        <f>LN(P2_data!F217/P2_data!F216)</f>
        <v>4.7257890923140871E-3</v>
      </c>
      <c r="C220" s="89">
        <v>4.0000000000000003E-5</v>
      </c>
      <c r="D220" s="89">
        <f t="shared" si="3"/>
        <v>4.685789092314087E-3</v>
      </c>
      <c r="E220" s="89">
        <v>8.199999999999999E-3</v>
      </c>
      <c r="F220" s="89">
        <v>-2.0000000000000001E-4</v>
      </c>
      <c r="G220" s="89">
        <v>-0.01</v>
      </c>
    </row>
    <row r="221" spans="2:7">
      <c r="B221" s="89">
        <f>LN(P2_data!F218/P2_data!F217)</f>
        <v>1.9005500985870775E-3</v>
      </c>
      <c r="C221" s="89">
        <v>4.0000000000000003E-5</v>
      </c>
      <c r="D221" s="89">
        <f t="shared" si="3"/>
        <v>1.8605500985870774E-3</v>
      </c>
      <c r="E221" s="89">
        <v>-4.5999999999999999E-3</v>
      </c>
      <c r="F221" s="89">
        <v>-7.8000000000000005E-3</v>
      </c>
      <c r="G221" s="89">
        <v>-5.0000000000000001E-4</v>
      </c>
    </row>
    <row r="222" spans="2:7">
      <c r="B222" s="89">
        <f>LN(P2_data!F219/P2_data!F218)</f>
        <v>-3.8047937505494554E-3</v>
      </c>
      <c r="C222" s="89">
        <v>4.0000000000000003E-5</v>
      </c>
      <c r="D222" s="89">
        <f t="shared" si="3"/>
        <v>-3.8447937505494555E-3</v>
      </c>
      <c r="E222" s="89">
        <v>2.3E-3</v>
      </c>
      <c r="F222" s="89">
        <v>8.1000000000000013E-3</v>
      </c>
      <c r="G222" s="89">
        <v>-2.2000000000000001E-3</v>
      </c>
    </row>
    <row r="223" spans="2:7">
      <c r="B223" s="89">
        <f>LN(P2_data!F220/P2_data!F219)</f>
        <v>3.6397012785339584E-3</v>
      </c>
      <c r="C223" s="89">
        <v>4.0000000000000003E-5</v>
      </c>
      <c r="D223" s="89">
        <f t="shared" si="3"/>
        <v>3.5997012785339583E-3</v>
      </c>
      <c r="E223" s="89">
        <v>5.0000000000000001E-4</v>
      </c>
      <c r="F223" s="89">
        <v>-8.1000000000000013E-3</v>
      </c>
      <c r="G223" s="89">
        <v>1.4000000000000002E-3</v>
      </c>
    </row>
    <row r="224" spans="2:7">
      <c r="B224" s="89">
        <f>LN(P2_data!F221/P2_data!F220)</f>
        <v>6.6034669349218872E-4</v>
      </c>
      <c r="C224" s="89">
        <v>4.0000000000000003E-5</v>
      </c>
      <c r="D224" s="89">
        <f t="shared" si="3"/>
        <v>6.2034669349218872E-4</v>
      </c>
      <c r="E224" s="89">
        <v>5.9999999999999995E-4</v>
      </c>
      <c r="F224" s="89">
        <v>-2.9999999999999997E-4</v>
      </c>
      <c r="G224" s="89">
        <v>5.0000000000000001E-3</v>
      </c>
    </row>
    <row r="225" spans="1:7">
      <c r="B225" s="89">
        <f>LN(P2_data!F222/P2_data!F221)</f>
        <v>-4.7144455890701055E-3</v>
      </c>
      <c r="C225" s="89">
        <v>4.0000000000000003E-5</v>
      </c>
      <c r="D225" s="89">
        <f t="shared" si="3"/>
        <v>-4.7544455890701056E-3</v>
      </c>
      <c r="E225" s="89">
        <v>3.0999999999999999E-3</v>
      </c>
      <c r="F225" s="89">
        <v>-4.0999999999999995E-3</v>
      </c>
      <c r="G225" s="89">
        <v>-6.6E-3</v>
      </c>
    </row>
    <row r="226" spans="1:7">
      <c r="B226" s="89">
        <f>LN(P2_data!F223/P2_data!F222)</f>
        <v>8.5029527758022031E-3</v>
      </c>
      <c r="C226" s="89">
        <v>4.0000000000000003E-5</v>
      </c>
      <c r="D226" s="89">
        <f t="shared" si="3"/>
        <v>8.462952775802203E-3</v>
      </c>
      <c r="E226" s="89">
        <v>5.9999999999999995E-4</v>
      </c>
      <c r="F226" s="89">
        <v>2E-3</v>
      </c>
      <c r="G226" s="89">
        <v>1.9E-3</v>
      </c>
    </row>
    <row r="227" spans="1:7">
      <c r="A227" s="8"/>
      <c r="B227" s="89">
        <f>LN(P2_data!F224/P2_data!F223)</f>
        <v>-3.6235154378635383E-3</v>
      </c>
      <c r="C227" s="89">
        <v>4.0000000000000003E-5</v>
      </c>
      <c r="D227" s="89">
        <f t="shared" si="3"/>
        <v>-3.6635154378635384E-3</v>
      </c>
      <c r="E227" s="89">
        <v>-2E-3</v>
      </c>
      <c r="F227" s="89">
        <v>-1.3600000000000001E-2</v>
      </c>
      <c r="G227" s="89">
        <v>-3.9000000000000003E-3</v>
      </c>
    </row>
    <row r="228" spans="1:7">
      <c r="B228" s="89">
        <f>LN(P2_data!F225/P2_data!F224)</f>
        <v>3.4590547331009871E-3</v>
      </c>
      <c r="C228" s="89">
        <v>4.0000000000000003E-5</v>
      </c>
      <c r="D228" s="89">
        <f t="shared" si="3"/>
        <v>3.419054733100987E-3</v>
      </c>
      <c r="E228" s="89">
        <v>1.1999999999999999E-3</v>
      </c>
      <c r="F228" s="89">
        <v>5.9999999999999995E-4</v>
      </c>
      <c r="G228" s="89">
        <v>-6.1999999999999998E-3</v>
      </c>
    </row>
    <row r="229" spans="1:7">
      <c r="B229" s="89">
        <f>LN(P2_data!F226/P2_data!F225)</f>
        <v>4.102401653630473E-3</v>
      </c>
      <c r="C229" s="89">
        <v>4.0000000000000003E-5</v>
      </c>
      <c r="D229" s="89">
        <f t="shared" si="3"/>
        <v>4.0624016536304729E-3</v>
      </c>
      <c r="E229" s="89">
        <v>-4.0999999999999995E-3</v>
      </c>
      <c r="F229" s="89">
        <v>-2.0000000000000001E-4</v>
      </c>
      <c r="G229" s="89">
        <v>2.2000000000000001E-3</v>
      </c>
    </row>
    <row r="230" spans="1:7">
      <c r="B230" s="89">
        <f>LN(P2_data!F227/P2_data!F226)</f>
        <v>-8.2217023570766001E-3</v>
      </c>
      <c r="C230" s="89">
        <v>4.0000000000000003E-5</v>
      </c>
      <c r="D230" s="89">
        <f t="shared" si="3"/>
        <v>-8.2617023570766002E-3</v>
      </c>
      <c r="E230" s="89">
        <v>1E-4</v>
      </c>
      <c r="F230" s="89">
        <v>5.0000000000000001E-4</v>
      </c>
      <c r="G230" s="89">
        <v>-3.8E-3</v>
      </c>
    </row>
    <row r="231" spans="1:7">
      <c r="B231" s="89">
        <f>LN(P2_data!F228/P2_data!F227)</f>
        <v>1.484912034209805E-3</v>
      </c>
      <c r="C231" s="89">
        <v>4.0000000000000003E-5</v>
      </c>
      <c r="D231" s="89">
        <f t="shared" si="3"/>
        <v>1.4449120342098049E-3</v>
      </c>
      <c r="E231" s="89">
        <v>8.9999999999999998E-4</v>
      </c>
      <c r="F231" s="89">
        <v>-2.8999999999999998E-3</v>
      </c>
      <c r="G231" s="89">
        <v>2.0000000000000001E-4</v>
      </c>
    </row>
    <row r="232" spans="1:7">
      <c r="B232" s="89">
        <f>LN(P2_data!F229/P2_data!F228)</f>
        <v>2.0587152996708142E-3</v>
      </c>
      <c r="C232" s="89">
        <v>4.0000000000000003E-5</v>
      </c>
      <c r="D232" s="89">
        <f t="shared" si="3"/>
        <v>2.0187152996708141E-3</v>
      </c>
      <c r="E232" s="89">
        <v>-2.2000000000000001E-3</v>
      </c>
      <c r="F232" s="89">
        <v>-1.2999999999999999E-3</v>
      </c>
      <c r="G232" s="89">
        <v>0</v>
      </c>
    </row>
    <row r="233" spans="1:7">
      <c r="B233" s="89">
        <f>LN(P2_data!F230/P2_data!F229)</f>
        <v>-1.2346710937129195E-3</v>
      </c>
      <c r="C233" s="89">
        <v>4.0000000000000003E-5</v>
      </c>
      <c r="D233" s="89">
        <f t="shared" si="3"/>
        <v>-1.2746710937129196E-3</v>
      </c>
      <c r="E233" s="89">
        <v>-5.1999999999999998E-3</v>
      </c>
      <c r="F233" s="89">
        <v>-5.0000000000000001E-4</v>
      </c>
      <c r="G233" s="89">
        <v>2.3999999999999998E-3</v>
      </c>
    </row>
    <row r="234" spans="1:7">
      <c r="B234" s="89">
        <f>LN(P2_data!F231/P2_data!F230)</f>
        <v>-8.2385402236349309E-5</v>
      </c>
      <c r="C234" s="89">
        <v>4.0000000000000003E-5</v>
      </c>
      <c r="D234" s="89">
        <f t="shared" si="3"/>
        <v>-1.2238540223634932E-4</v>
      </c>
      <c r="E234" s="89">
        <v>1.01E-2</v>
      </c>
      <c r="F234" s="89">
        <v>8.5000000000000006E-3</v>
      </c>
      <c r="G234" s="89">
        <v>-5.1999999999999998E-3</v>
      </c>
    </row>
    <row r="235" spans="1:7">
      <c r="B235" s="89">
        <f>LN(P2_data!F232/P2_data!F231)</f>
        <v>1.1954608775264591E-2</v>
      </c>
      <c r="C235" s="89">
        <v>4.0000000000000003E-5</v>
      </c>
      <c r="D235" s="89">
        <f t="shared" si="3"/>
        <v>1.1914608775264591E-2</v>
      </c>
      <c r="E235" s="89">
        <v>-1.4000000000000002E-3</v>
      </c>
      <c r="F235" s="89">
        <v>7.4999999999999997E-3</v>
      </c>
      <c r="G235" s="89">
        <v>2.8999999999999998E-3</v>
      </c>
    </row>
    <row r="236" spans="1:7">
      <c r="B236" s="89">
        <f>LN(P2_data!F233/P2_data!F232)</f>
        <v>-1.2696267578986044E-2</v>
      </c>
      <c r="C236" s="89">
        <v>4.0000000000000003E-5</v>
      </c>
      <c r="D236" s="89">
        <f t="shared" si="3"/>
        <v>-1.2736267578986044E-2</v>
      </c>
      <c r="E236" s="89">
        <v>2.0999999999999999E-3</v>
      </c>
      <c r="F236" s="89">
        <v>5.6999999999999993E-3</v>
      </c>
      <c r="G236" s="89">
        <v>1E-4</v>
      </c>
    </row>
    <row r="237" spans="1:7">
      <c r="B237" s="89">
        <f>LN(P2_data!F234/P2_data!F233)</f>
        <v>1.6473440839300704E-3</v>
      </c>
      <c r="C237" s="89">
        <v>4.0000000000000003E-5</v>
      </c>
      <c r="D237" s="89">
        <f t="shared" si="3"/>
        <v>1.6073440839300703E-3</v>
      </c>
      <c r="E237" s="89">
        <v>6.7000000000000002E-3</v>
      </c>
      <c r="F237" s="89">
        <v>4.0999999999999995E-3</v>
      </c>
      <c r="G237" s="89">
        <v>-3.5999999999999999E-3</v>
      </c>
    </row>
    <row r="238" spans="1:7">
      <c r="B238" s="89">
        <f>LN(P2_data!F235/P2_data!F234)</f>
        <v>9.1750869300290874E-3</v>
      </c>
      <c r="C238" s="89">
        <v>4.0000000000000003E-5</v>
      </c>
      <c r="D238" s="89">
        <f t="shared" si="3"/>
        <v>9.1350869300290873E-3</v>
      </c>
      <c r="E238" s="89">
        <v>-5.0000000000000001E-4</v>
      </c>
      <c r="F238" s="89">
        <v>1E-3</v>
      </c>
      <c r="G238" s="89">
        <v>-4.0000000000000002E-4</v>
      </c>
    </row>
    <row r="239" spans="1:7">
      <c r="B239" s="89">
        <f>LN(P2_data!F236/P2_data!F235)</f>
        <v>-2.5311056892933139E-3</v>
      </c>
      <c r="C239" s="89">
        <v>4.0000000000000003E-5</v>
      </c>
      <c r="D239" s="89">
        <f t="shared" si="3"/>
        <v>-2.571105689293314E-3</v>
      </c>
      <c r="E239" s="89">
        <v>2.0999999999999999E-3</v>
      </c>
      <c r="F239" s="89">
        <v>2.0000000000000001E-4</v>
      </c>
      <c r="G239" s="89">
        <v>-4.4000000000000003E-3</v>
      </c>
    </row>
    <row r="240" spans="1:7">
      <c r="B240" s="89">
        <f>LN(P2_data!F237/P2_data!F236)</f>
        <v>4.1607402128631321E-3</v>
      </c>
      <c r="C240" s="89">
        <v>4.0000000000000003E-5</v>
      </c>
      <c r="D240" s="89">
        <f t="shared" si="3"/>
        <v>4.120740212863132E-3</v>
      </c>
      <c r="E240" s="89">
        <v>-5.9999999999999995E-4</v>
      </c>
      <c r="F240" s="89">
        <v>-3.5999999999999999E-3</v>
      </c>
      <c r="G240" s="89">
        <v>2.9999999999999997E-4</v>
      </c>
    </row>
    <row r="241" spans="2:7">
      <c r="B241" s="89">
        <f>LN(P2_data!F238/P2_data!F237)</f>
        <v>-1.6287249669610235E-4</v>
      </c>
      <c r="C241" s="89">
        <v>4.0000000000000003E-5</v>
      </c>
      <c r="D241" s="89">
        <f t="shared" si="3"/>
        <v>-2.0287249669610234E-4</v>
      </c>
      <c r="E241" s="89">
        <v>1.06E-2</v>
      </c>
      <c r="F241" s="89">
        <v>3.8E-3</v>
      </c>
      <c r="G241" s="89">
        <v>8.3999999999999995E-3</v>
      </c>
    </row>
    <row r="242" spans="2:7">
      <c r="B242" s="89">
        <f>LN(P2_data!F239/P2_data!F238)</f>
        <v>-6.2895612944701054E-3</v>
      </c>
      <c r="C242" s="89">
        <v>4.0000000000000003E-5</v>
      </c>
      <c r="D242" s="89">
        <f t="shared" si="3"/>
        <v>-6.3295612944701055E-3</v>
      </c>
      <c r="E242" s="89">
        <v>2.0000000000000001E-4</v>
      </c>
      <c r="F242" s="89">
        <v>4.0000000000000002E-4</v>
      </c>
      <c r="G242" s="89">
        <v>1.4499999999999999E-2</v>
      </c>
    </row>
    <row r="243" spans="2:7">
      <c r="B243" s="89">
        <f>LN(P2_data!F240/P2_data!F239)</f>
        <v>-7.7322339987338454E-3</v>
      </c>
      <c r="C243" s="89">
        <v>4.0000000000000003E-5</v>
      </c>
      <c r="D243" s="89">
        <f t="shared" si="3"/>
        <v>-7.7722339987338455E-3</v>
      </c>
      <c r="E243" s="89">
        <v>8.199999999999999E-3</v>
      </c>
      <c r="F243" s="89">
        <v>-5.6000000000000008E-3</v>
      </c>
      <c r="G243" s="89">
        <v>-5.0000000000000001E-3</v>
      </c>
    </row>
    <row r="244" spans="2:7">
      <c r="B244" s="89">
        <f>LN(P2_data!F241/P2_data!F240)</f>
        <v>4.0380623671142047E-3</v>
      </c>
      <c r="C244" s="89">
        <v>4.0000000000000003E-5</v>
      </c>
      <c r="D244" s="89">
        <f t="shared" si="3"/>
        <v>3.9980623671142046E-3</v>
      </c>
      <c r="E244" s="89">
        <v>-2.2000000000000001E-3</v>
      </c>
      <c r="F244" s="89">
        <v>-3.7000000000000002E-3</v>
      </c>
      <c r="G244" s="89">
        <v>3.5999999999999999E-3</v>
      </c>
    </row>
    <row r="245" spans="2:7">
      <c r="B245" s="89">
        <f>LN(P2_data!F242/P2_data!F241)</f>
        <v>-3.3776528940411025E-3</v>
      </c>
      <c r="C245" s="89">
        <v>4.0000000000000003E-5</v>
      </c>
      <c r="D245" s="89">
        <f t="shared" si="3"/>
        <v>-3.4176528940411026E-3</v>
      </c>
      <c r="E245" s="89">
        <v>-1E-3</v>
      </c>
      <c r="F245" s="89">
        <v>-3.4999999999999996E-3</v>
      </c>
      <c r="G245" s="89">
        <v>1.2199999999999999E-2</v>
      </c>
    </row>
    <row r="246" spans="2:7">
      <c r="B246" s="89">
        <f>LN(P2_data!F243/P2_data!F242)</f>
        <v>-7.1221833153134028E-3</v>
      </c>
      <c r="C246" s="89">
        <v>4.0000000000000003E-5</v>
      </c>
      <c r="D246" s="89">
        <f t="shared" si="3"/>
        <v>-7.1621833153134029E-3</v>
      </c>
      <c r="E246" s="89">
        <v>-4.3E-3</v>
      </c>
      <c r="F246" s="89">
        <v>-4.4000000000000003E-3</v>
      </c>
      <c r="G246" s="89">
        <v>-2.3999999999999998E-3</v>
      </c>
    </row>
    <row r="247" spans="2:7">
      <c r="B247" s="89">
        <f>LN(P2_data!F244/P2_data!F243)</f>
        <v>-2.0799541589030918E-3</v>
      </c>
      <c r="C247" s="89">
        <v>4.0000000000000003E-5</v>
      </c>
      <c r="D247" s="89">
        <f t="shared" si="3"/>
        <v>-2.1199541589030919E-3</v>
      </c>
      <c r="E247" s="89">
        <v>-8.9999999999999998E-4</v>
      </c>
      <c r="F247" s="89">
        <v>-4.5000000000000005E-3</v>
      </c>
      <c r="G247" s="89">
        <v>-5.1000000000000004E-3</v>
      </c>
    </row>
    <row r="248" spans="2:7">
      <c r="B248" s="89">
        <f>LN(P2_data!F245/P2_data!F244)</f>
        <v>-1.3246354093039635E-2</v>
      </c>
      <c r="C248" s="89">
        <v>4.0000000000000003E-5</v>
      </c>
      <c r="D248" s="89">
        <f t="shared" si="3"/>
        <v>-1.3286354093039635E-2</v>
      </c>
      <c r="E248" s="89">
        <v>4.1999999999999997E-3</v>
      </c>
      <c r="F248" s="89">
        <v>2.5000000000000001E-3</v>
      </c>
      <c r="G248" s="89">
        <v>-1.7000000000000001E-3</v>
      </c>
    </row>
    <row r="249" spans="2:7">
      <c r="B249" s="89">
        <f>LN(P2_data!F246/P2_data!F245)</f>
        <v>-8.4356669314661342E-5</v>
      </c>
      <c r="C249" s="89">
        <v>4.0000000000000003E-5</v>
      </c>
      <c r="D249" s="89">
        <f t="shared" si="3"/>
        <v>-1.2435666931466134E-4</v>
      </c>
      <c r="E249" s="89">
        <v>5.1000000000000004E-3</v>
      </c>
      <c r="F249" s="89">
        <v>-4.4000000000000003E-3</v>
      </c>
      <c r="G249" s="89">
        <v>-1.4000000000000002E-3</v>
      </c>
    </row>
    <row r="250" spans="2:7">
      <c r="B250" s="89">
        <f>LN(P2_data!F247/P2_data!F246)</f>
        <v>-3.974811694898734E-3</v>
      </c>
      <c r="C250" s="89">
        <v>4.0000000000000003E-5</v>
      </c>
      <c r="D250" s="89">
        <f t="shared" si="3"/>
        <v>-4.0148116948987341E-3</v>
      </c>
      <c r="E250" s="89">
        <v>2.5999999999999999E-3</v>
      </c>
      <c r="F250" s="89">
        <v>-4.0999999999999995E-3</v>
      </c>
      <c r="G250" s="89">
        <v>-1.5E-3</v>
      </c>
    </row>
    <row r="251" spans="2:7">
      <c r="B251" s="89">
        <f>LN(P2_data!F248/P2_data!F247)</f>
        <v>1.1856369751775749E-3</v>
      </c>
      <c r="C251" s="89">
        <v>4.0000000000000003E-5</v>
      </c>
      <c r="D251" s="89">
        <f t="shared" si="3"/>
        <v>1.1456369751775748E-3</v>
      </c>
      <c r="E251" s="89">
        <v>7.000000000000001E-4</v>
      </c>
      <c r="F251" s="89">
        <v>-5.1999999999999998E-3</v>
      </c>
      <c r="G251" s="89">
        <v>5.1999999999999998E-3</v>
      </c>
    </row>
    <row r="252" spans="2:7">
      <c r="B252" s="89">
        <f>LN(P2_data!F249/P2_data!F248)</f>
        <v>8.596007759416208E-3</v>
      </c>
      <c r="C252" s="89">
        <v>4.0000000000000003E-5</v>
      </c>
      <c r="D252" s="89">
        <f t="shared" si="3"/>
        <v>8.5560077594162079E-3</v>
      </c>
      <c r="E252" s="89">
        <v>2.0000000000000001E-4</v>
      </c>
      <c r="F252" s="89">
        <v>7.1999999999999998E-3</v>
      </c>
      <c r="G252" s="89">
        <v>-8.8000000000000005E-3</v>
      </c>
    </row>
    <row r="253" spans="2:7">
      <c r="B253" s="89">
        <f>LN(P2_data!F250/P2_data!F249)</f>
        <v>-2.0159435808133909E-3</v>
      </c>
      <c r="C253" s="89">
        <v>4.0000000000000003E-5</v>
      </c>
      <c r="D253" s="89">
        <f t="shared" si="3"/>
        <v>-2.0559435808133911E-3</v>
      </c>
      <c r="E253" s="89">
        <v>-4.6999999999999993E-3</v>
      </c>
      <c r="F253" s="89">
        <v>-6.8999999999999999E-3</v>
      </c>
      <c r="G253" s="89">
        <v>-2.2000000000000001E-3</v>
      </c>
    </row>
    <row r="254" spans="2:7">
      <c r="B254" s="89">
        <f>LN(P2_data!F251/P2_data!F250)</f>
        <v>2.0998705796789327E-3</v>
      </c>
      <c r="C254" s="89">
        <v>4.0000000000000003E-5</v>
      </c>
      <c r="D254" s="89">
        <f t="shared" si="3"/>
        <v>2.0598705796789326E-3</v>
      </c>
      <c r="E254" s="89">
        <v>9.1999999999999998E-3</v>
      </c>
      <c r="F254" s="89">
        <v>6.8000000000000005E-3</v>
      </c>
      <c r="G254" s="89">
        <v>2.9999999999999997E-4</v>
      </c>
    </row>
    <row r="255" spans="2:7">
      <c r="B255" s="89">
        <f>LN(P2_data!F252/P2_data!F251)</f>
        <v>4.6042774662959267E-3</v>
      </c>
      <c r="C255" s="89">
        <v>4.0000000000000003E-5</v>
      </c>
      <c r="D255" s="89">
        <f t="shared" si="3"/>
        <v>4.5642774662959266E-3</v>
      </c>
      <c r="E255" s="89">
        <v>6.7000000000000002E-3</v>
      </c>
      <c r="F255" s="89">
        <v>7.4999999999999997E-3</v>
      </c>
      <c r="G255" s="89">
        <v>2.5999999999999999E-3</v>
      </c>
    </row>
    <row r="256" spans="2:7">
      <c r="B256" s="89">
        <f>LN(P2_data!F253/P2_data!F252)</f>
        <v>7.5138387065001476E-4</v>
      </c>
      <c r="C256" s="89">
        <v>4.0000000000000003E-5</v>
      </c>
      <c r="D256" s="89">
        <f t="shared" si="3"/>
        <v>7.1138387065001476E-4</v>
      </c>
      <c r="E256" s="89">
        <v>-3.0000000000000001E-3</v>
      </c>
      <c r="F256" s="89">
        <v>-3.5999999999999999E-3</v>
      </c>
      <c r="G256" s="89">
        <v>-2.5999999999999999E-3</v>
      </c>
    </row>
    <row r="257" spans="2:7">
      <c r="B257" s="89">
        <f>LN(P2_data!F254/P2_data!F253)</f>
        <v>2.6671044426141793E-3</v>
      </c>
      <c r="C257" s="89">
        <v>4.0000000000000003E-5</v>
      </c>
      <c r="D257" s="89">
        <f t="shared" si="3"/>
        <v>2.6271044426141791E-3</v>
      </c>
      <c r="E257" s="89">
        <v>1E-4</v>
      </c>
      <c r="F257" s="89">
        <v>3.5999999999999999E-3</v>
      </c>
      <c r="G257" s="89">
        <v>5.0000000000000001E-4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6143A-51B8-4755-A509-A7C17A83B33E}">
  <dimension ref="A1:AC257"/>
  <sheetViews>
    <sheetView zoomScale="41" zoomScaleNormal="90" workbookViewId="0">
      <selection activeCell="B6" sqref="B6"/>
    </sheetView>
  </sheetViews>
  <sheetFormatPr defaultColWidth="9.1796875" defaultRowHeight="14.5"/>
  <cols>
    <col min="1" max="1" width="13" style="89" customWidth="1"/>
    <col min="2" max="2" width="13.1796875" style="89" customWidth="1"/>
    <col min="3" max="3" width="9.1796875" style="89"/>
    <col min="4" max="7" width="9.36328125" style="89" bestFit="1" customWidth="1"/>
    <col min="8" max="8" width="9.1796875" style="89"/>
    <col min="9" max="9" width="17.81640625" style="89" customWidth="1"/>
    <col min="10" max="16384" width="9.1796875" style="89"/>
  </cols>
  <sheetData>
    <row r="1" spans="1:29">
      <c r="A1" s="62"/>
      <c r="B1" s="63"/>
      <c r="L1" s="95" t="s">
        <v>111</v>
      </c>
      <c r="V1" s="95" t="s">
        <v>144</v>
      </c>
    </row>
    <row r="2" spans="1:29" ht="16.5">
      <c r="A2" s="62"/>
      <c r="B2" s="63"/>
      <c r="H2" s="11" t="s">
        <v>69</v>
      </c>
      <c r="L2" s="64" t="s">
        <v>70</v>
      </c>
      <c r="M2" s="64">
        <f>J21</f>
        <v>9.7225491470099526E-5</v>
      </c>
      <c r="N2" s="64">
        <f>J22</f>
        <v>1.2478473701774477</v>
      </c>
      <c r="O2" s="64" t="s">
        <v>71</v>
      </c>
      <c r="P2" s="64">
        <f>J23</f>
        <v>-0.13462164979934355</v>
      </c>
      <c r="Q2" s="64" t="s">
        <v>72</v>
      </c>
      <c r="R2" s="64">
        <f>J24</f>
        <v>0.90720348005017293</v>
      </c>
      <c r="S2" s="64" t="s">
        <v>68</v>
      </c>
      <c r="V2" s="96" t="s">
        <v>112</v>
      </c>
      <c r="W2" s="96">
        <f>V22</f>
        <v>1.3092725537377341</v>
      </c>
      <c r="X2" s="96" t="s">
        <v>76</v>
      </c>
      <c r="Y2" s="11" t="s">
        <v>147</v>
      </c>
    </row>
    <row r="3" spans="1:29">
      <c r="D3" s="24" t="s">
        <v>73</v>
      </c>
    </row>
    <row r="4" spans="1:29">
      <c r="B4" s="24" t="s">
        <v>175</v>
      </c>
      <c r="C4" s="24"/>
      <c r="D4" s="24"/>
      <c r="E4" s="24"/>
      <c r="F4" s="24"/>
      <c r="G4" s="24"/>
    </row>
    <row r="5" spans="1:29">
      <c r="B5" s="24" t="s">
        <v>74</v>
      </c>
      <c r="C5" s="24" t="s">
        <v>66</v>
      </c>
      <c r="D5" s="24" t="s">
        <v>75</v>
      </c>
      <c r="E5" s="24" t="s">
        <v>76</v>
      </c>
      <c r="F5" s="24" t="s">
        <v>67</v>
      </c>
      <c r="G5" s="24" t="s">
        <v>68</v>
      </c>
      <c r="I5" t="s">
        <v>77</v>
      </c>
      <c r="J5"/>
      <c r="K5"/>
      <c r="L5"/>
      <c r="M5"/>
      <c r="N5"/>
      <c r="O5"/>
      <c r="P5"/>
      <c r="Q5"/>
      <c r="U5" t="s">
        <v>77</v>
      </c>
      <c r="V5"/>
      <c r="W5"/>
      <c r="X5"/>
      <c r="Y5"/>
      <c r="Z5"/>
      <c r="AA5"/>
      <c r="AB5"/>
      <c r="AC5"/>
    </row>
    <row r="6" spans="1:29" ht="15" thickBot="1">
      <c r="A6" s="8">
        <v>42725</v>
      </c>
      <c r="B6" s="89">
        <f>LN(P2_data!G3/P2_data!G2)</f>
        <v>-2.5391465186762985E-3</v>
      </c>
      <c r="C6" s="89">
        <v>1.0000000000000001E-5</v>
      </c>
      <c r="D6" s="89">
        <f>B6-C6</f>
        <v>-2.5491465186762985E-3</v>
      </c>
      <c r="E6" s="89">
        <v>-2.3999999999999998E-3</v>
      </c>
      <c r="F6" s="89">
        <v>-3.8E-3</v>
      </c>
      <c r="G6" s="89">
        <v>2.3E-3</v>
      </c>
      <c r="I6"/>
      <c r="J6"/>
      <c r="K6"/>
      <c r="L6"/>
      <c r="M6"/>
      <c r="N6"/>
      <c r="O6"/>
      <c r="P6"/>
      <c r="Q6"/>
      <c r="U6"/>
      <c r="V6"/>
      <c r="W6"/>
      <c r="X6"/>
      <c r="Y6"/>
      <c r="Z6"/>
      <c r="AA6"/>
      <c r="AB6"/>
      <c r="AC6"/>
    </row>
    <row r="7" spans="1:29">
      <c r="A7" s="8">
        <v>42726</v>
      </c>
      <c r="B7" s="89">
        <f>LN(P2_data!G4/P2_data!G3)</f>
        <v>-2.5455677185510831E-3</v>
      </c>
      <c r="C7" s="89">
        <v>1.0000000000000001E-5</v>
      </c>
      <c r="D7" s="89">
        <f t="shared" ref="D7:D70" si="0">B7-C7</f>
        <v>-2.5555677185510831E-3</v>
      </c>
      <c r="E7" s="89">
        <v>-3.0000000000000001E-3</v>
      </c>
      <c r="F7" s="89">
        <v>-7.4999999999999997E-3</v>
      </c>
      <c r="G7" s="89">
        <v>2.3999999999999998E-3</v>
      </c>
      <c r="I7" s="65" t="s">
        <v>78</v>
      </c>
      <c r="J7" s="65"/>
      <c r="K7"/>
      <c r="L7"/>
      <c r="M7"/>
      <c r="N7"/>
      <c r="O7"/>
      <c r="P7"/>
      <c r="Q7"/>
      <c r="U7" s="65" t="s">
        <v>78</v>
      </c>
      <c r="V7" s="65"/>
      <c r="W7"/>
      <c r="X7"/>
      <c r="Y7"/>
      <c r="Z7"/>
      <c r="AA7"/>
      <c r="AB7"/>
      <c r="AC7"/>
    </row>
    <row r="8" spans="1:29">
      <c r="B8" s="89">
        <f>LN(P2_data!G5/P2_data!G4)</f>
        <v>1.6977507962115358E-3</v>
      </c>
      <c r="C8" s="89">
        <v>1.0000000000000001E-5</v>
      </c>
      <c r="D8" s="89">
        <f t="shared" si="0"/>
        <v>1.6877507962115357E-3</v>
      </c>
      <c r="E8" s="89">
        <v>1.9E-3</v>
      </c>
      <c r="F8" s="89">
        <v>5.6000000000000008E-3</v>
      </c>
      <c r="G8" s="89">
        <v>-5.1000000000000004E-3</v>
      </c>
      <c r="I8" s="12" t="s">
        <v>79</v>
      </c>
      <c r="J8" s="12">
        <v>0.90758189953459989</v>
      </c>
      <c r="K8"/>
      <c r="L8"/>
      <c r="M8"/>
      <c r="N8"/>
      <c r="O8"/>
      <c r="P8"/>
      <c r="Q8"/>
      <c r="U8" s="12" t="s">
        <v>79</v>
      </c>
      <c r="V8" s="12">
        <v>0.73149399256743197</v>
      </c>
      <c r="W8"/>
      <c r="X8"/>
      <c r="Y8"/>
      <c r="Z8"/>
      <c r="AA8"/>
      <c r="AB8"/>
      <c r="AC8"/>
    </row>
    <row r="9" spans="1:29">
      <c r="B9" s="89">
        <f>LN(P2_data!G6/P2_data!G5)</f>
        <v>1.2714983431302053E-3</v>
      </c>
      <c r="C9" s="89">
        <v>1.0000000000000001E-5</v>
      </c>
      <c r="D9" s="89">
        <f t="shared" si="0"/>
        <v>1.2614983431302052E-3</v>
      </c>
      <c r="E9" s="89">
        <v>2.7000000000000001E-3</v>
      </c>
      <c r="F9" s="89">
        <v>2.0999999999999999E-3</v>
      </c>
      <c r="G9" s="89">
        <v>1.2999999999999999E-3</v>
      </c>
      <c r="I9" s="12" t="s">
        <v>80</v>
      </c>
      <c r="J9" s="12">
        <v>0.82370490436283261</v>
      </c>
      <c r="K9"/>
      <c r="L9"/>
      <c r="M9"/>
      <c r="N9"/>
      <c r="O9"/>
      <c r="P9"/>
      <c r="Q9"/>
      <c r="U9" s="12" t="s">
        <v>80</v>
      </c>
      <c r="V9" s="12">
        <v>0.53508346116224215</v>
      </c>
      <c r="W9"/>
      <c r="X9"/>
      <c r="Y9"/>
      <c r="Z9"/>
      <c r="AA9"/>
      <c r="AB9"/>
      <c r="AC9"/>
    </row>
    <row r="10" spans="1:29">
      <c r="B10" s="89">
        <f>LN(P2_data!G7/P2_data!G6)</f>
        <v>-1.0217202111687819E-2</v>
      </c>
      <c r="C10" s="89">
        <v>1.0000000000000001E-5</v>
      </c>
      <c r="D10" s="89">
        <f t="shared" si="0"/>
        <v>-1.0227202111687818E-2</v>
      </c>
      <c r="E10" s="89">
        <v>-8.6999999999999994E-3</v>
      </c>
      <c r="F10" s="89">
        <v>-2.7000000000000001E-3</v>
      </c>
      <c r="G10" s="89">
        <v>8.9999999999999998E-4</v>
      </c>
      <c r="I10" s="12" t="s">
        <v>81</v>
      </c>
      <c r="J10" s="12">
        <v>0.82157230239947987</v>
      </c>
      <c r="K10"/>
      <c r="L10"/>
      <c r="M10"/>
      <c r="N10"/>
      <c r="O10"/>
      <c r="P10"/>
      <c r="Q10"/>
      <c r="U10" s="12" t="s">
        <v>81</v>
      </c>
      <c r="V10" s="12">
        <v>0.5332237950068911</v>
      </c>
      <c r="W10"/>
      <c r="X10"/>
      <c r="Y10"/>
      <c r="Z10"/>
      <c r="AA10"/>
      <c r="AB10"/>
      <c r="AC10"/>
    </row>
    <row r="11" spans="1:29">
      <c r="B11" s="89">
        <f>LN(P2_data!G8/P2_data!G7)</f>
        <v>-7.3008695649555786E-3</v>
      </c>
      <c r="C11" s="89">
        <v>1.0000000000000001E-5</v>
      </c>
      <c r="D11" s="89">
        <f t="shared" si="0"/>
        <v>-7.3108695649555782E-3</v>
      </c>
      <c r="E11" s="89">
        <v>-4.0000000000000002E-4</v>
      </c>
      <c r="F11" s="89">
        <v>1.2999999999999999E-3</v>
      </c>
      <c r="G11" s="89">
        <v>-3.0999999999999999E-3</v>
      </c>
      <c r="I11" s="12" t="s">
        <v>82</v>
      </c>
      <c r="J11" s="12">
        <v>3.4816698852551536E-3</v>
      </c>
      <c r="K11"/>
      <c r="L11"/>
      <c r="M11"/>
      <c r="N11"/>
      <c r="O11"/>
      <c r="P11"/>
      <c r="Q11"/>
      <c r="U11" s="12" t="s">
        <v>82</v>
      </c>
      <c r="V11" s="12">
        <v>5.6313278173244869E-3</v>
      </c>
      <c r="W11"/>
      <c r="X11"/>
      <c r="Y11"/>
      <c r="Z11"/>
      <c r="AA11"/>
      <c r="AB11"/>
      <c r="AC11"/>
    </row>
    <row r="12" spans="1:29" ht="15" thickBot="1">
      <c r="B12" s="89">
        <f>LN(P2_data!G9/P2_data!G8)</f>
        <v>2.1528102576536859E-3</v>
      </c>
      <c r="C12" s="89">
        <v>1.0000000000000001E-5</v>
      </c>
      <c r="D12" s="89">
        <f t="shared" si="0"/>
        <v>2.1428102576536859E-3</v>
      </c>
      <c r="E12" s="89">
        <v>-5.1999999999999998E-3</v>
      </c>
      <c r="F12" s="89">
        <v>-1.1000000000000001E-3</v>
      </c>
      <c r="G12" s="89">
        <v>2E-3</v>
      </c>
      <c r="I12" s="13" t="s">
        <v>83</v>
      </c>
      <c r="J12" s="13">
        <v>252</v>
      </c>
      <c r="K12"/>
      <c r="L12"/>
      <c r="M12"/>
      <c r="N12"/>
      <c r="O12"/>
      <c r="P12"/>
      <c r="Q12"/>
      <c r="U12" s="13" t="s">
        <v>83</v>
      </c>
      <c r="V12" s="13">
        <v>252</v>
      </c>
      <c r="W12"/>
      <c r="X12"/>
      <c r="Y12"/>
      <c r="Z12"/>
      <c r="AA12"/>
      <c r="AB12"/>
      <c r="AC12"/>
    </row>
    <row r="13" spans="1:29">
      <c r="B13" s="89">
        <f>LN(P2_data!G10/P2_data!G9)</f>
        <v>1.1120730518612867E-2</v>
      </c>
      <c r="C13" s="89">
        <v>2.0000000000000002E-5</v>
      </c>
      <c r="D13" s="89">
        <f t="shared" si="0"/>
        <v>1.1100730518612868E-2</v>
      </c>
      <c r="E13" s="89">
        <v>8.3000000000000001E-3</v>
      </c>
      <c r="F13" s="89">
        <v>-1.1000000000000001E-3</v>
      </c>
      <c r="G13" s="89">
        <v>8.0000000000000004E-4</v>
      </c>
      <c r="I13"/>
      <c r="J13"/>
      <c r="K13"/>
      <c r="L13"/>
      <c r="M13"/>
      <c r="N13"/>
      <c r="O13"/>
      <c r="P13"/>
      <c r="Q13"/>
      <c r="U13"/>
      <c r="V13"/>
      <c r="W13"/>
      <c r="X13"/>
      <c r="Y13"/>
      <c r="Z13"/>
      <c r="AA13"/>
      <c r="AB13"/>
      <c r="AC13"/>
    </row>
    <row r="14" spans="1:29" ht="15" thickBot="1">
      <c r="B14" s="89">
        <f>LN(P2_data!G11/P2_data!G10)</f>
        <v>8.0492277831992372E-3</v>
      </c>
      <c r="C14" s="89">
        <v>2.0000000000000002E-5</v>
      </c>
      <c r="D14" s="89">
        <f t="shared" si="0"/>
        <v>8.029227783199238E-3</v>
      </c>
      <c r="E14" s="89">
        <v>7.9000000000000008E-3</v>
      </c>
      <c r="F14" s="89">
        <v>9.4999999999999998E-3</v>
      </c>
      <c r="G14" s="89">
        <v>-1.5E-3</v>
      </c>
      <c r="I14" t="s">
        <v>84</v>
      </c>
      <c r="J14"/>
      <c r="K14"/>
      <c r="L14"/>
      <c r="M14"/>
      <c r="N14"/>
      <c r="O14"/>
      <c r="P14"/>
      <c r="Q14"/>
      <c r="U14" t="s">
        <v>84</v>
      </c>
      <c r="V14"/>
      <c r="W14"/>
      <c r="X14"/>
      <c r="Y14"/>
      <c r="Z14"/>
      <c r="AA14"/>
      <c r="AB14"/>
      <c r="AC14"/>
    </row>
    <row r="15" spans="1:29">
      <c r="B15" s="89">
        <f>LN(P2_data!G12/P2_data!G11)</f>
        <v>-1.017828973559491E-2</v>
      </c>
      <c r="C15" s="89">
        <v>2.0000000000000002E-5</v>
      </c>
      <c r="D15" s="89">
        <f t="shared" si="0"/>
        <v>-1.0198289735594909E-2</v>
      </c>
      <c r="E15" s="89">
        <v>-2.0999999999999999E-3</v>
      </c>
      <c r="F15" s="89">
        <v>-8.6999999999999994E-3</v>
      </c>
      <c r="G15" s="89">
        <v>-8.0000000000000002E-3</v>
      </c>
      <c r="I15" s="14"/>
      <c r="J15" s="14" t="s">
        <v>85</v>
      </c>
      <c r="K15" s="14" t="s">
        <v>86</v>
      </c>
      <c r="L15" s="14" t="s">
        <v>87</v>
      </c>
      <c r="M15" s="14" t="s">
        <v>88</v>
      </c>
      <c r="N15" s="14" t="s">
        <v>89</v>
      </c>
      <c r="O15"/>
      <c r="P15"/>
      <c r="Q15"/>
      <c r="U15" s="14"/>
      <c r="V15" s="14" t="s">
        <v>85</v>
      </c>
      <c r="W15" s="14" t="s">
        <v>86</v>
      </c>
      <c r="X15" s="14" t="s">
        <v>87</v>
      </c>
      <c r="Y15" s="14" t="s">
        <v>88</v>
      </c>
      <c r="Z15" s="14" t="s">
        <v>89</v>
      </c>
      <c r="AA15"/>
      <c r="AB15"/>
      <c r="AC15"/>
    </row>
    <row r="16" spans="1:29">
      <c r="B16" s="89">
        <f>LN(P2_data!G13/P2_data!G12)</f>
        <v>3.4043437134308801E-3</v>
      </c>
      <c r="C16" s="89">
        <v>2.0000000000000002E-5</v>
      </c>
      <c r="D16" s="89">
        <f t="shared" si="0"/>
        <v>3.3843437134308801E-3</v>
      </c>
      <c r="E16" s="89">
        <v>2.8999999999999998E-3</v>
      </c>
      <c r="F16" s="89">
        <v>-6.1999999999999998E-3</v>
      </c>
      <c r="G16" s="89">
        <v>-3.0999999999999999E-3</v>
      </c>
      <c r="I16" s="12" t="s">
        <v>90</v>
      </c>
      <c r="J16" s="12">
        <v>3</v>
      </c>
      <c r="K16" s="12">
        <v>1.404618176008738E-2</v>
      </c>
      <c r="L16" s="12">
        <v>4.6820605866957936E-3</v>
      </c>
      <c r="M16" s="12">
        <v>386.24408985717201</v>
      </c>
      <c r="N16" s="12">
        <v>3.9131054150661889E-93</v>
      </c>
      <c r="O16"/>
      <c r="P16"/>
      <c r="Q16"/>
      <c r="U16" s="12" t="s">
        <v>90</v>
      </c>
      <c r="V16" s="12">
        <v>1</v>
      </c>
      <c r="W16" s="12">
        <v>9.124480760637611E-3</v>
      </c>
      <c r="X16" s="12">
        <v>9.124480760637611E-3</v>
      </c>
      <c r="Y16" s="12">
        <v>287.73092397395357</v>
      </c>
      <c r="Z16" s="12">
        <v>1.8143232780760464E-43</v>
      </c>
      <c r="AA16"/>
      <c r="AB16"/>
      <c r="AC16"/>
    </row>
    <row r="17" spans="2:29">
      <c r="B17" s="89">
        <f>LN(P2_data!G14/P2_data!G13)</f>
        <v>-6.8202310406915477E-3</v>
      </c>
      <c r="C17" s="89">
        <v>2.0000000000000002E-5</v>
      </c>
      <c r="D17" s="89">
        <f t="shared" si="0"/>
        <v>-6.8402310406915478E-3</v>
      </c>
      <c r="E17" s="89">
        <v>-3.7000000000000002E-3</v>
      </c>
      <c r="F17" s="89">
        <v>-2.7000000000000001E-3</v>
      </c>
      <c r="G17" s="89">
        <v>-1.04E-2</v>
      </c>
      <c r="I17" s="12" t="s">
        <v>91</v>
      </c>
      <c r="J17" s="12">
        <v>248</v>
      </c>
      <c r="K17" s="12">
        <v>3.0062622470933735E-3</v>
      </c>
      <c r="L17" s="12">
        <v>1.2122025189892635E-5</v>
      </c>
      <c r="M17" s="12"/>
      <c r="N17" s="12"/>
      <c r="O17"/>
      <c r="P17"/>
      <c r="Q17"/>
      <c r="U17" s="12" t="s">
        <v>91</v>
      </c>
      <c r="V17" s="12">
        <v>250</v>
      </c>
      <c r="W17" s="12">
        <v>7.9279632465431415E-3</v>
      </c>
      <c r="X17" s="12">
        <v>3.1711852986172568E-5</v>
      </c>
      <c r="Y17" s="12"/>
      <c r="Z17" s="12"/>
      <c r="AA17"/>
      <c r="AB17"/>
      <c r="AC17"/>
    </row>
    <row r="18" spans="2:29" ht="15" thickBot="1">
      <c r="B18" s="89">
        <f>LN(P2_data!G15/P2_data!G14)</f>
        <v>2.1363392473823925E-3</v>
      </c>
      <c r="C18" s="89">
        <v>2.0000000000000002E-5</v>
      </c>
      <c r="D18" s="89">
        <f t="shared" si="0"/>
        <v>2.1163392473823924E-3</v>
      </c>
      <c r="E18" s="89">
        <v>1.6000000000000001E-3</v>
      </c>
      <c r="F18" s="89">
        <v>9.7000000000000003E-3</v>
      </c>
      <c r="G18" s="89">
        <v>5.6000000000000008E-3</v>
      </c>
      <c r="I18" s="13" t="s">
        <v>92</v>
      </c>
      <c r="J18" s="13">
        <v>251</v>
      </c>
      <c r="K18" s="13">
        <v>1.7052444007180752E-2</v>
      </c>
      <c r="L18" s="13"/>
      <c r="M18" s="13"/>
      <c r="N18" s="13"/>
      <c r="O18"/>
      <c r="P18"/>
      <c r="Q18"/>
      <c r="U18" s="13" t="s">
        <v>92</v>
      </c>
      <c r="V18" s="13">
        <v>251</v>
      </c>
      <c r="W18" s="13">
        <v>1.7052444007180752E-2</v>
      </c>
      <c r="X18" s="13"/>
      <c r="Y18" s="13"/>
      <c r="Z18" s="13"/>
      <c r="AA18"/>
      <c r="AB18"/>
      <c r="AC18"/>
    </row>
    <row r="19" spans="2:29" ht="15" thickBot="1">
      <c r="B19" s="89">
        <f>LN(P2_data!G16/P2_data!G15)</f>
        <v>6.381642589520611E-3</v>
      </c>
      <c r="C19" s="89">
        <v>2.0000000000000002E-5</v>
      </c>
      <c r="D19" s="89">
        <f t="shared" si="0"/>
        <v>6.361642589520611E-3</v>
      </c>
      <c r="E19" s="89">
        <v>3.0999999999999999E-3</v>
      </c>
      <c r="F19" s="89">
        <v>-3.2000000000000002E-3</v>
      </c>
      <c r="G19" s="89">
        <v>5.3E-3</v>
      </c>
      <c r="I19"/>
      <c r="J19"/>
      <c r="K19"/>
      <c r="L19"/>
      <c r="M19"/>
      <c r="N19"/>
      <c r="O19"/>
      <c r="P19"/>
      <c r="Q19"/>
      <c r="U19"/>
      <c r="V19"/>
      <c r="W19"/>
      <c r="X19"/>
      <c r="Y19"/>
      <c r="Z19"/>
      <c r="AA19"/>
      <c r="AB19"/>
      <c r="AC19"/>
    </row>
    <row r="20" spans="2:29">
      <c r="B20" s="89">
        <f>LN(P2_data!G17/P2_data!G16)</f>
        <v>-8.5179818369029159E-3</v>
      </c>
      <c r="C20" s="89">
        <v>2.0000000000000002E-5</v>
      </c>
      <c r="D20" s="89">
        <f t="shared" si="0"/>
        <v>-8.5379818369029151E-3</v>
      </c>
      <c r="E20" s="89">
        <v>-3.0000000000000001E-3</v>
      </c>
      <c r="F20" s="89">
        <v>-5.6999999999999993E-3</v>
      </c>
      <c r="G20" s="89">
        <v>-8.8000000000000005E-3</v>
      </c>
      <c r="I20" s="14"/>
      <c r="J20" s="14" t="s">
        <v>93</v>
      </c>
      <c r="K20" s="14" t="s">
        <v>82</v>
      </c>
      <c r="L20" s="14" t="s">
        <v>94</v>
      </c>
      <c r="M20" s="14" t="s">
        <v>95</v>
      </c>
      <c r="N20" s="14" t="s">
        <v>96</v>
      </c>
      <c r="O20" s="14" t="s">
        <v>97</v>
      </c>
      <c r="P20" s="14" t="s">
        <v>98</v>
      </c>
      <c r="Q20" s="14" t="s">
        <v>99</v>
      </c>
      <c r="U20" s="14"/>
      <c r="V20" s="14" t="s">
        <v>93</v>
      </c>
      <c r="W20" s="14" t="s">
        <v>82</v>
      </c>
      <c r="X20" s="14" t="s">
        <v>94</v>
      </c>
      <c r="Y20" s="14" t="s">
        <v>95</v>
      </c>
      <c r="Z20" s="14" t="s">
        <v>96</v>
      </c>
      <c r="AA20" s="14" t="s">
        <v>97</v>
      </c>
      <c r="AB20" s="14" t="s">
        <v>98</v>
      </c>
      <c r="AC20" s="14" t="s">
        <v>99</v>
      </c>
    </row>
    <row r="21" spans="2:29">
      <c r="B21" s="89">
        <f>LN(P2_data!G18/P2_data!G17)</f>
        <v>5.5449492796562907E-3</v>
      </c>
      <c r="C21" s="89">
        <v>2.0000000000000002E-5</v>
      </c>
      <c r="D21" s="89">
        <f t="shared" si="0"/>
        <v>5.5249492796562907E-3</v>
      </c>
      <c r="E21" s="89">
        <v>2.8999999999999998E-3</v>
      </c>
      <c r="F21" s="89">
        <v>6.3E-3</v>
      </c>
      <c r="G21" s="89">
        <v>-8.0000000000000004E-4</v>
      </c>
      <c r="I21" s="12" t="s">
        <v>100</v>
      </c>
      <c r="J21" s="12">
        <v>9.7225491470099526E-5</v>
      </c>
      <c r="K21" s="12">
        <v>2.2506230768067379E-4</v>
      </c>
      <c r="L21" s="12">
        <v>0.43199366642968234</v>
      </c>
      <c r="M21" s="12">
        <v>0.66612136651262399</v>
      </c>
      <c r="N21" s="12">
        <v>-3.4605175028666249E-4</v>
      </c>
      <c r="O21" s="12">
        <v>5.405027332268616E-4</v>
      </c>
      <c r="P21" s="12">
        <v>-3.4605175028666249E-4</v>
      </c>
      <c r="Q21" s="12">
        <v>5.405027332268616E-4</v>
      </c>
      <c r="U21" s="12" t="s">
        <v>100</v>
      </c>
      <c r="V21" s="12">
        <v>-3.3853306921169629E-4</v>
      </c>
      <c r="W21" s="12">
        <v>3.5922291331314513E-4</v>
      </c>
      <c r="X21" s="12">
        <v>-0.94240388534621977</v>
      </c>
      <c r="Y21" s="12">
        <v>0.34689568023117034</v>
      </c>
      <c r="Z21" s="12">
        <v>-1.0460220198619998E-3</v>
      </c>
      <c r="AA21" s="12">
        <v>3.6895588143860724E-4</v>
      </c>
      <c r="AB21" s="12">
        <v>-1.0460220198619998E-3</v>
      </c>
      <c r="AC21" s="12">
        <v>3.6895588143860724E-4</v>
      </c>
    </row>
    <row r="22" spans="2:29" ht="15" thickBot="1">
      <c r="B22" s="89">
        <f>LN(P2_data!G19/P2_data!G18)</f>
        <v>-2.4107882472440237E-2</v>
      </c>
      <c r="C22" s="89">
        <v>2.0000000000000002E-5</v>
      </c>
      <c r="D22" s="89">
        <f t="shared" si="0"/>
        <v>-2.4127882472440236E-2</v>
      </c>
      <c r="E22" s="89">
        <v>-4.8999999999999998E-3</v>
      </c>
      <c r="F22" s="89">
        <v>-8.6E-3</v>
      </c>
      <c r="G22" s="89">
        <v>-5.8999999999999999E-3</v>
      </c>
      <c r="I22" s="12" t="s">
        <v>101</v>
      </c>
      <c r="J22" s="12">
        <v>1.2478473701774477</v>
      </c>
      <c r="K22" s="12">
        <v>5.4604621481027453E-2</v>
      </c>
      <c r="L22" s="12">
        <v>22.852413153546284</v>
      </c>
      <c r="M22" s="12">
        <v>5.7373913884539759E-63</v>
      </c>
      <c r="N22" s="12">
        <v>1.1402994371329471</v>
      </c>
      <c r="O22" s="12">
        <v>1.3553953032219483</v>
      </c>
      <c r="P22" s="12">
        <v>1.1402994371329471</v>
      </c>
      <c r="Q22" s="12">
        <v>1.3553953032219483</v>
      </c>
      <c r="U22" s="13" t="s">
        <v>101</v>
      </c>
      <c r="V22" s="13">
        <v>1.3092725537377341</v>
      </c>
      <c r="W22" s="13">
        <v>7.7185690500519724E-2</v>
      </c>
      <c r="X22" s="13">
        <v>16.962633167464094</v>
      </c>
      <c r="Y22" s="13">
        <v>1.8143232780763571E-43</v>
      </c>
      <c r="Z22" s="13">
        <v>1.1572554603018586</v>
      </c>
      <c r="AA22" s="13">
        <v>1.4612896471736097</v>
      </c>
      <c r="AB22" s="13">
        <v>1.1572554603018586</v>
      </c>
      <c r="AC22" s="13">
        <v>1.4612896471736097</v>
      </c>
    </row>
    <row r="23" spans="2:29">
      <c r="B23" s="89">
        <f>LN(P2_data!G20/P2_data!G19)</f>
        <v>8.2446984707797728E-3</v>
      </c>
      <c r="C23" s="89">
        <v>2.0000000000000002E-5</v>
      </c>
      <c r="D23" s="89">
        <f t="shared" si="0"/>
        <v>8.2246984707797736E-3</v>
      </c>
      <c r="E23" s="89">
        <v>2.3999999999999998E-3</v>
      </c>
      <c r="F23" s="89">
        <v>1.8E-3</v>
      </c>
      <c r="G23" s="89">
        <v>2.3999999999999998E-3</v>
      </c>
      <c r="I23" s="12" t="s">
        <v>102</v>
      </c>
      <c r="J23" s="12">
        <v>-0.13462164979934355</v>
      </c>
      <c r="K23" s="12">
        <v>5.4229392852300988E-2</v>
      </c>
      <c r="L23" s="12">
        <v>-2.4824480363628387</v>
      </c>
      <c r="M23" s="12">
        <v>1.3710893686933094E-2</v>
      </c>
      <c r="N23" s="12">
        <v>-0.24143054167216094</v>
      </c>
      <c r="O23" s="12">
        <v>-2.7812757926526155E-2</v>
      </c>
      <c r="P23" s="12">
        <v>-0.24143054167216094</v>
      </c>
      <c r="Q23" s="12">
        <v>-2.7812757926526155E-2</v>
      </c>
      <c r="U23"/>
      <c r="V23"/>
      <c r="W23"/>
      <c r="X23"/>
      <c r="Y23"/>
      <c r="Z23"/>
      <c r="AA23"/>
      <c r="AB23"/>
      <c r="AC23"/>
    </row>
    <row r="24" spans="2:29" ht="15" thickBot="1">
      <c r="B24" s="89">
        <f>LN(P2_data!G21/P2_data!G20)</f>
        <v>-4.3307993198504671E-3</v>
      </c>
      <c r="C24" s="89">
        <v>2.0000000000000002E-5</v>
      </c>
      <c r="D24" s="89">
        <f t="shared" si="0"/>
        <v>-4.3507993198504671E-3</v>
      </c>
      <c r="E24" s="89">
        <v>-3.8E-3</v>
      </c>
      <c r="F24" s="89">
        <v>-5.0000000000000001E-3</v>
      </c>
      <c r="G24" s="89">
        <v>-4.0000000000000002E-4</v>
      </c>
      <c r="I24" s="13" t="s">
        <v>103</v>
      </c>
      <c r="J24" s="13">
        <v>0.90720348005017293</v>
      </c>
      <c r="K24" s="13">
        <v>4.5073229137803053E-2</v>
      </c>
      <c r="L24" s="13">
        <v>20.127323855066301</v>
      </c>
      <c r="M24" s="13">
        <v>4.5782348277436717E-54</v>
      </c>
      <c r="N24" s="13">
        <v>0.81842834531004538</v>
      </c>
      <c r="O24" s="13">
        <v>0.99597861479030048</v>
      </c>
      <c r="P24" s="13">
        <v>0.81842834531004538</v>
      </c>
      <c r="Q24" s="13">
        <v>0.99597861479030048</v>
      </c>
      <c r="U24"/>
      <c r="V24"/>
      <c r="W24"/>
      <c r="X24"/>
      <c r="Y24"/>
      <c r="Z24"/>
      <c r="AA24"/>
      <c r="AB24"/>
      <c r="AC24"/>
    </row>
    <row r="25" spans="2:29">
      <c r="B25" s="89">
        <f>LN(P2_data!G22/P2_data!G21)</f>
        <v>4.7629013017757267E-3</v>
      </c>
      <c r="C25" s="89">
        <v>2.0000000000000002E-5</v>
      </c>
      <c r="D25" s="89">
        <f t="shared" si="0"/>
        <v>4.7429013017757267E-3</v>
      </c>
      <c r="E25" s="89">
        <v>3.3E-3</v>
      </c>
      <c r="F25" s="89">
        <v>7.000000000000001E-4</v>
      </c>
      <c r="G25" s="89">
        <v>1.9E-3</v>
      </c>
      <c r="I25"/>
      <c r="J25"/>
      <c r="K25"/>
      <c r="L25"/>
      <c r="M25"/>
      <c r="N25"/>
      <c r="O25"/>
      <c r="P25"/>
      <c r="Q25"/>
      <c r="U25"/>
      <c r="V25"/>
      <c r="W25"/>
      <c r="X25"/>
      <c r="Y25"/>
      <c r="Z25"/>
      <c r="AA25"/>
      <c r="AB25"/>
      <c r="AC25"/>
    </row>
    <row r="26" spans="2:29">
      <c r="B26" s="89">
        <f>LN(P2_data!G23/P2_data!G22)</f>
        <v>-6.5005646030933161E-3</v>
      </c>
      <c r="C26" s="89">
        <v>2.0000000000000002E-5</v>
      </c>
      <c r="D26" s="89">
        <f t="shared" si="0"/>
        <v>-6.5205646030933161E-3</v>
      </c>
      <c r="E26" s="89">
        <v>-2.8999999999999998E-3</v>
      </c>
      <c r="F26" s="89">
        <v>-2.0000000000000001E-4</v>
      </c>
      <c r="G26" s="89">
        <v>-3.0999999999999999E-3</v>
      </c>
      <c r="I26"/>
      <c r="J26"/>
      <c r="K26"/>
      <c r="L26"/>
      <c r="M26"/>
      <c r="N26"/>
      <c r="O26"/>
      <c r="P26"/>
      <c r="Q26"/>
    </row>
    <row r="27" spans="2:29">
      <c r="B27" s="89">
        <f>LN(P2_data!G24/P2_data!G23)</f>
        <v>1.2529910903981823E-2</v>
      </c>
      <c r="C27" s="89">
        <v>2.0000000000000002E-5</v>
      </c>
      <c r="D27" s="89">
        <f t="shared" si="0"/>
        <v>1.2509910903981824E-2</v>
      </c>
      <c r="E27" s="89">
        <v>8.3000000000000001E-3</v>
      </c>
      <c r="F27" s="89">
        <v>6.8000000000000005E-3</v>
      </c>
      <c r="G27" s="89">
        <v>8.1000000000000013E-3</v>
      </c>
      <c r="I27"/>
      <c r="J27"/>
      <c r="K27"/>
      <c r="L27"/>
      <c r="M27"/>
      <c r="N27"/>
      <c r="O27"/>
      <c r="P27"/>
      <c r="Q27"/>
    </row>
    <row r="28" spans="2:29">
      <c r="B28" s="89">
        <f>LN(P2_data!G25/P2_data!G24)</f>
        <v>1.6606683182673335E-2</v>
      </c>
      <c r="C28" s="89">
        <v>2.0000000000000002E-5</v>
      </c>
      <c r="D28" s="89">
        <f t="shared" si="0"/>
        <v>1.6586683182673336E-2</v>
      </c>
      <c r="E28" s="89">
        <v>8.3999999999999995E-3</v>
      </c>
      <c r="F28" s="89">
        <v>1.6000000000000001E-3</v>
      </c>
      <c r="G28" s="89">
        <v>3.5999999999999999E-3</v>
      </c>
    </row>
    <row r="29" spans="2:29" ht="18.5">
      <c r="B29" s="89">
        <f>LN(P2_data!G26/P2_data!G25)</f>
        <v>2.5305791657170337E-3</v>
      </c>
      <c r="C29" s="89">
        <v>2.0000000000000002E-5</v>
      </c>
      <c r="D29" s="89">
        <f t="shared" si="0"/>
        <v>2.5105791657170336E-3</v>
      </c>
      <c r="E29" s="89">
        <v>-1E-3</v>
      </c>
      <c r="F29" s="89">
        <v>-6.1999999999999998E-3</v>
      </c>
      <c r="G29" s="89">
        <v>3.8E-3</v>
      </c>
      <c r="I29" s="66" t="s">
        <v>114</v>
      </c>
    </row>
    <row r="30" spans="2:29">
      <c r="B30" s="89">
        <f>LN(P2_data!G27/P2_data!G26)</f>
        <v>-3.79827424357995E-3</v>
      </c>
      <c r="C30" s="89">
        <v>2.0000000000000002E-5</v>
      </c>
      <c r="D30" s="89">
        <f t="shared" si="0"/>
        <v>-3.81827424357995E-3</v>
      </c>
      <c r="E30" s="89">
        <v>-1.1999999999999999E-3</v>
      </c>
      <c r="F30" s="89">
        <v>2.9999999999999997E-4</v>
      </c>
      <c r="G30" s="89">
        <v>-6.6E-3</v>
      </c>
    </row>
    <row r="31" spans="2:29">
      <c r="B31" s="89">
        <f>LN(P2_data!G28/P2_data!G27)</f>
        <v>-8.0663143383593525E-3</v>
      </c>
      <c r="C31" s="89">
        <v>2.0000000000000002E-5</v>
      </c>
      <c r="D31" s="89">
        <f t="shared" si="0"/>
        <v>-8.0863143383593516E-3</v>
      </c>
      <c r="E31" s="89">
        <v>-6.8000000000000005E-3</v>
      </c>
      <c r="F31" s="89">
        <v>-7.1999999999999998E-3</v>
      </c>
      <c r="G31" s="89">
        <v>-4.1999999999999997E-3</v>
      </c>
      <c r="I31" s="94" t="str">
        <f>L1</f>
        <v>FF3F</v>
      </c>
      <c r="M31" s="94" t="str">
        <f>V1</f>
        <v>CAPM</v>
      </c>
    </row>
    <row r="32" spans="2:29" ht="16.5">
      <c r="B32" s="89">
        <f>LN(P2_data!G29/P2_data!G28)</f>
        <v>-6.4143904519604984E-3</v>
      </c>
      <c r="C32" s="89">
        <v>2.0000000000000002E-5</v>
      </c>
      <c r="D32" s="89">
        <f t="shared" si="0"/>
        <v>-6.4343904519604984E-3</v>
      </c>
      <c r="E32" s="89">
        <v>0</v>
      </c>
      <c r="F32" s="89">
        <v>8.8000000000000005E-3</v>
      </c>
      <c r="G32" s="89">
        <v>-5.5000000000000005E-3</v>
      </c>
      <c r="I32" s="40" t="s">
        <v>145</v>
      </c>
      <c r="J32" s="40" t="s">
        <v>146</v>
      </c>
      <c r="K32" s="40"/>
      <c r="M32" s="40" t="s">
        <v>145</v>
      </c>
      <c r="N32" s="40" t="s">
        <v>146</v>
      </c>
      <c r="O32" s="40"/>
    </row>
    <row r="33" spans="2:25">
      <c r="B33" s="89">
        <f>LN(P2_data!G30/P2_data!G29)</f>
        <v>1.286216710787881E-3</v>
      </c>
      <c r="C33" s="89">
        <v>2.0000000000000002E-5</v>
      </c>
      <c r="D33" s="89">
        <f t="shared" si="0"/>
        <v>1.2662167107878809E-3</v>
      </c>
      <c r="E33" s="89">
        <v>4.0000000000000002E-4</v>
      </c>
      <c r="F33" s="89">
        <v>-4.0000000000000002E-4</v>
      </c>
      <c r="G33" s="89">
        <v>2.9999999999999997E-4</v>
      </c>
      <c r="I33" s="40" t="str">
        <f t="array" ref="I33:I38">TRANSPOSE(P2_data!B1:G1)</f>
        <v>SPY</v>
      </c>
      <c r="J33" s="98"/>
      <c r="K33" s="40"/>
      <c r="M33" s="40" t="str">
        <f t="array" ref="M33:M38">TRANSPOSE(P2_data!B1:G1)</f>
        <v>SPY</v>
      </c>
      <c r="N33" s="98"/>
      <c r="O33" s="40"/>
      <c r="P33" s="89" t="s">
        <v>149</v>
      </c>
      <c r="Y33" s="40"/>
    </row>
    <row r="34" spans="2:25">
      <c r="B34" s="89">
        <f>LN(P2_data!G31/P2_data!G30)</f>
        <v>-3.8634948250445898E-3</v>
      </c>
      <c r="C34" s="89">
        <v>2.0000000000000002E-5</v>
      </c>
      <c r="D34" s="89">
        <f t="shared" si="0"/>
        <v>-3.8834948250445899E-3</v>
      </c>
      <c r="E34" s="89">
        <v>-2.0000000000000001E-4</v>
      </c>
      <c r="F34" s="89">
        <v>-2.5999999999999999E-3</v>
      </c>
      <c r="G34" s="89">
        <v>-3.0999999999999999E-3</v>
      </c>
      <c r="I34" s="40" t="str">
        <v>IYY</v>
      </c>
      <c r="J34" s="98"/>
      <c r="K34" s="40"/>
      <c r="M34" s="40" t="str">
        <v>IYY</v>
      </c>
      <c r="N34" s="98"/>
      <c r="O34" s="40"/>
      <c r="P34" s="89" t="s">
        <v>150</v>
      </c>
      <c r="R34" s="68"/>
      <c r="Y34" s="40"/>
    </row>
    <row r="35" spans="2:25">
      <c r="B35" s="89">
        <f>LN(P2_data!G32/P2_data!G31)</f>
        <v>2.0013399937642472E-2</v>
      </c>
      <c r="C35" s="89">
        <v>2.0000000000000002E-5</v>
      </c>
      <c r="D35" s="89">
        <f t="shared" si="0"/>
        <v>1.9993399937642473E-2</v>
      </c>
      <c r="E35" s="89">
        <v>8.199999999999999E-3</v>
      </c>
      <c r="F35" s="89">
        <v>5.5000000000000005E-3</v>
      </c>
      <c r="G35" s="89">
        <v>6.4000000000000003E-3</v>
      </c>
      <c r="I35" s="40" t="str">
        <v>IYJ</v>
      </c>
      <c r="J35" s="98"/>
      <c r="K35" s="40"/>
      <c r="L35" s="89" t="s">
        <v>115</v>
      </c>
      <c r="M35" s="40" t="str">
        <v>IYJ</v>
      </c>
      <c r="N35" s="98"/>
      <c r="O35" s="40"/>
      <c r="P35" s="89" t="s">
        <v>151</v>
      </c>
      <c r="Y35" s="40"/>
    </row>
    <row r="36" spans="2:25">
      <c r="B36" s="89">
        <f>LN(P2_data!G33/P2_data!G32)</f>
        <v>-4.6481385186528234E-3</v>
      </c>
      <c r="C36" s="89">
        <v>2.0000000000000002E-5</v>
      </c>
      <c r="D36" s="89">
        <f t="shared" si="0"/>
        <v>-4.6681385186528234E-3</v>
      </c>
      <c r="E36" s="89">
        <v>-2.7000000000000001E-3</v>
      </c>
      <c r="F36" s="89">
        <v>-5.6999999999999993E-3</v>
      </c>
      <c r="G36" s="89">
        <v>-2E-3</v>
      </c>
      <c r="I36" s="40" t="str">
        <v>VOO</v>
      </c>
      <c r="J36" s="98"/>
      <c r="K36" s="40"/>
      <c r="M36" s="40" t="str">
        <v>VOO</v>
      </c>
      <c r="N36" s="98"/>
      <c r="O36" s="40"/>
    </row>
    <row r="37" spans="2:25">
      <c r="B37" s="89">
        <f>LN(P2_data!G34/P2_data!G33)</f>
        <v>-2.5446154527742162E-3</v>
      </c>
      <c r="C37" s="89">
        <v>2.0000000000000002E-5</v>
      </c>
      <c r="D37" s="89">
        <f t="shared" si="0"/>
        <v>-2.5646154527742162E-3</v>
      </c>
      <c r="E37" s="89">
        <v>-1E-4</v>
      </c>
      <c r="F37" s="89">
        <v>-3.0000000000000001E-3</v>
      </c>
      <c r="G37" s="89">
        <v>-5.1999999999999998E-3</v>
      </c>
      <c r="I37" s="40" t="str">
        <v>GLD</v>
      </c>
      <c r="J37" s="98"/>
      <c r="K37" s="40"/>
      <c r="M37" s="40" t="str">
        <v>GLD</v>
      </c>
      <c r="N37" s="98"/>
      <c r="O37" s="40"/>
    </row>
    <row r="38" spans="2:25">
      <c r="B38" s="89">
        <f>LN(P2_data!G35/P2_data!G34)</f>
        <v>-6.8172401568074486E-3</v>
      </c>
      <c r="C38" s="89">
        <v>2.0000000000000002E-5</v>
      </c>
      <c r="D38" s="89">
        <f t="shared" si="0"/>
        <v>-6.8372401568074486E-3</v>
      </c>
      <c r="E38" s="89">
        <v>5.9999999999999995E-4</v>
      </c>
      <c r="F38" s="89">
        <v>-2.3999999999999998E-3</v>
      </c>
      <c r="G38" s="89">
        <v>-5.3E-3</v>
      </c>
      <c r="I38" s="97" t="str">
        <v>XLF</v>
      </c>
      <c r="J38" s="98"/>
      <c r="K38" s="97"/>
      <c r="M38" s="97" t="str">
        <v>XLF</v>
      </c>
      <c r="N38" s="98"/>
      <c r="O38" s="97"/>
    </row>
    <row r="39" spans="2:25">
      <c r="B39" s="89">
        <f>LN(P2_data!G36/P2_data!G35)</f>
        <v>1.3588320058242929E-2</v>
      </c>
      <c r="C39" s="89">
        <v>2.0000000000000002E-5</v>
      </c>
      <c r="D39" s="89">
        <f t="shared" si="0"/>
        <v>1.356832005824293E-2</v>
      </c>
      <c r="E39" s="89">
        <v>7.1999999999999998E-3</v>
      </c>
      <c r="F39" s="89">
        <v>6.9999999999999993E-3</v>
      </c>
      <c r="G39" s="89">
        <v>2.0000000000000001E-4</v>
      </c>
    </row>
    <row r="40" spans="2:25">
      <c r="B40" s="89">
        <f>LN(P2_data!G37/P2_data!G36)</f>
        <v>2.9480754137632538E-3</v>
      </c>
      <c r="C40" s="89">
        <v>2.0000000000000002E-5</v>
      </c>
      <c r="D40" s="89">
        <f t="shared" si="0"/>
        <v>2.9280754137632537E-3</v>
      </c>
      <c r="E40" s="89">
        <v>3.8E-3</v>
      </c>
      <c r="F40" s="89">
        <v>3.9000000000000003E-3</v>
      </c>
      <c r="G40" s="89">
        <v>1.1999999999999999E-3</v>
      </c>
    </row>
    <row r="41" spans="2:25">
      <c r="B41" s="89">
        <f>LN(P2_data!G38/P2_data!G37)</f>
        <v>1.1290021656948196E-2</v>
      </c>
      <c r="C41" s="89">
        <v>2.0000000000000002E-5</v>
      </c>
      <c r="D41" s="89">
        <f t="shared" si="0"/>
        <v>1.1270021656948197E-2</v>
      </c>
      <c r="E41" s="89">
        <v>4.8999999999999998E-3</v>
      </c>
      <c r="F41" s="89">
        <v>-3.2000000000000002E-3</v>
      </c>
      <c r="G41" s="89">
        <v>3.2000000000000002E-3</v>
      </c>
    </row>
    <row r="42" spans="2:25">
      <c r="B42" s="89">
        <f>LN(P2_data!G39/P2_data!G38)</f>
        <v>1.15752018237035E-2</v>
      </c>
      <c r="C42" s="89">
        <v>2.0000000000000002E-5</v>
      </c>
      <c r="D42" s="89">
        <f t="shared" si="0"/>
        <v>1.1555201823703501E-2</v>
      </c>
      <c r="E42" s="89">
        <v>4.5000000000000005E-3</v>
      </c>
      <c r="F42" s="89">
        <v>-2.3E-3</v>
      </c>
      <c r="G42" s="89">
        <v>3.3E-3</v>
      </c>
    </row>
    <row r="43" spans="2:25">
      <c r="B43" s="89">
        <f>LN(P2_data!G40/P2_data!G39)</f>
        <v>7.7789542725794176E-3</v>
      </c>
      <c r="C43" s="89">
        <v>2.0000000000000002E-5</v>
      </c>
      <c r="D43" s="89">
        <f t="shared" si="0"/>
        <v>7.7589542725794176E-3</v>
      </c>
      <c r="E43" s="89">
        <v>5.4000000000000003E-3</v>
      </c>
      <c r="F43" s="89">
        <v>1.9E-3</v>
      </c>
      <c r="G43" s="89">
        <v>-4.4000000000000003E-3</v>
      </c>
    </row>
    <row r="44" spans="2:25">
      <c r="B44" s="89">
        <f>LN(P2_data!G41/P2_data!G40)</f>
        <v>-2.4500216920595921E-3</v>
      </c>
      <c r="C44" s="89">
        <v>2.0000000000000002E-5</v>
      </c>
      <c r="D44" s="89">
        <f t="shared" si="0"/>
        <v>-2.4700216920595921E-3</v>
      </c>
      <c r="E44" s="89">
        <v>-1.6000000000000001E-3</v>
      </c>
      <c r="F44" s="89">
        <v>-2.0999999999999999E-3</v>
      </c>
      <c r="G44" s="89">
        <v>-2.9999999999999997E-4</v>
      </c>
    </row>
    <row r="45" spans="2:25">
      <c r="B45" s="89">
        <f>LN(P2_data!G42/P2_data!G41)</f>
        <v>4.087472122615626E-4</v>
      </c>
      <c r="C45" s="89">
        <v>2.0000000000000002E-5</v>
      </c>
      <c r="D45" s="89">
        <f t="shared" si="0"/>
        <v>3.887472122615626E-4</v>
      </c>
      <c r="E45" s="89">
        <v>2E-3</v>
      </c>
      <c r="F45" s="89">
        <v>-1E-4</v>
      </c>
      <c r="G45" s="89">
        <v>-5.6999999999999993E-3</v>
      </c>
    </row>
    <row r="46" spans="2:25">
      <c r="B46" s="89">
        <f>LN(P2_data!G43/P2_data!G42)</f>
        <v>4.8920196398887523E-3</v>
      </c>
      <c r="C46" s="89">
        <v>2.0000000000000002E-5</v>
      </c>
      <c r="D46" s="89">
        <f t="shared" si="0"/>
        <v>4.8720196398887522E-3</v>
      </c>
      <c r="E46" s="89">
        <v>6.0000000000000001E-3</v>
      </c>
      <c r="F46" s="89">
        <v>-4.0000000000000002E-4</v>
      </c>
      <c r="G46" s="89">
        <v>1.2999999999999999E-3</v>
      </c>
    </row>
    <row r="47" spans="2:25">
      <c r="B47" s="89">
        <f>LN(P2_data!G44/P2_data!G43)</f>
        <v>8.1304880875122227E-4</v>
      </c>
      <c r="C47" s="89">
        <v>2.0000000000000002E-5</v>
      </c>
      <c r="D47" s="89">
        <f t="shared" si="0"/>
        <v>7.9304880875122222E-4</v>
      </c>
      <c r="E47" s="89">
        <v>-1.5E-3</v>
      </c>
      <c r="F47" s="89">
        <v>-3.7000000000000002E-3</v>
      </c>
      <c r="G47" s="89">
        <v>1.1000000000000001E-3</v>
      </c>
    </row>
    <row r="48" spans="2:25">
      <c r="B48" s="89">
        <f>LN(P2_data!G45/P2_data!G44)</f>
        <v>0</v>
      </c>
      <c r="C48" s="89">
        <v>2.0000000000000002E-5</v>
      </c>
      <c r="D48" s="89">
        <f t="shared" si="0"/>
        <v>-2.0000000000000002E-5</v>
      </c>
      <c r="E48" s="89">
        <v>-1.1000000000000001E-3</v>
      </c>
      <c r="F48" s="89">
        <v>-6.8000000000000005E-3</v>
      </c>
      <c r="G48" s="89">
        <v>2.5999999999999999E-3</v>
      </c>
    </row>
    <row r="49" spans="2:7">
      <c r="B49" s="89">
        <f>LN(P2_data!G46/P2_data!G45)</f>
        <v>-7.750436354293711E-3</v>
      </c>
      <c r="C49" s="89">
        <v>2.0000000000000002E-5</v>
      </c>
      <c r="D49" s="89">
        <f t="shared" si="0"/>
        <v>-7.770436354293711E-3</v>
      </c>
      <c r="E49" s="89">
        <v>1.5E-3</v>
      </c>
      <c r="F49" s="89">
        <v>4.0000000000000002E-4</v>
      </c>
      <c r="G49" s="89">
        <v>-9.1999999999999998E-3</v>
      </c>
    </row>
    <row r="50" spans="2:7">
      <c r="B50" s="89">
        <f>LN(P2_data!G47/P2_data!G46)</f>
        <v>5.3093448247725199E-3</v>
      </c>
      <c r="C50" s="89">
        <v>2.0000000000000002E-5</v>
      </c>
      <c r="D50" s="89">
        <f t="shared" si="0"/>
        <v>5.2893448247725199E-3</v>
      </c>
      <c r="E50" s="89">
        <v>2.2000000000000001E-3</v>
      </c>
      <c r="F50" s="89">
        <v>8.199999999999999E-3</v>
      </c>
      <c r="G50" s="89">
        <v>-3.4000000000000002E-3</v>
      </c>
    </row>
    <row r="51" spans="2:7">
      <c r="B51" s="89">
        <f>LN(P2_data!G48/P2_data!G47)</f>
        <v>-4.0733347477033683E-4</v>
      </c>
      <c r="C51" s="89">
        <v>2.0000000000000002E-5</v>
      </c>
      <c r="D51" s="89">
        <f t="shared" si="0"/>
        <v>-4.2733347477033682E-4</v>
      </c>
      <c r="E51" s="89">
        <v>-4.1999999999999997E-3</v>
      </c>
      <c r="F51" s="89">
        <v>-1.38E-2</v>
      </c>
      <c r="G51" s="89">
        <v>2E-3</v>
      </c>
    </row>
    <row r="52" spans="2:7">
      <c r="B52" s="89">
        <f>LN(P2_data!G49/P2_data!G48)</f>
        <v>2.8125557640451625E-2</v>
      </c>
      <c r="C52" s="89">
        <v>1.0000000000000001E-5</v>
      </c>
      <c r="D52" s="89">
        <f t="shared" si="0"/>
        <v>2.8115557640451625E-2</v>
      </c>
      <c r="E52" s="89">
        <v>1.47E-2</v>
      </c>
      <c r="F52" s="89">
        <v>4.3E-3</v>
      </c>
      <c r="G52" s="89">
        <v>7.1999999999999998E-3</v>
      </c>
    </row>
    <row r="53" spans="2:7">
      <c r="B53" s="89">
        <f>LN(P2_data!G50/P2_data!G49)</f>
        <v>-1.5572285130374567E-2</v>
      </c>
      <c r="C53" s="89">
        <v>1.0000000000000001E-5</v>
      </c>
      <c r="D53" s="89">
        <f t="shared" si="0"/>
        <v>-1.5582285130374567E-2</v>
      </c>
      <c r="E53" s="89">
        <v>-6.9999999999999993E-3</v>
      </c>
      <c r="F53" s="89">
        <v>-5.3E-3</v>
      </c>
      <c r="G53" s="89">
        <v>-8.8000000000000005E-3</v>
      </c>
    </row>
    <row r="54" spans="2:7">
      <c r="B54" s="89">
        <f>LN(P2_data!G51/P2_data!G50)</f>
        <v>4.8173117009856197E-3</v>
      </c>
      <c r="C54" s="89">
        <v>1.0000000000000001E-5</v>
      </c>
      <c r="D54" s="89">
        <f t="shared" si="0"/>
        <v>4.8073117009856201E-3</v>
      </c>
      <c r="E54" s="89">
        <v>8.9999999999999998E-4</v>
      </c>
      <c r="F54" s="89">
        <v>-2.0999999999999999E-3</v>
      </c>
      <c r="G54" s="89">
        <v>1.2999999999999999E-3</v>
      </c>
    </row>
    <row r="55" spans="2:7">
      <c r="B55" s="89">
        <f>LN(P2_data!G52/P2_data!G51)</f>
        <v>-7.6381476875027948E-3</v>
      </c>
      <c r="C55" s="89">
        <v>1.0000000000000001E-5</v>
      </c>
      <c r="D55" s="89">
        <f t="shared" si="0"/>
        <v>-7.6481476875027944E-3</v>
      </c>
      <c r="E55" s="89">
        <v>-3.8E-3</v>
      </c>
      <c r="F55" s="89">
        <v>-3.5999999999999999E-3</v>
      </c>
      <c r="G55" s="89">
        <v>-1E-3</v>
      </c>
    </row>
    <row r="56" spans="2:7">
      <c r="B56" s="89">
        <f>LN(P2_data!G53/P2_data!G52)</f>
        <v>-2.8289370250483077E-3</v>
      </c>
      <c r="C56" s="89">
        <v>1.0000000000000001E-5</v>
      </c>
      <c r="D56" s="89">
        <f t="shared" si="0"/>
        <v>-2.8389370250483078E-3</v>
      </c>
      <c r="E56" s="89">
        <v>-3.5999999999999999E-3</v>
      </c>
      <c r="F56" s="89">
        <v>-2.8999999999999998E-3</v>
      </c>
      <c r="G56" s="89">
        <v>-5.0000000000000001E-4</v>
      </c>
    </row>
    <row r="57" spans="2:7">
      <c r="B57" s="89">
        <f>LN(P2_data!G54/P2_data!G53)</f>
        <v>4.0461260534244018E-4</v>
      </c>
      <c r="C57" s="89">
        <v>1.0000000000000001E-5</v>
      </c>
      <c r="D57" s="89">
        <f t="shared" si="0"/>
        <v>3.9461260534244015E-4</v>
      </c>
      <c r="E57" s="89">
        <v>-1.9E-3</v>
      </c>
      <c r="F57" s="89">
        <v>-1E-3</v>
      </c>
      <c r="G57" s="89">
        <v>-8.199999999999999E-3</v>
      </c>
    </row>
    <row r="58" spans="2:7">
      <c r="B58" s="89">
        <f>LN(P2_data!G55/P2_data!G54)</f>
        <v>3.6341652609660304E-3</v>
      </c>
      <c r="C58" s="89">
        <v>1.0000000000000001E-5</v>
      </c>
      <c r="D58" s="89">
        <f t="shared" si="0"/>
        <v>3.6241652609660304E-3</v>
      </c>
      <c r="E58" s="89">
        <v>4.0000000000000002E-4</v>
      </c>
      <c r="F58" s="89">
        <v>-4.5999999999999999E-3</v>
      </c>
      <c r="G58" s="89">
        <v>-2.7000000000000001E-3</v>
      </c>
    </row>
    <row r="59" spans="2:7">
      <c r="B59" s="89">
        <f>LN(P2_data!G56/P2_data!G55)</f>
        <v>-8.0637101143618344E-4</v>
      </c>
      <c r="C59" s="89">
        <v>1.0000000000000001E-5</v>
      </c>
      <c r="D59" s="89">
        <f t="shared" si="0"/>
        <v>-8.1637101143618347E-4</v>
      </c>
      <c r="E59" s="89">
        <v>3.4000000000000002E-3</v>
      </c>
      <c r="F59" s="89">
        <v>1E-3</v>
      </c>
      <c r="G59" s="89">
        <v>-3.8E-3</v>
      </c>
    </row>
    <row r="60" spans="2:7">
      <c r="B60" s="89">
        <f>LN(P2_data!G57/P2_data!G56)</f>
        <v>2.4173661566932116E-3</v>
      </c>
      <c r="C60" s="89">
        <v>1.0000000000000001E-5</v>
      </c>
      <c r="D60" s="89">
        <f t="shared" si="0"/>
        <v>2.4073661566932116E-3</v>
      </c>
      <c r="E60" s="89">
        <v>1.2999999999999999E-3</v>
      </c>
      <c r="F60" s="89">
        <v>3.3E-3</v>
      </c>
      <c r="G60" s="89">
        <v>-2.9999999999999997E-4</v>
      </c>
    </row>
    <row r="61" spans="2:7">
      <c r="B61" s="89">
        <f>LN(P2_data!G58/P2_data!G57)</f>
        <v>-2.8208359865171287E-3</v>
      </c>
      <c r="C61" s="89">
        <v>1.0000000000000001E-5</v>
      </c>
      <c r="D61" s="89">
        <f t="shared" si="0"/>
        <v>-2.8308359865171287E-3</v>
      </c>
      <c r="E61" s="89">
        <v>-3.5999999999999999E-3</v>
      </c>
      <c r="F61" s="89">
        <v>-2.3E-3</v>
      </c>
      <c r="G61" s="89">
        <v>2.0000000000000001E-4</v>
      </c>
    </row>
    <row r="62" spans="2:7">
      <c r="B62" s="89">
        <f>LN(P2_data!G59/P2_data!G58)</f>
        <v>-1.6155495917788384E-3</v>
      </c>
      <c r="C62" s="89">
        <v>1.0000000000000001E-5</v>
      </c>
      <c r="D62" s="89">
        <f t="shared" si="0"/>
        <v>-1.6255495917788384E-3</v>
      </c>
      <c r="E62" s="89">
        <v>8.6E-3</v>
      </c>
      <c r="F62" s="89">
        <v>7.3000000000000001E-3</v>
      </c>
      <c r="G62" s="89">
        <v>-4.0999999999999995E-3</v>
      </c>
    </row>
    <row r="63" spans="2:7">
      <c r="B63" s="89">
        <f>LN(P2_data!G60/P2_data!G59)</f>
        <v>1.6155495917789503E-3</v>
      </c>
      <c r="C63" s="89">
        <v>1.0000000000000001E-5</v>
      </c>
      <c r="D63" s="89">
        <f t="shared" si="0"/>
        <v>1.6055495917789502E-3</v>
      </c>
      <c r="E63" s="89">
        <v>-5.9999999999999995E-4</v>
      </c>
      <c r="F63" s="89">
        <v>4.5000000000000005E-3</v>
      </c>
      <c r="G63" s="89">
        <v>2.3999999999999998E-3</v>
      </c>
    </row>
    <row r="64" spans="2:7">
      <c r="B64" s="89">
        <f>LN(P2_data!G61/P2_data!G60)</f>
        <v>-1.3406659735444904E-2</v>
      </c>
      <c r="C64" s="89">
        <v>1.0000000000000001E-5</v>
      </c>
      <c r="D64" s="89">
        <f t="shared" si="0"/>
        <v>-1.3416659735444904E-2</v>
      </c>
      <c r="E64" s="89">
        <v>-8.0000000000000004E-4</v>
      </c>
      <c r="F64" s="89">
        <v>6.1999999999999998E-3</v>
      </c>
      <c r="G64" s="89">
        <v>-2.5999999999999999E-3</v>
      </c>
    </row>
    <row r="65" spans="2:7">
      <c r="B65" s="89">
        <f>LN(P2_data!G62/P2_data!G61)</f>
        <v>-8.213639437183503E-3</v>
      </c>
      <c r="C65" s="89">
        <v>1.0000000000000001E-5</v>
      </c>
      <c r="D65" s="89">
        <f t="shared" si="0"/>
        <v>-8.2236394371835025E-3</v>
      </c>
      <c r="E65" s="89">
        <v>-2.5000000000000001E-3</v>
      </c>
      <c r="F65" s="89">
        <v>-7.000000000000001E-4</v>
      </c>
      <c r="G65" s="89">
        <v>-7.4999999999999997E-3</v>
      </c>
    </row>
    <row r="66" spans="2:7">
      <c r="B66" s="89">
        <f>LN(P2_data!G63/P2_data!G62)</f>
        <v>-2.8441900435452399E-2</v>
      </c>
      <c r="C66" s="89">
        <v>1.0000000000000001E-5</v>
      </c>
      <c r="D66" s="89">
        <f t="shared" si="0"/>
        <v>-2.8451900435452399E-2</v>
      </c>
      <c r="E66" s="89">
        <v>-1.4800000000000001E-2</v>
      </c>
      <c r="F66" s="89">
        <v>-1.34E-2</v>
      </c>
      <c r="G66" s="89">
        <v>-6.8999999999999999E-3</v>
      </c>
    </row>
    <row r="67" spans="2:7">
      <c r="B67" s="89">
        <f>LN(P2_data!G64/P2_data!G63)</f>
        <v>-2.123593917613591E-3</v>
      </c>
      <c r="C67" s="89">
        <v>1.0000000000000001E-5</v>
      </c>
      <c r="D67" s="89">
        <f t="shared" si="0"/>
        <v>-2.133593917613591E-3</v>
      </c>
      <c r="E67" s="89">
        <v>1.6000000000000001E-3</v>
      </c>
      <c r="F67" s="89">
        <v>-3.0000000000000001E-3</v>
      </c>
      <c r="G67" s="89">
        <v>-5.4000000000000003E-3</v>
      </c>
    </row>
    <row r="68" spans="2:7">
      <c r="B68" s="89">
        <f>LN(P2_data!G65/P2_data!G64)</f>
        <v>2.1235939176135355E-3</v>
      </c>
      <c r="C68" s="89">
        <v>1.0000000000000001E-5</v>
      </c>
      <c r="D68" s="89">
        <f t="shared" si="0"/>
        <v>2.1135939176135355E-3</v>
      </c>
      <c r="E68" s="89">
        <v>-2.9999999999999997E-4</v>
      </c>
      <c r="F68" s="89">
        <v>6.8999999999999999E-3</v>
      </c>
      <c r="G68" s="89">
        <v>4.5999999999999999E-3</v>
      </c>
    </row>
    <row r="69" spans="2:7">
      <c r="B69" s="89">
        <f>LN(P2_data!G66/P2_data!G65)</f>
        <v>-1.2735726350264144E-3</v>
      </c>
      <c r="C69" s="89">
        <v>1.0000000000000001E-5</v>
      </c>
      <c r="D69" s="89">
        <f t="shared" si="0"/>
        <v>-1.2835726350264145E-3</v>
      </c>
      <c r="E69" s="89">
        <v>-5.0000000000000001E-4</v>
      </c>
      <c r="F69" s="89">
        <v>1.2999999999999999E-3</v>
      </c>
      <c r="G69" s="89">
        <v>-2.3E-3</v>
      </c>
    </row>
    <row r="70" spans="2:7">
      <c r="B70" s="89">
        <f>LN(P2_data!G67/P2_data!G66)</f>
        <v>-3.8306067768026646E-3</v>
      </c>
      <c r="C70" s="89">
        <v>1.0000000000000001E-5</v>
      </c>
      <c r="D70" s="89">
        <f t="shared" si="0"/>
        <v>-3.8406067768026646E-3</v>
      </c>
      <c r="E70" s="89">
        <v>-5.0000000000000001E-4</v>
      </c>
      <c r="F70" s="89">
        <v>5.6000000000000008E-3</v>
      </c>
      <c r="G70" s="89">
        <v>-5.1999999999999998E-3</v>
      </c>
    </row>
    <row r="71" spans="2:7">
      <c r="B71" s="89">
        <f>LN(P2_data!G68/P2_data!G67)</f>
        <v>1.3553743835891764E-2</v>
      </c>
      <c r="C71" s="89">
        <v>1.0000000000000001E-5</v>
      </c>
      <c r="D71" s="89">
        <f t="shared" ref="D71:D134" si="1">B71-C71</f>
        <v>1.3543743835891764E-2</v>
      </c>
      <c r="E71" s="89">
        <v>7.1999999999999998E-3</v>
      </c>
      <c r="F71" s="89">
        <v>-1.5E-3</v>
      </c>
      <c r="G71" s="89">
        <v>7.0999999999999995E-3</v>
      </c>
    </row>
    <row r="72" spans="2:7">
      <c r="B72" s="89">
        <f>LN(P2_data!G69/P2_data!G68)</f>
        <v>-6.330428265884749E-3</v>
      </c>
      <c r="C72" s="89">
        <v>1.0000000000000001E-5</v>
      </c>
      <c r="D72" s="89">
        <f t="shared" si="1"/>
        <v>-6.3404282658847486E-3</v>
      </c>
      <c r="E72" s="89">
        <v>1.8E-3</v>
      </c>
      <c r="F72" s="89">
        <v>3.9000000000000003E-3</v>
      </c>
      <c r="G72" s="89">
        <v>-5.9999999999999995E-4</v>
      </c>
    </row>
    <row r="73" spans="2:7">
      <c r="B73" s="89">
        <f>LN(P2_data!G70/P2_data!G69)</f>
        <v>1.3039048814064119E-2</v>
      </c>
      <c r="C73" s="89">
        <v>1.0000000000000001E-5</v>
      </c>
      <c r="D73" s="89">
        <f t="shared" si="1"/>
        <v>1.302904881406412E-2</v>
      </c>
      <c r="E73" s="89">
        <v>3.5999999999999999E-3</v>
      </c>
      <c r="F73" s="89">
        <v>3.3E-3</v>
      </c>
      <c r="G73" s="89">
        <v>9.1999999999999998E-3</v>
      </c>
    </row>
    <row r="74" spans="2:7">
      <c r="B74" s="89">
        <f>LN(P2_data!G71/P2_data!G70)</f>
        <v>-8.3928314726097585E-3</v>
      </c>
      <c r="C74" s="89">
        <v>1.0000000000000001E-5</v>
      </c>
      <c r="D74" s="89">
        <f t="shared" si="1"/>
        <v>-8.4028314726097581E-3</v>
      </c>
      <c r="E74" s="89">
        <v>-1.6000000000000001E-3</v>
      </c>
      <c r="F74" s="89">
        <v>5.6999999999999993E-3</v>
      </c>
      <c r="G74" s="89">
        <v>-3.0000000000000001E-3</v>
      </c>
    </row>
    <row r="75" spans="2:7">
      <c r="B75" s="89">
        <f>LN(P2_data!G72/P2_data!G71)</f>
        <v>-2.1092604318673097E-3</v>
      </c>
      <c r="C75" s="89">
        <v>3.0000000000000001E-5</v>
      </c>
      <c r="D75" s="89">
        <f t="shared" si="1"/>
        <v>-2.1392604318673097E-3</v>
      </c>
      <c r="E75" s="89">
        <v>-2.8000000000000004E-3</v>
      </c>
      <c r="F75" s="89">
        <v>-1.1000000000000001E-2</v>
      </c>
      <c r="G75" s="89">
        <v>-1.1000000000000001E-3</v>
      </c>
    </row>
    <row r="76" spans="2:7">
      <c r="B76" s="89">
        <f>LN(P2_data!G73/P2_data!G72)</f>
        <v>-1.2676950778629527E-3</v>
      </c>
      <c r="C76" s="89">
        <v>3.0000000000000001E-5</v>
      </c>
      <c r="D76" s="89">
        <f t="shared" si="1"/>
        <v>-1.2976950778629528E-3</v>
      </c>
      <c r="E76" s="89">
        <v>5.0000000000000001E-4</v>
      </c>
      <c r="F76" s="89">
        <v>-2.3E-3</v>
      </c>
      <c r="G76" s="89">
        <v>3.0999999999999999E-3</v>
      </c>
    </row>
    <row r="77" spans="2:7">
      <c r="B77" s="89">
        <f>LN(P2_data!G74/P2_data!G73)</f>
        <v>-7.6401476825947593E-3</v>
      </c>
      <c r="C77" s="89">
        <v>3.0000000000000001E-5</v>
      </c>
      <c r="D77" s="89">
        <f t="shared" si="1"/>
        <v>-7.6701476825947589E-3</v>
      </c>
      <c r="E77" s="89">
        <v>-4.4000000000000003E-3</v>
      </c>
      <c r="F77" s="89">
        <v>-7.9000000000000008E-3</v>
      </c>
      <c r="G77" s="89">
        <v>-3.0999999999999999E-3</v>
      </c>
    </row>
    <row r="78" spans="2:7">
      <c r="B78" s="89">
        <f>LN(P2_data!G75/P2_data!G74)</f>
        <v>6.3708858508707599E-3</v>
      </c>
      <c r="C78" s="89">
        <v>3.0000000000000001E-5</v>
      </c>
      <c r="D78" s="89">
        <f t="shared" si="1"/>
        <v>6.3408858508707602E-3</v>
      </c>
      <c r="E78" s="89">
        <v>3.2000000000000002E-3</v>
      </c>
      <c r="F78" s="89">
        <v>6.8999999999999999E-3</v>
      </c>
      <c r="G78" s="89">
        <v>5.0000000000000001E-3</v>
      </c>
    </row>
    <row r="79" spans="2:7">
      <c r="B79" s="89">
        <f>LN(P2_data!G76/P2_data!G75)</f>
        <v>-4.2427300757916656E-3</v>
      </c>
      <c r="C79" s="89">
        <v>3.0000000000000001E-5</v>
      </c>
      <c r="D79" s="89">
        <f t="shared" si="1"/>
        <v>-4.2727300757916652E-3</v>
      </c>
      <c r="E79" s="89">
        <v>-8.0000000000000004E-4</v>
      </c>
      <c r="F79" s="89">
        <v>1.4000000000000002E-3</v>
      </c>
      <c r="G79" s="89">
        <v>-2.5999999999999999E-3</v>
      </c>
    </row>
    <row r="80" spans="2:7">
      <c r="B80" s="89">
        <f>LN(P2_data!G77/P2_data!G76)</f>
        <v>-2.5543224308436029E-3</v>
      </c>
      <c r="C80" s="89">
        <v>3.0000000000000001E-5</v>
      </c>
      <c r="D80" s="89">
        <f t="shared" si="1"/>
        <v>-2.584322430843603E-3</v>
      </c>
      <c r="E80" s="89">
        <v>8.0000000000000004E-4</v>
      </c>
      <c r="F80" s="89">
        <v>1E-3</v>
      </c>
      <c r="G80" s="89">
        <v>1E-3</v>
      </c>
    </row>
    <row r="81" spans="2:7">
      <c r="B81" s="89">
        <f>LN(P2_data!G78/P2_data!G77)</f>
        <v>-2.9882627568092318E-3</v>
      </c>
      <c r="C81" s="89">
        <v>3.0000000000000001E-5</v>
      </c>
      <c r="D81" s="89">
        <f t="shared" si="1"/>
        <v>-3.0182627568092319E-3</v>
      </c>
      <c r="E81" s="89">
        <v>-5.0000000000000001E-4</v>
      </c>
      <c r="F81" s="89">
        <v>8.1000000000000013E-3</v>
      </c>
      <c r="G81" s="89">
        <v>2.5000000000000001E-3</v>
      </c>
    </row>
    <row r="82" spans="2:7">
      <c r="B82" s="89">
        <f>LN(P2_data!G79/P2_data!G78)</f>
        <v>-8.1562160670616713E-3</v>
      </c>
      <c r="C82" s="89">
        <v>3.0000000000000001E-5</v>
      </c>
      <c r="D82" s="89">
        <f t="shared" si="1"/>
        <v>-8.1862160670616718E-3</v>
      </c>
      <c r="E82" s="89">
        <v>-4.8999999999999998E-3</v>
      </c>
      <c r="F82" s="89">
        <v>-8.5000000000000006E-3</v>
      </c>
      <c r="G82" s="89">
        <v>-5.4000000000000003E-3</v>
      </c>
    </row>
    <row r="83" spans="2:7">
      <c r="B83" s="89">
        <f>LN(P2_data!G80/P2_data!G79)</f>
        <v>-1.3015411215517773E-2</v>
      </c>
      <c r="C83" s="89">
        <v>3.0000000000000001E-5</v>
      </c>
      <c r="D83" s="89">
        <f t="shared" si="1"/>
        <v>-1.3045411215517774E-2</v>
      </c>
      <c r="E83" s="89">
        <v>-7.4999999999999997E-3</v>
      </c>
      <c r="F83" s="89">
        <v>-2.3E-3</v>
      </c>
      <c r="G83" s="89">
        <v>-7.9000000000000008E-3</v>
      </c>
    </row>
    <row r="84" spans="2:7">
      <c r="B84" s="89">
        <f>LN(P2_data!G81/P2_data!G80)</f>
        <v>1.7316407093005141E-2</v>
      </c>
      <c r="C84" s="89">
        <v>3.0000000000000001E-5</v>
      </c>
      <c r="D84" s="89">
        <f t="shared" si="1"/>
        <v>1.7286407093005142E-2</v>
      </c>
      <c r="E84" s="89">
        <v>8.8999999999999999E-3</v>
      </c>
      <c r="F84" s="89">
        <v>2.3999999999999998E-3</v>
      </c>
      <c r="G84" s="89">
        <v>2.2000000000000001E-3</v>
      </c>
    </row>
    <row r="85" spans="2:7">
      <c r="B85" s="89">
        <f>LN(P2_data!G82/P2_data!G81)</f>
        <v>-9.4868760133003001E-3</v>
      </c>
      <c r="C85" s="89">
        <v>3.0000000000000001E-5</v>
      </c>
      <c r="D85" s="89">
        <f t="shared" si="1"/>
        <v>-9.5168760133003006E-3</v>
      </c>
      <c r="E85" s="89">
        <v>-2.5000000000000001E-3</v>
      </c>
      <c r="F85" s="89">
        <v>3.5999999999999999E-3</v>
      </c>
      <c r="G85" s="89">
        <v>-1.6000000000000001E-3</v>
      </c>
    </row>
    <row r="86" spans="2:7">
      <c r="B86" s="89">
        <f>LN(P2_data!G83/P2_data!G82)</f>
        <v>-3.0375375926241653E-3</v>
      </c>
      <c r="C86" s="89">
        <v>3.0000000000000001E-5</v>
      </c>
      <c r="D86" s="89">
        <f t="shared" si="1"/>
        <v>-3.0675375926241654E-3</v>
      </c>
      <c r="E86" s="89">
        <v>-8.0000000000000004E-4</v>
      </c>
      <c r="F86" s="89">
        <v>6.0000000000000001E-3</v>
      </c>
      <c r="G86" s="89">
        <v>-3.9000000000000003E-3</v>
      </c>
    </row>
    <row r="87" spans="2:7">
      <c r="B87" s="89">
        <f>LN(P2_data!G84/P2_data!G83)</f>
        <v>1.6807118316381191E-2</v>
      </c>
      <c r="C87" s="89">
        <v>3.0000000000000001E-5</v>
      </c>
      <c r="D87" s="89">
        <f t="shared" si="1"/>
        <v>1.6777118316381193E-2</v>
      </c>
      <c r="E87" s="89">
        <v>8.3000000000000001E-3</v>
      </c>
      <c r="F87" s="89">
        <v>5.1999999999999998E-3</v>
      </c>
      <c r="G87" s="89">
        <v>2.7000000000000001E-3</v>
      </c>
    </row>
    <row r="88" spans="2:7">
      <c r="B88" s="89">
        <f>LN(P2_data!G85/P2_data!G84)</f>
        <v>-1.0309369658861213E-2</v>
      </c>
      <c r="C88" s="89">
        <v>3.0000000000000001E-5</v>
      </c>
      <c r="D88" s="89">
        <f t="shared" si="1"/>
        <v>-1.0339369658861213E-2</v>
      </c>
      <c r="E88" s="89">
        <v>-2.8000000000000004E-3</v>
      </c>
      <c r="F88" s="89">
        <v>1E-3</v>
      </c>
      <c r="G88" s="89">
        <v>-1.4000000000000002E-3</v>
      </c>
    </row>
    <row r="89" spans="2:7">
      <c r="B89" s="89">
        <f>LN(P2_data!G86/P2_data!G85)</f>
        <v>2.2204157311010372E-2</v>
      </c>
      <c r="C89" s="89">
        <v>3.0000000000000001E-5</v>
      </c>
      <c r="D89" s="89">
        <f t="shared" si="1"/>
        <v>2.2174157311010374E-2</v>
      </c>
      <c r="E89" s="89">
        <v>1.18E-2</v>
      </c>
      <c r="F89" s="89">
        <v>1.7000000000000001E-3</v>
      </c>
      <c r="G89" s="89">
        <v>5.1000000000000004E-3</v>
      </c>
    </row>
    <row r="90" spans="2:7">
      <c r="B90" s="89">
        <f>LN(P2_data!G87/P2_data!G86)</f>
        <v>8.8291094633941233E-3</v>
      </c>
      <c r="C90" s="89">
        <v>3.0000000000000001E-5</v>
      </c>
      <c r="D90" s="89">
        <f t="shared" si="1"/>
        <v>8.7991094633941228E-3</v>
      </c>
      <c r="E90" s="89">
        <v>6.6E-3</v>
      </c>
      <c r="F90" s="89">
        <v>3.5999999999999999E-3</v>
      </c>
      <c r="G90" s="89">
        <v>-5.0000000000000001E-4</v>
      </c>
    </row>
    <row r="91" spans="2:7">
      <c r="B91" s="89">
        <f>LN(P2_data!G88/P2_data!G87)</f>
        <v>-8.3743723487102379E-4</v>
      </c>
      <c r="C91" s="89">
        <v>3.0000000000000001E-5</v>
      </c>
      <c r="D91" s="89">
        <f t="shared" si="1"/>
        <v>-8.6743723487102376E-4</v>
      </c>
      <c r="E91" s="89">
        <v>4.0000000000000002E-4</v>
      </c>
      <c r="F91" s="89">
        <v>6.9999999999999993E-3</v>
      </c>
      <c r="G91" s="89">
        <v>3.0999999999999999E-3</v>
      </c>
    </row>
    <row r="92" spans="2:7">
      <c r="B92" s="89">
        <f>LN(P2_data!G89/P2_data!G88)</f>
        <v>-4.6189877498837789E-3</v>
      </c>
      <c r="C92" s="89">
        <v>3.0000000000000001E-5</v>
      </c>
      <c r="D92" s="89">
        <f t="shared" si="1"/>
        <v>-4.6489877498837786E-3</v>
      </c>
      <c r="E92" s="89">
        <v>5.0000000000000001E-4</v>
      </c>
      <c r="F92" s="89">
        <v>-1.2999999999999999E-3</v>
      </c>
      <c r="G92" s="89">
        <v>-9.5999999999999992E-3</v>
      </c>
    </row>
    <row r="93" spans="2:7">
      <c r="B93" s="89">
        <f>LN(P2_data!G90/P2_data!G89)</f>
        <v>-9.7272492562365757E-3</v>
      </c>
      <c r="C93" s="89">
        <v>3.0000000000000001E-5</v>
      </c>
      <c r="D93" s="89">
        <f t="shared" si="1"/>
        <v>-9.7572492562365762E-3</v>
      </c>
      <c r="E93" s="89">
        <v>-3.0000000000000001E-3</v>
      </c>
      <c r="F93" s="89">
        <v>-6.7000000000000002E-3</v>
      </c>
      <c r="G93" s="89">
        <v>-6.0000000000000001E-3</v>
      </c>
    </row>
    <row r="94" spans="2:7">
      <c r="B94" s="89">
        <f>LN(P2_data!G91/P2_data!G90)</f>
        <v>6.3545647775972297E-3</v>
      </c>
      <c r="C94" s="89">
        <v>3.0000000000000001E-5</v>
      </c>
      <c r="D94" s="89">
        <f t="shared" si="1"/>
        <v>6.3245647775972301E-3</v>
      </c>
      <c r="E94" s="89">
        <v>2.0999999999999999E-3</v>
      </c>
      <c r="F94" s="89">
        <v>2.7000000000000001E-3</v>
      </c>
      <c r="G94" s="89">
        <v>-1.2999999999999999E-3</v>
      </c>
    </row>
    <row r="95" spans="2:7">
      <c r="B95" s="89">
        <f>LN(P2_data!G92/P2_data!G91)</f>
        <v>-1.2676950778629527E-3</v>
      </c>
      <c r="C95" s="89">
        <v>3.0000000000000001E-5</v>
      </c>
      <c r="D95" s="89">
        <f t="shared" si="1"/>
        <v>-1.2976950778629528E-3</v>
      </c>
      <c r="E95" s="89">
        <v>2.9999999999999997E-4</v>
      </c>
      <c r="F95" s="89">
        <v>-4.5999999999999999E-3</v>
      </c>
      <c r="G95" s="89">
        <v>-2.0999999999999999E-3</v>
      </c>
    </row>
    <row r="96" spans="2:7">
      <c r="B96" s="89">
        <f>LN(P2_data!G93/P2_data!G92)</f>
        <v>8.001727259207083E-3</v>
      </c>
      <c r="C96" s="89">
        <v>3.0000000000000001E-5</v>
      </c>
      <c r="D96" s="89">
        <f t="shared" si="1"/>
        <v>7.9717272592070825E-3</v>
      </c>
      <c r="E96" s="89">
        <v>-1.9E-3</v>
      </c>
      <c r="F96" s="89">
        <v>-5.4000000000000003E-3</v>
      </c>
      <c r="G96" s="89">
        <v>2E-3</v>
      </c>
    </row>
    <row r="97" spans="2:7">
      <c r="B97" s="89">
        <f>LN(P2_data!G94/P2_data!G93)</f>
        <v>1.6764044512046503E-3</v>
      </c>
      <c r="C97" s="89">
        <v>3.0000000000000001E-5</v>
      </c>
      <c r="D97" s="89">
        <f t="shared" si="1"/>
        <v>1.6464044512046502E-3</v>
      </c>
      <c r="E97" s="89">
        <v>2.0000000000000001E-4</v>
      </c>
      <c r="F97" s="89">
        <v>-5.9999999999999995E-4</v>
      </c>
      <c r="G97" s="89">
        <v>-3.5999999999999999E-3</v>
      </c>
    </row>
    <row r="98" spans="2:7">
      <c r="B98" s="89">
        <f>LN(P2_data!G95/P2_data!G94)</f>
        <v>-1.676404451204597E-3</v>
      </c>
      <c r="C98" s="89">
        <v>3.0000000000000001E-5</v>
      </c>
      <c r="D98" s="89">
        <f t="shared" si="1"/>
        <v>-1.706404451204597E-3</v>
      </c>
      <c r="E98" s="89">
        <v>4.5999999999999999E-3</v>
      </c>
      <c r="F98" s="89">
        <v>5.9999999999999995E-4</v>
      </c>
      <c r="G98" s="89">
        <v>5.0000000000000001E-4</v>
      </c>
    </row>
    <row r="99" spans="2:7">
      <c r="B99" s="89">
        <f>LN(P2_data!G96/P2_data!G95)</f>
        <v>-8.3927826999497749E-4</v>
      </c>
      <c r="C99" s="89">
        <v>3.0000000000000001E-5</v>
      </c>
      <c r="D99" s="89">
        <f t="shared" si="1"/>
        <v>-8.6927826999497746E-4</v>
      </c>
      <c r="E99" s="89">
        <v>-4.0000000000000002E-4</v>
      </c>
      <c r="F99" s="89">
        <v>-2.7000000000000001E-3</v>
      </c>
      <c r="G99" s="89">
        <v>2.8000000000000004E-3</v>
      </c>
    </row>
    <row r="100" spans="2:7">
      <c r="B100" s="89">
        <f>LN(P2_data!G97/P2_data!G96)</f>
        <v>-3.7854934794818561E-3</v>
      </c>
      <c r="C100" s="89">
        <v>3.0000000000000001E-5</v>
      </c>
      <c r="D100" s="89">
        <f t="shared" si="1"/>
        <v>-3.8154934794818562E-3</v>
      </c>
      <c r="E100" s="89">
        <v>-5.0000000000000001E-4</v>
      </c>
      <c r="F100" s="89">
        <v>5.1000000000000004E-3</v>
      </c>
      <c r="G100" s="89">
        <v>-7.8000000000000005E-3</v>
      </c>
    </row>
    <row r="101" spans="2:7">
      <c r="B101" s="89">
        <f>LN(P2_data!G98/P2_data!G97)</f>
        <v>3.3655480519384053E-3</v>
      </c>
      <c r="C101" s="89">
        <v>3.0000000000000001E-5</v>
      </c>
      <c r="D101" s="89">
        <f t="shared" si="1"/>
        <v>3.3355480519384052E-3</v>
      </c>
      <c r="E101" s="89">
        <v>2.0999999999999999E-3</v>
      </c>
      <c r="F101" s="89">
        <v>1.9E-3</v>
      </c>
      <c r="G101" s="89">
        <v>2.0000000000000001E-4</v>
      </c>
    </row>
    <row r="102" spans="2:7">
      <c r="B102" s="89">
        <f>LN(P2_data!G99/P2_data!G98)</f>
        <v>-6.3197599493698131E-3</v>
      </c>
      <c r="C102" s="89">
        <v>3.0000000000000001E-5</v>
      </c>
      <c r="D102" s="89">
        <f t="shared" si="1"/>
        <v>-6.3497599493698128E-3</v>
      </c>
      <c r="E102" s="89">
        <v>-2.5999999999999999E-3</v>
      </c>
      <c r="F102" s="89">
        <v>-3.5999999999999999E-3</v>
      </c>
      <c r="G102" s="89">
        <v>-1.5E-3</v>
      </c>
    </row>
    <row r="103" spans="2:7">
      <c r="B103" s="89">
        <f>LN(P2_data!G100/P2_data!G99)</f>
        <v>-4.2355422116773919E-3</v>
      </c>
      <c r="C103" s="89">
        <v>3.0000000000000001E-5</v>
      </c>
      <c r="D103" s="89">
        <f t="shared" si="1"/>
        <v>-4.2655422116773915E-3</v>
      </c>
      <c r="E103" s="89">
        <v>-1.8E-3</v>
      </c>
      <c r="F103" s="89">
        <v>-2.8999999999999998E-3</v>
      </c>
      <c r="G103" s="89">
        <v>-6.0999999999999995E-3</v>
      </c>
    </row>
    <row r="104" spans="2:7">
      <c r="B104" s="89">
        <f>LN(P2_data!G101/P2_data!G100)</f>
        <v>7.6110728429585068E-3</v>
      </c>
      <c r="C104" s="89">
        <v>3.0000000000000001E-5</v>
      </c>
      <c r="D104" s="89">
        <f t="shared" si="1"/>
        <v>7.5810728429585071E-3</v>
      </c>
      <c r="E104" s="89">
        <v>5.3E-3</v>
      </c>
      <c r="F104" s="89">
        <v>2.5000000000000001E-3</v>
      </c>
      <c r="G104" s="89">
        <v>2E-3</v>
      </c>
    </row>
    <row r="105" spans="2:7">
      <c r="B105" s="89">
        <f>LN(P2_data!G102/P2_data!G101)</f>
        <v>2.9442293180886605E-3</v>
      </c>
      <c r="C105" s="89">
        <v>3.0000000000000001E-5</v>
      </c>
      <c r="D105" s="89">
        <f t="shared" si="1"/>
        <v>2.9142293180886604E-3</v>
      </c>
      <c r="E105" s="89">
        <v>-2.9999999999999997E-4</v>
      </c>
      <c r="F105" s="89">
        <v>1.6000000000000001E-3</v>
      </c>
      <c r="G105" s="89">
        <v>-8.9999999999999998E-4</v>
      </c>
    </row>
    <row r="106" spans="2:7">
      <c r="B106" s="89">
        <f>LN(P2_data!G103/P2_data!G102)</f>
        <v>-3.2006147023832955E-2</v>
      </c>
      <c r="C106" s="89">
        <v>3.0000000000000001E-5</v>
      </c>
      <c r="D106" s="89">
        <f t="shared" si="1"/>
        <v>-3.2036147023832957E-2</v>
      </c>
      <c r="E106" s="89">
        <v>-1.9699999999999999E-2</v>
      </c>
      <c r="F106" s="89">
        <v>-8.8999999999999999E-3</v>
      </c>
      <c r="G106" s="89">
        <v>-5.4000000000000003E-3</v>
      </c>
    </row>
    <row r="107" spans="2:7">
      <c r="B107" s="89">
        <f>LN(P2_data!G104/P2_data!G103)</f>
        <v>3.8953090564654231E-3</v>
      </c>
      <c r="C107" s="89">
        <v>3.0000000000000001E-5</v>
      </c>
      <c r="D107" s="89">
        <f t="shared" si="1"/>
        <v>3.865309056465423E-3</v>
      </c>
      <c r="E107" s="89">
        <v>4.0000000000000001E-3</v>
      </c>
      <c r="F107" s="89">
        <v>5.9999999999999995E-4</v>
      </c>
      <c r="G107" s="89">
        <v>-3.9000000000000003E-3</v>
      </c>
    </row>
    <row r="108" spans="2:7">
      <c r="B108" s="89">
        <f>LN(P2_data!G105/P2_data!G104)</f>
        <v>8.6022035826632884E-3</v>
      </c>
      <c r="C108" s="89">
        <v>3.0000000000000001E-5</v>
      </c>
      <c r="D108" s="89">
        <f t="shared" si="1"/>
        <v>8.5722035826632879E-3</v>
      </c>
      <c r="E108" s="89">
        <v>6.9999999999999993E-3</v>
      </c>
      <c r="F108" s="89">
        <v>-3.9000000000000003E-3</v>
      </c>
      <c r="G108" s="89">
        <v>4.0000000000000001E-3</v>
      </c>
    </row>
    <row r="109" spans="2:7">
      <c r="B109" s="89">
        <f>LN(P2_data!G106/P2_data!G105)</f>
        <v>2.5662973879130991E-3</v>
      </c>
      <c r="C109" s="89">
        <v>3.0000000000000001E-5</v>
      </c>
      <c r="D109" s="89">
        <f t="shared" si="1"/>
        <v>2.5362973879130991E-3</v>
      </c>
      <c r="E109" s="89">
        <v>5.6000000000000008E-3</v>
      </c>
      <c r="F109" s="89">
        <v>2.8000000000000004E-3</v>
      </c>
      <c r="G109" s="89">
        <v>-3.0000000000000001E-3</v>
      </c>
    </row>
    <row r="110" spans="2:7">
      <c r="B110" s="89">
        <f>LN(P2_data!G107/P2_data!G106)</f>
        <v>7.6596119167641726E-3</v>
      </c>
      <c r="C110" s="89">
        <v>3.0000000000000001E-5</v>
      </c>
      <c r="D110" s="89">
        <f t="shared" si="1"/>
        <v>7.6296119167641729E-3</v>
      </c>
      <c r="E110" s="89">
        <v>1.8E-3</v>
      </c>
      <c r="F110" s="89">
        <v>-7.000000000000001E-4</v>
      </c>
      <c r="G110" s="89">
        <v>6.0999999999999995E-3</v>
      </c>
    </row>
    <row r="111" spans="2:7">
      <c r="B111" s="89">
        <f>LN(P2_data!G108/P2_data!G107)</f>
        <v>-4.2399831035880791E-4</v>
      </c>
      <c r="C111" s="89">
        <v>3.0000000000000001E-5</v>
      </c>
      <c r="D111" s="89">
        <f t="shared" si="1"/>
        <v>-4.5399831035880793E-4</v>
      </c>
      <c r="E111" s="89">
        <v>2.3999999999999998E-3</v>
      </c>
      <c r="F111" s="89">
        <v>-1.5E-3</v>
      </c>
      <c r="G111" s="89">
        <v>-4.8999999999999998E-3</v>
      </c>
    </row>
    <row r="112" spans="2:7">
      <c r="B112" s="89">
        <f>LN(P2_data!G109/P2_data!G108)</f>
        <v>1.6949579969930131E-3</v>
      </c>
      <c r="C112" s="89">
        <v>3.0000000000000001E-5</v>
      </c>
      <c r="D112" s="89">
        <f t="shared" si="1"/>
        <v>1.664957996993013E-3</v>
      </c>
      <c r="E112" s="89">
        <v>4.1999999999999997E-3</v>
      </c>
      <c r="F112" s="89">
        <v>-2.7000000000000001E-3</v>
      </c>
      <c r="G112" s="89">
        <v>-7.7000000000000002E-3</v>
      </c>
    </row>
    <row r="113" spans="2:7">
      <c r="B113" s="89">
        <f>LN(P2_data!G110/P2_data!G109)</f>
        <v>-4.2345965386284375E-4</v>
      </c>
      <c r="C113" s="89">
        <v>3.0000000000000001E-5</v>
      </c>
      <c r="D113" s="89">
        <f t="shared" si="1"/>
        <v>-4.5345965386284378E-4</v>
      </c>
      <c r="E113" s="89">
        <v>5.9999999999999995E-4</v>
      </c>
      <c r="F113" s="89">
        <v>-2.0000000000000001E-4</v>
      </c>
      <c r="G113" s="89">
        <v>8.9999999999999998E-4</v>
      </c>
    </row>
    <row r="114" spans="2:7">
      <c r="B114" s="89">
        <f>LN(P2_data!G111/P2_data!G110)</f>
        <v>-6.7998559161443475E-3</v>
      </c>
      <c r="C114" s="89">
        <v>3.0000000000000001E-5</v>
      </c>
      <c r="D114" s="89">
        <f t="shared" si="1"/>
        <v>-6.8298559161443471E-3</v>
      </c>
      <c r="E114" s="89">
        <v>-1.9E-3</v>
      </c>
      <c r="F114" s="89">
        <v>-5.0000000000000001E-3</v>
      </c>
      <c r="G114" s="89">
        <v>-3.2000000000000002E-3</v>
      </c>
    </row>
    <row r="115" spans="2:7">
      <c r="B115" s="89">
        <f>LN(P2_data!G112/P2_data!G111)</f>
        <v>-8.5654055028454353E-3</v>
      </c>
      <c r="C115" s="89">
        <v>3.0000000000000001E-5</v>
      </c>
      <c r="D115" s="89">
        <f t="shared" si="1"/>
        <v>-8.5954055028454358E-3</v>
      </c>
      <c r="E115" s="89">
        <v>-2.0000000000000001E-4</v>
      </c>
      <c r="F115" s="89">
        <v>2.9999999999999997E-4</v>
      </c>
      <c r="G115" s="89">
        <v>-5.6000000000000008E-3</v>
      </c>
    </row>
    <row r="116" spans="2:7">
      <c r="B116" s="89">
        <f>LN(P2_data!G113/P2_data!G112)</f>
        <v>1.2396012279648068E-2</v>
      </c>
      <c r="C116" s="89">
        <v>3.0000000000000001E-5</v>
      </c>
      <c r="D116" s="89">
        <f t="shared" si="1"/>
        <v>1.2366012279648068E-2</v>
      </c>
      <c r="E116" s="89">
        <v>9.4999999999999998E-3</v>
      </c>
      <c r="F116" s="89">
        <v>9.7000000000000003E-3</v>
      </c>
      <c r="G116" s="89">
        <v>2.9999999999999997E-4</v>
      </c>
    </row>
    <row r="117" spans="2:7">
      <c r="B117" s="89">
        <f>LN(P2_data!G114/P2_data!G113)</f>
        <v>-3.8306067768026646E-3</v>
      </c>
      <c r="C117" s="89">
        <v>3.0000000000000001E-5</v>
      </c>
      <c r="D117" s="89">
        <f t="shared" si="1"/>
        <v>-3.8606067768026647E-3</v>
      </c>
      <c r="E117" s="89">
        <v>3.4999999999999996E-3</v>
      </c>
      <c r="F117" s="89">
        <v>5.6000000000000008E-3</v>
      </c>
      <c r="G117" s="89">
        <v>-7.7000000000000002E-3</v>
      </c>
    </row>
    <row r="118" spans="2:7">
      <c r="B118" s="89">
        <f>LN(P2_data!G115/P2_data!G114)</f>
        <v>1.7042611346107215E-3</v>
      </c>
      <c r="C118" s="89">
        <v>3.0000000000000001E-5</v>
      </c>
      <c r="D118" s="89">
        <f t="shared" si="1"/>
        <v>1.6742611346107215E-3</v>
      </c>
      <c r="E118" s="89">
        <v>-1.7000000000000001E-3</v>
      </c>
      <c r="F118" s="89">
        <v>-4.5000000000000005E-3</v>
      </c>
      <c r="G118" s="89">
        <v>0</v>
      </c>
    </row>
    <row r="119" spans="2:7">
      <c r="B119" s="89">
        <f>LN(P2_data!G116/P2_data!G115)</f>
        <v>-4.266260828048059E-3</v>
      </c>
      <c r="C119" s="89">
        <v>3.0000000000000001E-5</v>
      </c>
      <c r="D119" s="89">
        <f t="shared" si="1"/>
        <v>-4.2962608280480586E-3</v>
      </c>
      <c r="E119" s="89">
        <v>-2.8000000000000004E-3</v>
      </c>
      <c r="F119" s="89">
        <v>1E-3</v>
      </c>
      <c r="G119" s="89">
        <v>-5.9999999999999995E-4</v>
      </c>
    </row>
    <row r="120" spans="2:7">
      <c r="B120" s="89">
        <f>LN(P2_data!G117/P2_data!G116)</f>
        <v>7.6661791052664722E-3</v>
      </c>
      <c r="C120" s="89">
        <v>3.0000000000000001E-5</v>
      </c>
      <c r="D120" s="89">
        <f t="shared" si="1"/>
        <v>7.6361791052664725E-3</v>
      </c>
      <c r="E120" s="89">
        <v>1.5E-3</v>
      </c>
      <c r="F120" s="89">
        <v>-1.9E-3</v>
      </c>
      <c r="G120" s="89">
        <v>1E-4</v>
      </c>
    </row>
    <row r="121" spans="2:7">
      <c r="B121" s="89">
        <f>LN(P2_data!G118/P2_data!G117)</f>
        <v>1.1390125249109352E-2</v>
      </c>
      <c r="C121" s="89">
        <v>3.0000000000000001E-5</v>
      </c>
      <c r="D121" s="89">
        <f t="shared" si="1"/>
        <v>1.1360125249109352E-2</v>
      </c>
      <c r="E121" s="89">
        <v>1.8E-3</v>
      </c>
      <c r="F121" s="89">
        <v>1.1599999999999999E-2</v>
      </c>
      <c r="G121" s="89">
        <v>9.1999999999999998E-3</v>
      </c>
    </row>
    <row r="122" spans="2:7">
      <c r="B122" s="89">
        <f>LN(P2_data!G119/P2_data!G118)</f>
        <v>1.8699941986136639E-2</v>
      </c>
      <c r="C122" s="89">
        <v>3.0000000000000001E-5</v>
      </c>
      <c r="D122" s="89">
        <f t="shared" si="1"/>
        <v>1.866994198613664E-2</v>
      </c>
      <c r="E122" s="89">
        <v>-1.1999999999999999E-3</v>
      </c>
      <c r="F122" s="89">
        <v>0</v>
      </c>
      <c r="G122" s="89">
        <v>2.3700000000000002E-2</v>
      </c>
    </row>
    <row r="123" spans="2:7">
      <c r="B123" s="89">
        <f>LN(P2_data!G120/P2_data!G119)</f>
        <v>2.0563033760954835E-3</v>
      </c>
      <c r="C123" s="89">
        <v>3.0000000000000001E-5</v>
      </c>
      <c r="D123" s="89">
        <f t="shared" si="1"/>
        <v>2.0263033760954834E-3</v>
      </c>
      <c r="E123" s="89">
        <v>-1.1000000000000001E-3</v>
      </c>
      <c r="F123" s="89">
        <v>-2.7000000000000001E-3</v>
      </c>
      <c r="G123" s="89">
        <v>3.5999999999999999E-3</v>
      </c>
    </row>
    <row r="124" spans="2:7">
      <c r="B124" s="89">
        <f>LN(P2_data!G121/P2_data!G120)</f>
        <v>5.3267490288314715E-3</v>
      </c>
      <c r="C124" s="89">
        <v>3.0000000000000001E-5</v>
      </c>
      <c r="D124" s="89">
        <f t="shared" si="1"/>
        <v>5.2967490288314718E-3</v>
      </c>
      <c r="E124" s="89">
        <v>5.5000000000000005E-3</v>
      </c>
      <c r="F124" s="89">
        <v>8.0000000000000004E-4</v>
      </c>
      <c r="G124" s="89">
        <v>-1.4000000000000002E-3</v>
      </c>
    </row>
    <row r="125" spans="2:7">
      <c r="B125" s="89">
        <f>LN(P2_data!G122/P2_data!G121)</f>
        <v>1.6333609518087203E-3</v>
      </c>
      <c r="C125" s="89">
        <v>3.0000000000000001E-5</v>
      </c>
      <c r="D125" s="89">
        <f t="shared" si="1"/>
        <v>1.6033609518087202E-3</v>
      </c>
      <c r="E125" s="89">
        <v>-1.7000000000000001E-3</v>
      </c>
      <c r="F125" s="89">
        <v>-4.6999999999999993E-3</v>
      </c>
      <c r="G125" s="89">
        <v>-5.5000000000000005E-3</v>
      </c>
    </row>
    <row r="126" spans="2:7">
      <c r="B126" s="89">
        <f>LN(P2_data!G123/P2_data!G122)</f>
        <v>-4.0883131351525598E-3</v>
      </c>
      <c r="C126" s="89">
        <v>3.0000000000000001E-5</v>
      </c>
      <c r="D126" s="89">
        <f t="shared" si="1"/>
        <v>-4.1183131351525595E-3</v>
      </c>
      <c r="E126" s="89">
        <v>-3.0000000000000001E-3</v>
      </c>
      <c r="F126" s="89">
        <v>-2.3999999999999998E-3</v>
      </c>
      <c r="G126" s="89">
        <v>-1.1999999999999999E-3</v>
      </c>
    </row>
    <row r="127" spans="2:7">
      <c r="B127" s="89">
        <f>LN(P2_data!G124/P2_data!G123)</f>
        <v>-4.9281002215830361E-3</v>
      </c>
      <c r="C127" s="89">
        <v>3.0000000000000001E-5</v>
      </c>
      <c r="D127" s="89">
        <f t="shared" si="1"/>
        <v>-4.9581002215830358E-3</v>
      </c>
      <c r="E127" s="89">
        <v>-2.9999999999999997E-4</v>
      </c>
      <c r="F127" s="89">
        <v>-2.3E-3</v>
      </c>
      <c r="G127" s="89">
        <v>-1.8E-3</v>
      </c>
    </row>
    <row r="128" spans="2:7">
      <c r="B128" s="89">
        <f>LN(P2_data!G125/P2_data!G124)</f>
        <v>1.0239695849275046E-2</v>
      </c>
      <c r="C128" s="89">
        <v>3.0000000000000001E-5</v>
      </c>
      <c r="D128" s="89">
        <f t="shared" si="1"/>
        <v>1.0209695849275046E-2</v>
      </c>
      <c r="E128" s="89">
        <v>8.6E-3</v>
      </c>
      <c r="F128" s="89">
        <v>1.1999999999999999E-3</v>
      </c>
      <c r="G128" s="89">
        <v>-7.4000000000000003E-3</v>
      </c>
    </row>
    <row r="129" spans="2:7">
      <c r="B129" s="89">
        <f>LN(P2_data!G126/P2_data!G125)</f>
        <v>-8.594323237129638E-3</v>
      </c>
      <c r="C129" s="89">
        <v>3.0000000000000001E-5</v>
      </c>
      <c r="D129" s="89">
        <f t="shared" si="1"/>
        <v>-8.6243232371296386E-3</v>
      </c>
      <c r="E129" s="89">
        <v>-7.3000000000000001E-3</v>
      </c>
      <c r="F129" s="89">
        <v>-4.0000000000000001E-3</v>
      </c>
      <c r="G129" s="89">
        <v>-5.1000000000000004E-3</v>
      </c>
    </row>
    <row r="130" spans="2:7">
      <c r="B130" s="89">
        <f>LN(P2_data!G127/P2_data!G126)</f>
        <v>-8.2543186006797959E-3</v>
      </c>
      <c r="C130" s="89">
        <v>3.0000000000000001E-5</v>
      </c>
      <c r="D130" s="89">
        <f t="shared" si="1"/>
        <v>-8.2843186006797964E-3</v>
      </c>
      <c r="E130" s="89">
        <v>-7.000000000000001E-4</v>
      </c>
      <c r="F130" s="89">
        <v>-4.0000000000000002E-4</v>
      </c>
      <c r="G130" s="89">
        <v>-1.6799999999999999E-2</v>
      </c>
    </row>
    <row r="131" spans="2:7">
      <c r="B131" s="89">
        <f>LN(P2_data!G128/P2_data!G127)</f>
        <v>-6.2356885953832658E-3</v>
      </c>
      <c r="C131" s="89">
        <v>3.0000000000000001E-5</v>
      </c>
      <c r="D131" s="89">
        <f t="shared" si="1"/>
        <v>-6.2656885953832654E-3</v>
      </c>
      <c r="E131" s="89">
        <v>2.0000000000000001E-4</v>
      </c>
      <c r="F131" s="89">
        <v>5.1999999999999998E-3</v>
      </c>
      <c r="G131" s="89">
        <v>-4.1999999999999997E-3</v>
      </c>
    </row>
    <row r="132" spans="2:7">
      <c r="B132" s="89">
        <f>LN(P2_data!G129/P2_data!G128)</f>
        <v>-3.7602301201691288E-3</v>
      </c>
      <c r="C132" s="89">
        <v>3.0000000000000001E-5</v>
      </c>
      <c r="D132" s="89">
        <f t="shared" si="1"/>
        <v>-3.7902301201691289E-3</v>
      </c>
      <c r="E132" s="89">
        <v>2.3999999999999998E-3</v>
      </c>
      <c r="F132" s="89">
        <v>8.3000000000000001E-3</v>
      </c>
      <c r="G132" s="89">
        <v>-5.0000000000000001E-3</v>
      </c>
    </row>
    <row r="133" spans="2:7">
      <c r="B133" s="89">
        <f>LN(P2_data!G130/P2_data!G129)</f>
        <v>5.4268971726384738E-3</v>
      </c>
      <c r="C133" s="89">
        <v>3.0000000000000001E-5</v>
      </c>
      <c r="D133" s="89">
        <f t="shared" si="1"/>
        <v>5.3968971726384742E-3</v>
      </c>
      <c r="E133" s="89">
        <v>4.0000000000000002E-4</v>
      </c>
      <c r="F133" s="89">
        <v>-5.9999999999999995E-4</v>
      </c>
      <c r="G133" s="89">
        <v>6.8000000000000005E-3</v>
      </c>
    </row>
    <row r="134" spans="2:7">
      <c r="B134" s="89">
        <f>LN(P2_data!G131/P2_data!G130)</f>
        <v>4.9833575925264523E-3</v>
      </c>
      <c r="C134" s="89">
        <v>3.0000000000000001E-5</v>
      </c>
      <c r="D134" s="89">
        <f t="shared" si="1"/>
        <v>4.9533575925264526E-3</v>
      </c>
      <c r="E134" s="89">
        <v>-8.3999999999999995E-3</v>
      </c>
      <c r="F134" s="89">
        <v>-4.0000000000000001E-3</v>
      </c>
      <c r="G134" s="89">
        <v>1.32E-2</v>
      </c>
    </row>
    <row r="135" spans="2:7">
      <c r="B135" s="89">
        <f>LN(P2_data!G132/P2_data!G131)</f>
        <v>1.5618936823646682E-2</v>
      </c>
      <c r="C135" s="89">
        <v>3.0000000000000001E-5</v>
      </c>
      <c r="D135" s="89">
        <f t="shared" ref="D135:D198" si="2">B135-C135</f>
        <v>1.5588936823646682E-2</v>
      </c>
      <c r="E135" s="89">
        <v>1.0200000000000001E-2</v>
      </c>
      <c r="F135" s="89">
        <v>7.4999999999999997E-3</v>
      </c>
      <c r="G135" s="89">
        <v>2.2000000000000001E-3</v>
      </c>
    </row>
    <row r="136" spans="2:7">
      <c r="B136" s="89">
        <f>LN(P2_data!G133/P2_data!G132)</f>
        <v>6.909232791304302E-3</v>
      </c>
      <c r="C136" s="89">
        <v>3.0000000000000001E-5</v>
      </c>
      <c r="D136" s="89">
        <f t="shared" si="2"/>
        <v>6.8792327913043023E-3</v>
      </c>
      <c r="E136" s="89">
        <v>-8.3000000000000001E-3</v>
      </c>
      <c r="F136" s="89">
        <v>-1.1999999999999999E-3</v>
      </c>
      <c r="G136" s="89">
        <v>1.38E-2</v>
      </c>
    </row>
    <row r="137" spans="2:7">
      <c r="B137" s="89">
        <f>LN(P2_data!G134/P2_data!G133)</f>
        <v>-8.1041331804948243E-4</v>
      </c>
      <c r="C137" s="89">
        <v>3.0000000000000001E-5</v>
      </c>
      <c r="D137" s="89">
        <f t="shared" si="2"/>
        <v>-8.404133180494824E-4</v>
      </c>
      <c r="E137" s="89">
        <v>1.4000000000000002E-3</v>
      </c>
      <c r="F137" s="89">
        <v>-8.9999999999999998E-4</v>
      </c>
      <c r="G137" s="89">
        <v>-2.5000000000000001E-3</v>
      </c>
    </row>
    <row r="138" spans="2:7">
      <c r="B138" s="89">
        <f>LN(P2_data!G135/P2_data!G134)</f>
        <v>1.448721485447409E-2</v>
      </c>
      <c r="C138" s="89">
        <v>4.0000000000000003E-5</v>
      </c>
      <c r="D138" s="89">
        <f t="shared" si="2"/>
        <v>1.444721485447409E-2</v>
      </c>
      <c r="E138" s="89">
        <v>2.3999999999999998E-3</v>
      </c>
      <c r="F138" s="89">
        <v>3.4000000000000002E-3</v>
      </c>
      <c r="G138" s="89">
        <v>1.2E-2</v>
      </c>
    </row>
    <row r="139" spans="2:7">
      <c r="B139" s="89">
        <f>LN(P2_data!G136/P2_data!G135)</f>
        <v>1.5967667744624262E-3</v>
      </c>
      <c r="C139" s="89">
        <v>4.0000000000000003E-5</v>
      </c>
      <c r="D139" s="89">
        <f t="shared" si="2"/>
        <v>1.5567667744624261E-3</v>
      </c>
      <c r="E139" s="89">
        <v>1.1999999999999999E-3</v>
      </c>
      <c r="F139" s="89">
        <v>-6.8999999999999999E-3</v>
      </c>
      <c r="G139" s="89">
        <v>-5.5000000000000005E-3</v>
      </c>
    </row>
    <row r="140" spans="2:7">
      <c r="B140" s="89">
        <f>LN(P2_data!G137/P2_data!G136)</f>
        <v>-7.6076844921501071E-3</v>
      </c>
      <c r="C140" s="89">
        <v>4.0000000000000003E-5</v>
      </c>
      <c r="D140" s="89">
        <f t="shared" si="2"/>
        <v>-7.6476844921501072E-3</v>
      </c>
      <c r="E140" s="89">
        <v>-9.4999999999999998E-3</v>
      </c>
      <c r="F140" s="89">
        <v>-5.0000000000000001E-3</v>
      </c>
      <c r="G140" s="89">
        <v>1.1999999999999999E-3</v>
      </c>
    </row>
    <row r="141" spans="2:7">
      <c r="B141" s="89">
        <f>LN(P2_data!G138/P2_data!G137)</f>
        <v>6.8095599326614652E-3</v>
      </c>
      <c r="C141" s="89">
        <v>4.0000000000000003E-5</v>
      </c>
      <c r="D141" s="89">
        <f t="shared" si="2"/>
        <v>6.7695599326614651E-3</v>
      </c>
      <c r="E141" s="89">
        <v>6.9999999999999993E-3</v>
      </c>
      <c r="F141" s="89">
        <v>4.1999999999999997E-3</v>
      </c>
      <c r="G141" s="89">
        <v>-4.0999999999999995E-3</v>
      </c>
    </row>
    <row r="142" spans="2:7">
      <c r="B142" s="89">
        <f>LN(P2_data!G139/P2_data!G138)</f>
        <v>-1.1982825719482231E-3</v>
      </c>
      <c r="C142" s="89">
        <v>4.0000000000000003E-5</v>
      </c>
      <c r="D142" s="89">
        <f t="shared" si="2"/>
        <v>-1.2382825719482232E-3</v>
      </c>
      <c r="E142" s="89">
        <v>5.0000000000000001E-4</v>
      </c>
      <c r="F142" s="89">
        <v>-4.3E-3</v>
      </c>
      <c r="G142" s="89">
        <v>-8.9999999999999998E-4</v>
      </c>
    </row>
    <row r="143" spans="2:7">
      <c r="B143" s="89">
        <f>LN(P2_data!G140/P2_data!G139)</f>
        <v>-8.8318921904100081E-3</v>
      </c>
      <c r="C143" s="89">
        <v>4.0000000000000003E-5</v>
      </c>
      <c r="D143" s="89">
        <f t="shared" si="2"/>
        <v>-8.8718921904100082E-3</v>
      </c>
      <c r="E143" s="89">
        <v>0</v>
      </c>
      <c r="F143" s="89">
        <v>3.8E-3</v>
      </c>
      <c r="G143" s="89">
        <v>-5.3E-3</v>
      </c>
    </row>
    <row r="144" spans="2:7">
      <c r="B144" s="89">
        <f>LN(P2_data!G141/P2_data!G140)</f>
        <v>3.2206148296969792E-3</v>
      </c>
      <c r="C144" s="89">
        <v>4.0000000000000003E-5</v>
      </c>
      <c r="D144" s="89">
        <f t="shared" si="2"/>
        <v>3.1806148296969791E-3</v>
      </c>
      <c r="E144" s="89">
        <v>7.1999999999999998E-3</v>
      </c>
      <c r="F144" s="89">
        <v>1.2999999999999999E-3</v>
      </c>
      <c r="G144" s="89">
        <v>-5.3E-3</v>
      </c>
    </row>
    <row r="145" spans="2:7">
      <c r="B145" s="89">
        <f>LN(P2_data!G142/P2_data!G141)</f>
        <v>6.0109177176877037E-3</v>
      </c>
      <c r="C145" s="89">
        <v>4.0000000000000003E-5</v>
      </c>
      <c r="D145" s="89">
        <f t="shared" si="2"/>
        <v>5.9709177176877036E-3</v>
      </c>
      <c r="E145" s="89">
        <v>1.7000000000000001E-3</v>
      </c>
      <c r="F145" s="89">
        <v>-5.0000000000000001E-4</v>
      </c>
      <c r="G145" s="89">
        <v>3.7000000000000002E-3</v>
      </c>
    </row>
    <row r="146" spans="2:7">
      <c r="B146" s="89">
        <f>LN(P2_data!G143/P2_data!G142)</f>
        <v>-4.4044514764870072E-3</v>
      </c>
      <c r="C146" s="89">
        <v>4.0000000000000003E-5</v>
      </c>
      <c r="D146" s="89">
        <f t="shared" si="2"/>
        <v>-4.4444514764870073E-3</v>
      </c>
      <c r="E146" s="89">
        <v>4.1999999999999997E-3</v>
      </c>
      <c r="F146" s="89">
        <v>-1.2999999999999999E-3</v>
      </c>
      <c r="G146" s="89">
        <v>-5.0000000000000001E-3</v>
      </c>
    </row>
    <row r="147" spans="2:7">
      <c r="B147" s="89">
        <f>LN(P2_data!G144/P2_data!G143)</f>
        <v>-3.2154368539744657E-3</v>
      </c>
      <c r="C147" s="89">
        <v>4.0000000000000003E-5</v>
      </c>
      <c r="D147" s="89">
        <f t="shared" si="2"/>
        <v>-3.2554368539744658E-3</v>
      </c>
      <c r="E147" s="89">
        <v>0</v>
      </c>
      <c r="F147" s="89">
        <v>2.0999999999999999E-3</v>
      </c>
      <c r="G147" s="89">
        <v>1.2999999999999999E-3</v>
      </c>
    </row>
    <row r="148" spans="2:7">
      <c r="B148" s="89">
        <f>LN(P2_data!G145/P2_data!G144)</f>
        <v>-1.6116442169230299E-3</v>
      </c>
      <c r="C148" s="89">
        <v>4.0000000000000003E-5</v>
      </c>
      <c r="D148" s="89">
        <f t="shared" si="2"/>
        <v>-1.65164421692303E-3</v>
      </c>
      <c r="E148" s="89">
        <v>4.0000000000000002E-4</v>
      </c>
      <c r="F148" s="89">
        <v>-3.0000000000000001E-3</v>
      </c>
      <c r="G148" s="89">
        <v>-3.3E-3</v>
      </c>
    </row>
    <row r="149" spans="2:7">
      <c r="B149" s="89">
        <f>LN(P2_data!G146/P2_data!G145)</f>
        <v>4.0314454902566578E-4</v>
      </c>
      <c r="C149" s="89">
        <v>4.0000000000000003E-5</v>
      </c>
      <c r="D149" s="89">
        <f t="shared" si="2"/>
        <v>3.6314454902566578E-4</v>
      </c>
      <c r="E149" s="89">
        <v>5.8999999999999999E-3</v>
      </c>
      <c r="F149" s="89">
        <v>5.3E-3</v>
      </c>
      <c r="G149" s="89">
        <v>4.0000000000000002E-4</v>
      </c>
    </row>
    <row r="150" spans="2:7">
      <c r="B150" s="89">
        <f>LN(P2_data!G147/P2_data!G146)</f>
        <v>-4.0314454902579708E-4</v>
      </c>
      <c r="C150" s="89">
        <v>4.0000000000000003E-5</v>
      </c>
      <c r="D150" s="89">
        <f t="shared" si="2"/>
        <v>-4.4314454902579707E-4</v>
      </c>
      <c r="E150" s="89">
        <v>-1E-4</v>
      </c>
      <c r="F150" s="89">
        <v>5.0000000000000001E-4</v>
      </c>
      <c r="G150" s="89">
        <v>-1E-4</v>
      </c>
    </row>
    <row r="151" spans="2:7">
      <c r="B151" s="89">
        <f>LN(P2_data!G148/P2_data!G147)</f>
        <v>0</v>
      </c>
      <c r="C151" s="89">
        <v>4.0000000000000003E-5</v>
      </c>
      <c r="D151" s="89">
        <f t="shared" si="2"/>
        <v>-4.0000000000000003E-5</v>
      </c>
      <c r="E151" s="89">
        <v>-8.0000000000000004E-4</v>
      </c>
      <c r="F151" s="89">
        <v>-4.0999999999999995E-3</v>
      </c>
      <c r="G151" s="89">
        <v>-2.8000000000000004E-3</v>
      </c>
    </row>
    <row r="152" spans="2:7">
      <c r="B152" s="89">
        <f>LN(P2_data!G149/P2_data!G148)</f>
        <v>4.4257164257339799E-3</v>
      </c>
      <c r="C152" s="89">
        <v>4.0000000000000003E-5</v>
      </c>
      <c r="D152" s="89">
        <f t="shared" si="2"/>
        <v>4.3857164257339798E-3</v>
      </c>
      <c r="E152" s="89">
        <v>-2.9999999999999997E-4</v>
      </c>
      <c r="F152" s="89">
        <v>1.1999999999999999E-3</v>
      </c>
      <c r="G152" s="89">
        <v>-2E-3</v>
      </c>
    </row>
    <row r="153" spans="2:7">
      <c r="B153" s="89">
        <f>LN(P2_data!G150/P2_data!G149)</f>
        <v>1.2367961611613104E-2</v>
      </c>
      <c r="C153" s="89">
        <v>4.0000000000000003E-5</v>
      </c>
      <c r="D153" s="89">
        <f t="shared" si="2"/>
        <v>1.2327961611613104E-2</v>
      </c>
      <c r="E153" s="89">
        <v>3.8E-3</v>
      </c>
      <c r="F153" s="89">
        <v>3.7000000000000002E-3</v>
      </c>
      <c r="G153" s="89">
        <v>9.1999999999999998E-3</v>
      </c>
    </row>
    <row r="154" spans="2:7">
      <c r="B154" s="89">
        <f>LN(P2_data!G151/P2_data!G150)</f>
        <v>-6.7635032749888274E-3</v>
      </c>
      <c r="C154" s="89">
        <v>4.0000000000000003E-5</v>
      </c>
      <c r="D154" s="89">
        <f t="shared" si="2"/>
        <v>-6.8035032749888275E-3</v>
      </c>
      <c r="E154" s="89">
        <v>-5.9999999999999995E-4</v>
      </c>
      <c r="F154" s="89">
        <v>-3.4999999999999996E-3</v>
      </c>
      <c r="G154" s="89">
        <v>-6.9999999999999993E-3</v>
      </c>
    </row>
    <row r="155" spans="2:7">
      <c r="B155" s="89">
        <f>LN(P2_data!G152/P2_data!G151)</f>
        <v>-5.6044583366242524E-3</v>
      </c>
      <c r="C155" s="89">
        <v>4.0000000000000003E-5</v>
      </c>
      <c r="D155" s="89">
        <f t="shared" si="2"/>
        <v>-5.6444583366242525E-3</v>
      </c>
      <c r="E155" s="89">
        <v>-1.4000000000000002E-3</v>
      </c>
      <c r="F155" s="89">
        <v>-6.4000000000000003E-3</v>
      </c>
      <c r="G155" s="89">
        <v>4.3E-3</v>
      </c>
    </row>
    <row r="156" spans="2:7">
      <c r="B156" s="89">
        <f>LN(P2_data!G153/P2_data!G152)</f>
        <v>0</v>
      </c>
      <c r="C156" s="89">
        <v>4.0000000000000003E-5</v>
      </c>
      <c r="D156" s="89">
        <f t="shared" si="2"/>
        <v>-4.0000000000000003E-5</v>
      </c>
      <c r="E156" s="89">
        <v>-1.7000000000000001E-3</v>
      </c>
      <c r="F156" s="89">
        <v>-5.9999999999999995E-4</v>
      </c>
      <c r="G156" s="89">
        <v>2.3E-3</v>
      </c>
    </row>
    <row r="157" spans="2:7">
      <c r="B157" s="89">
        <f>LN(P2_data!G154/P2_data!G153)</f>
        <v>7.2000311042418608E-3</v>
      </c>
      <c r="C157" s="89">
        <v>4.0000000000000003E-5</v>
      </c>
      <c r="D157" s="89">
        <f t="shared" si="2"/>
        <v>7.1600311042418607E-3</v>
      </c>
      <c r="E157" s="89">
        <v>-1.1000000000000001E-3</v>
      </c>
      <c r="F157" s="89">
        <v>-3.3E-3</v>
      </c>
      <c r="G157" s="89">
        <v>4.4000000000000003E-3</v>
      </c>
    </row>
    <row r="158" spans="2:7">
      <c r="B158" s="89">
        <f>LN(P2_data!G155/P2_data!G154)</f>
        <v>7.1485610217719969E-3</v>
      </c>
      <c r="C158" s="89">
        <v>4.0000000000000003E-5</v>
      </c>
      <c r="D158" s="89">
        <f t="shared" si="2"/>
        <v>7.1085610217719968E-3</v>
      </c>
      <c r="E158" s="89">
        <v>2.3999999999999998E-3</v>
      </c>
      <c r="F158" s="89">
        <v>-2.3999999999999998E-3</v>
      </c>
      <c r="G158" s="89">
        <v>1.8E-3</v>
      </c>
    </row>
    <row r="159" spans="2:7">
      <c r="B159" s="89">
        <f>LN(P2_data!G156/P2_data!G155)</f>
        <v>1.5816136468540525E-3</v>
      </c>
      <c r="C159" s="89">
        <v>4.0000000000000003E-5</v>
      </c>
      <c r="D159" s="89">
        <f t="shared" si="2"/>
        <v>1.5416136468540524E-3</v>
      </c>
      <c r="E159" s="89">
        <v>-8.0000000000000004E-4</v>
      </c>
      <c r="F159" s="89">
        <v>-1.1699999999999999E-2</v>
      </c>
      <c r="G159" s="89">
        <v>1.6000000000000001E-3</v>
      </c>
    </row>
    <row r="160" spans="2:7">
      <c r="B160" s="89">
        <f>LN(P2_data!G157/P2_data!G156)</f>
        <v>-3.5622441612547474E-3</v>
      </c>
      <c r="C160" s="89">
        <v>4.0000000000000003E-5</v>
      </c>
      <c r="D160" s="89">
        <f t="shared" si="2"/>
        <v>-3.6022441612547475E-3</v>
      </c>
      <c r="E160" s="89">
        <v>-2.0999999999999999E-3</v>
      </c>
      <c r="F160" s="89">
        <v>-3.4000000000000002E-3</v>
      </c>
      <c r="G160" s="89">
        <v>-2.8999999999999998E-3</v>
      </c>
    </row>
    <row r="161" spans="2:7">
      <c r="B161" s="89">
        <f>LN(P2_data!G158/P2_data!G157)</f>
        <v>6.7180654452993014E-3</v>
      </c>
      <c r="C161" s="89">
        <v>4.0000000000000003E-5</v>
      </c>
      <c r="D161" s="89">
        <f t="shared" si="2"/>
        <v>6.6780654452993013E-3</v>
      </c>
      <c r="E161" s="89">
        <v>2.5000000000000001E-3</v>
      </c>
      <c r="F161" s="89">
        <v>3.0000000000000001E-3</v>
      </c>
      <c r="G161" s="89">
        <v>3.5999999999999999E-3</v>
      </c>
    </row>
    <row r="162" spans="2:7">
      <c r="B162" s="89">
        <f>LN(P2_data!G159/P2_data!G158)</f>
        <v>-1.5766262938092122E-3</v>
      </c>
      <c r="C162" s="89">
        <v>4.0000000000000003E-5</v>
      </c>
      <c r="D162" s="89">
        <f t="shared" si="2"/>
        <v>-1.6166262938092123E-3</v>
      </c>
      <c r="E162" s="89">
        <v>1.6000000000000001E-3</v>
      </c>
      <c r="F162" s="89">
        <v>-8.9999999999999998E-4</v>
      </c>
      <c r="G162" s="89">
        <v>-5.8999999999999999E-3</v>
      </c>
    </row>
    <row r="163" spans="2:7">
      <c r="B163" s="89">
        <f>LN(P2_data!G160/P2_data!G159)</f>
        <v>-2.7651212015743203E-3</v>
      </c>
      <c r="C163" s="89">
        <v>4.0000000000000003E-5</v>
      </c>
      <c r="D163" s="89">
        <f t="shared" si="2"/>
        <v>-2.8051212015743204E-3</v>
      </c>
      <c r="E163" s="89">
        <v>-2.3999999999999998E-3</v>
      </c>
      <c r="F163" s="89">
        <v>-1E-3</v>
      </c>
      <c r="G163" s="89">
        <v>2.0999999999999999E-3</v>
      </c>
    </row>
    <row r="164" spans="2:7">
      <c r="B164" s="89">
        <f>LN(P2_data!G161/P2_data!G160)</f>
        <v>0</v>
      </c>
      <c r="C164" s="89">
        <v>4.0000000000000003E-5</v>
      </c>
      <c r="D164" s="89">
        <f t="shared" si="2"/>
        <v>-4.0000000000000003E-5</v>
      </c>
      <c r="E164" s="89">
        <v>-1.4000000000000002E-3</v>
      </c>
      <c r="F164" s="89">
        <v>-7.7000000000000002E-3</v>
      </c>
      <c r="G164" s="89">
        <v>-1.1999999999999999E-3</v>
      </c>
    </row>
    <row r="165" spans="2:7">
      <c r="B165" s="89">
        <f>LN(P2_data!G162/P2_data!G161)</f>
        <v>-1.7961009315542703E-2</v>
      </c>
      <c r="C165" s="89">
        <v>4.0000000000000003E-5</v>
      </c>
      <c r="D165" s="89">
        <f t="shared" si="2"/>
        <v>-1.8001009315542701E-2</v>
      </c>
      <c r="E165" s="89">
        <v>-1.49E-2</v>
      </c>
      <c r="F165" s="89">
        <v>-3.0999999999999999E-3</v>
      </c>
      <c r="G165" s="89">
        <v>2.3999999999999998E-3</v>
      </c>
    </row>
    <row r="166" spans="2:7">
      <c r="B166" s="89">
        <f>LN(P2_data!G163/P2_data!G162)</f>
        <v>-4.0355179867503227E-3</v>
      </c>
      <c r="C166" s="89">
        <v>4.0000000000000003E-5</v>
      </c>
      <c r="D166" s="89">
        <f t="shared" si="2"/>
        <v>-4.0755179867503228E-3</v>
      </c>
      <c r="E166" s="89">
        <v>2E-3</v>
      </c>
      <c r="F166" s="89">
        <v>2.3999999999999998E-3</v>
      </c>
      <c r="G166" s="89">
        <v>-8.6E-3</v>
      </c>
    </row>
    <row r="167" spans="2:7">
      <c r="B167" s="89">
        <f>LN(P2_data!G164/P2_data!G163)</f>
        <v>1.3654830636877243E-2</v>
      </c>
      <c r="C167" s="89">
        <v>4.0000000000000003E-5</v>
      </c>
      <c r="D167" s="89">
        <f t="shared" si="2"/>
        <v>1.3614830636877243E-2</v>
      </c>
      <c r="E167" s="89">
        <v>1.03E-2</v>
      </c>
      <c r="F167" s="89">
        <v>2.5999999999999999E-3</v>
      </c>
      <c r="G167" s="89">
        <v>5.0000000000000001E-4</v>
      </c>
    </row>
    <row r="168" spans="2:7">
      <c r="B168" s="89">
        <f>LN(P2_data!G165/P2_data!G164)</f>
        <v>7.9744820812881483E-4</v>
      </c>
      <c r="C168" s="89">
        <v>4.0000000000000003E-5</v>
      </c>
      <c r="D168" s="89">
        <f t="shared" si="2"/>
        <v>7.5744820812881483E-4</v>
      </c>
      <c r="E168" s="89">
        <v>-1.1000000000000001E-3</v>
      </c>
      <c r="F168" s="89">
        <v>-8.5000000000000006E-3</v>
      </c>
      <c r="G168" s="89">
        <v>-2.9999999999999997E-4</v>
      </c>
    </row>
    <row r="169" spans="2:7">
      <c r="B169" s="89">
        <f>LN(P2_data!G166/P2_data!G165)</f>
        <v>-1.9947742103316431E-3</v>
      </c>
      <c r="C169" s="89">
        <v>4.0000000000000003E-5</v>
      </c>
      <c r="D169" s="89">
        <f t="shared" si="2"/>
        <v>-2.0347742103316432E-3</v>
      </c>
      <c r="E169" s="89">
        <v>1.8E-3</v>
      </c>
      <c r="F169" s="89">
        <v>-1.1999999999999999E-3</v>
      </c>
      <c r="G169" s="89">
        <v>-4.5000000000000005E-3</v>
      </c>
    </row>
    <row r="170" spans="2:7">
      <c r="B170" s="89">
        <f>LN(P2_data!G167/P2_data!G166)</f>
        <v>-1.7321681131146908E-2</v>
      </c>
      <c r="C170" s="89">
        <v>4.0000000000000003E-5</v>
      </c>
      <c r="D170" s="89">
        <f t="shared" si="2"/>
        <v>-1.7361681131146906E-2</v>
      </c>
      <c r="E170" s="89">
        <v>-1.5900000000000001E-2</v>
      </c>
      <c r="F170" s="89">
        <v>-1.7000000000000001E-3</v>
      </c>
      <c r="G170" s="89">
        <v>-1.6000000000000001E-3</v>
      </c>
    </row>
    <row r="171" spans="2:7">
      <c r="B171" s="89">
        <f>LN(P2_data!G168/P2_data!G167)</f>
        <v>4.0625633683852666E-4</v>
      </c>
      <c r="C171" s="89">
        <v>4.0000000000000003E-5</v>
      </c>
      <c r="D171" s="89">
        <f t="shared" si="2"/>
        <v>3.6625633683852666E-4</v>
      </c>
      <c r="E171" s="89">
        <v>-1.5E-3</v>
      </c>
      <c r="F171" s="89">
        <v>1.5E-3</v>
      </c>
      <c r="G171" s="89">
        <v>2.0999999999999999E-3</v>
      </c>
    </row>
    <row r="172" spans="2:7">
      <c r="B172" s="89">
        <f>LN(P2_data!G169/P2_data!G168)</f>
        <v>-2.8473478663596091E-3</v>
      </c>
      <c r="C172" s="89">
        <v>4.0000000000000003E-5</v>
      </c>
      <c r="D172" s="89">
        <f t="shared" si="2"/>
        <v>-2.8873478663596092E-3</v>
      </c>
      <c r="E172" s="89">
        <v>5.9999999999999995E-4</v>
      </c>
      <c r="F172" s="89">
        <v>-2.5000000000000001E-3</v>
      </c>
      <c r="G172" s="89">
        <v>-2.2000000000000001E-3</v>
      </c>
    </row>
    <row r="173" spans="2:7">
      <c r="B173" s="89">
        <f>LN(P2_data!G170/P2_data!G169)</f>
        <v>1.0937966269129922E-2</v>
      </c>
      <c r="C173" s="89">
        <v>4.0000000000000003E-5</v>
      </c>
      <c r="D173" s="89">
        <f t="shared" si="2"/>
        <v>1.0897966269129922E-2</v>
      </c>
      <c r="E173" s="89">
        <v>1.0700000000000001E-2</v>
      </c>
      <c r="F173" s="89">
        <v>-1E-4</v>
      </c>
      <c r="G173" s="89">
        <v>-2.5000000000000001E-3</v>
      </c>
    </row>
    <row r="174" spans="2:7">
      <c r="B174" s="89">
        <f>LN(P2_data!G171/P2_data!G170)</f>
        <v>-3.2284128121194341E-3</v>
      </c>
      <c r="C174" s="89">
        <v>4.0000000000000003E-5</v>
      </c>
      <c r="D174" s="89">
        <f t="shared" si="2"/>
        <v>-3.2684128121194343E-3</v>
      </c>
      <c r="E174" s="89">
        <v>-3.2000000000000002E-3</v>
      </c>
      <c r="F174" s="89">
        <v>1E-3</v>
      </c>
      <c r="G174" s="89">
        <v>4.0999999999999995E-3</v>
      </c>
    </row>
    <row r="175" spans="2:7">
      <c r="B175" s="89">
        <f>LN(P2_data!G172/P2_data!G171)</f>
        <v>0</v>
      </c>
      <c r="C175" s="89">
        <v>4.0000000000000003E-5</v>
      </c>
      <c r="D175" s="89">
        <f t="shared" si="2"/>
        <v>-4.0000000000000003E-5</v>
      </c>
      <c r="E175" s="89">
        <v>-1.4000000000000002E-3</v>
      </c>
      <c r="F175" s="89">
        <v>5.8999999999999999E-3</v>
      </c>
      <c r="G175" s="89">
        <v>1.8E-3</v>
      </c>
    </row>
    <row r="176" spans="2:7">
      <c r="B176" s="89">
        <f>LN(P2_data!G173/P2_data!G172)</f>
        <v>2.8253904330388996E-3</v>
      </c>
      <c r="C176" s="89">
        <v>4.0000000000000003E-5</v>
      </c>
      <c r="D176" s="89">
        <f t="shared" si="2"/>
        <v>2.7853904330388994E-3</v>
      </c>
      <c r="E176" s="89">
        <v>1.8E-3</v>
      </c>
      <c r="F176" s="89">
        <v>1.1999999999999999E-3</v>
      </c>
      <c r="G176" s="89">
        <v>5.6999999999999993E-3</v>
      </c>
    </row>
    <row r="177" spans="2:7">
      <c r="B177" s="89">
        <f>LN(P2_data!G174/P2_data!G173)</f>
        <v>-6.4698569086817283E-3</v>
      </c>
      <c r="C177" s="89">
        <v>4.0000000000000003E-5</v>
      </c>
      <c r="D177" s="89">
        <f t="shared" si="2"/>
        <v>-6.5098569086817284E-3</v>
      </c>
      <c r="E177" s="89">
        <v>8.0000000000000004E-4</v>
      </c>
      <c r="F177" s="89">
        <v>3.4999999999999996E-3</v>
      </c>
      <c r="G177" s="89">
        <v>-7.4000000000000003E-3</v>
      </c>
    </row>
    <row r="178" spans="2:7">
      <c r="B178" s="89">
        <f>LN(P2_data!G175/P2_data!G174)</f>
        <v>-3.2507139556112552E-3</v>
      </c>
      <c r="C178" s="89">
        <v>4.0000000000000003E-5</v>
      </c>
      <c r="D178" s="89">
        <f t="shared" si="2"/>
        <v>-3.2907139556112553E-3</v>
      </c>
      <c r="E178" s="89">
        <v>1E-3</v>
      </c>
      <c r="F178" s="89">
        <v>1.2999999999999999E-3</v>
      </c>
      <c r="G178" s="89">
        <v>-3.9000000000000003E-3</v>
      </c>
    </row>
    <row r="179" spans="2:7">
      <c r="B179" s="89">
        <f>LN(P2_data!G176/P2_data!G175)</f>
        <v>4.0617440081776425E-3</v>
      </c>
      <c r="C179" s="89">
        <v>4.0000000000000003E-5</v>
      </c>
      <c r="D179" s="89">
        <f t="shared" si="2"/>
        <v>4.0217440081776424E-3</v>
      </c>
      <c r="E179" s="89">
        <v>5.3E-3</v>
      </c>
      <c r="F179" s="89">
        <v>2.0000000000000001E-4</v>
      </c>
      <c r="G179" s="89">
        <v>-3.0999999999999999E-3</v>
      </c>
    </row>
    <row r="180" spans="2:7">
      <c r="B180" s="89">
        <f>LN(P2_data!G177/P2_data!G176)</f>
        <v>1.2153535784952085E-3</v>
      </c>
      <c r="C180" s="89">
        <v>4.0000000000000003E-5</v>
      </c>
      <c r="D180" s="89">
        <f t="shared" si="2"/>
        <v>1.1753535784952084E-3</v>
      </c>
      <c r="E180" s="89">
        <v>6.1999999999999998E-3</v>
      </c>
      <c r="F180" s="89">
        <v>4.6999999999999993E-3</v>
      </c>
      <c r="G180" s="89">
        <v>-4.1999999999999997E-3</v>
      </c>
    </row>
    <row r="181" spans="2:7">
      <c r="B181" s="89">
        <f>LN(P2_data!G178/P2_data!G177)</f>
        <v>2.829959381507507E-3</v>
      </c>
      <c r="C181" s="89">
        <v>5.0000000000000002E-5</v>
      </c>
      <c r="D181" s="89">
        <f t="shared" si="2"/>
        <v>2.7799593815075068E-3</v>
      </c>
      <c r="E181" s="89">
        <v>2.7000000000000001E-3</v>
      </c>
      <c r="F181" s="89">
        <v>4.0999999999999995E-3</v>
      </c>
      <c r="G181" s="89">
        <v>4.5000000000000005E-3</v>
      </c>
    </row>
    <row r="182" spans="2:7">
      <c r="B182" s="89">
        <f>LN(P2_data!G179/P2_data!G178)</f>
        <v>-2.1629082300154551E-2</v>
      </c>
      <c r="C182" s="89">
        <v>5.0000000000000002E-5</v>
      </c>
      <c r="D182" s="89">
        <f t="shared" si="2"/>
        <v>-2.1679082300154553E-2</v>
      </c>
      <c r="E182" s="89">
        <v>-8.1000000000000013E-3</v>
      </c>
      <c r="F182" s="89">
        <v>1E-3</v>
      </c>
      <c r="G182" s="89">
        <v>-9.5999999999999992E-3</v>
      </c>
    </row>
    <row r="183" spans="2:7">
      <c r="B183" s="89">
        <f>LN(P2_data!G180/P2_data!G179)</f>
        <v>2.4721479931248151E-3</v>
      </c>
      <c r="C183" s="89">
        <v>5.0000000000000002E-5</v>
      </c>
      <c r="D183" s="89">
        <f t="shared" si="2"/>
        <v>2.422147993124815E-3</v>
      </c>
      <c r="E183" s="89">
        <v>2.8000000000000004E-3</v>
      </c>
      <c r="F183" s="89">
        <v>-2.0000000000000001E-4</v>
      </c>
      <c r="G183" s="89">
        <v>1.2999999999999999E-3</v>
      </c>
    </row>
    <row r="184" spans="2:7">
      <c r="B184" s="89">
        <f>LN(P2_data!G181/P2_data!G180)</f>
        <v>-1.743506254588497E-2</v>
      </c>
      <c r="C184" s="89">
        <v>5.0000000000000002E-5</v>
      </c>
      <c r="D184" s="89">
        <f t="shared" si="2"/>
        <v>-1.7485062545884972E-2</v>
      </c>
      <c r="E184" s="89">
        <v>-7.000000000000001E-4</v>
      </c>
      <c r="F184" s="89">
        <v>1.5E-3</v>
      </c>
      <c r="G184" s="89">
        <v>-9.3999999999999986E-3</v>
      </c>
    </row>
    <row r="185" spans="2:7">
      <c r="B185" s="89">
        <f>LN(P2_data!G182/P2_data!G181)</f>
        <v>9.1705938482558452E-3</v>
      </c>
      <c r="C185" s="89">
        <v>5.0000000000000002E-5</v>
      </c>
      <c r="D185" s="89">
        <f t="shared" si="2"/>
        <v>9.1205938482558455E-3</v>
      </c>
      <c r="E185" s="89">
        <v>-1.6000000000000001E-3</v>
      </c>
      <c r="F185" s="89">
        <v>4.0000000000000002E-4</v>
      </c>
      <c r="G185" s="89">
        <v>3.5999999999999999E-3</v>
      </c>
    </row>
    <row r="186" spans="2:7">
      <c r="B186" s="89">
        <f>LN(P2_data!G183/P2_data!G182)</f>
        <v>1.7277270571401278E-2</v>
      </c>
      <c r="C186" s="89">
        <v>5.0000000000000002E-5</v>
      </c>
      <c r="D186" s="89">
        <f t="shared" si="2"/>
        <v>1.7227270571401276E-2</v>
      </c>
      <c r="E186" s="89">
        <v>1.0800000000000001E-2</v>
      </c>
      <c r="F186" s="89">
        <v>-1.1999999999999999E-3</v>
      </c>
      <c r="G186" s="89">
        <v>6.3E-3</v>
      </c>
    </row>
    <row r="187" spans="2:7">
      <c r="B187" s="89">
        <f>LN(P2_data!G184/P2_data!G183)</f>
        <v>1.1757646329370208E-2</v>
      </c>
      <c r="C187" s="89">
        <v>5.0000000000000002E-5</v>
      </c>
      <c r="D187" s="89">
        <f t="shared" si="2"/>
        <v>1.1707646329370209E-2</v>
      </c>
      <c r="E187" s="89">
        <v>4.3E-3</v>
      </c>
      <c r="F187" s="89">
        <v>2.3999999999999998E-3</v>
      </c>
      <c r="G187" s="89">
        <v>7.0999999999999995E-3</v>
      </c>
    </row>
    <row r="188" spans="2:7">
      <c r="B188" s="89">
        <f>LN(P2_data!G185/P2_data!G184)</f>
        <v>1.6109951452570562E-3</v>
      </c>
      <c r="C188" s="89">
        <v>5.0000000000000002E-5</v>
      </c>
      <c r="D188" s="89">
        <f t="shared" si="2"/>
        <v>1.5609951452570563E-3</v>
      </c>
      <c r="E188" s="89">
        <v>1.1000000000000001E-3</v>
      </c>
      <c r="F188" s="89">
        <v>3.0999999999999999E-3</v>
      </c>
      <c r="G188" s="89">
        <v>3.5999999999999999E-3</v>
      </c>
    </row>
    <row r="189" spans="2:7">
      <c r="B189" s="89">
        <f>LN(P2_data!G186/P2_data!G185)</f>
        <v>-2.0141396942827509E-3</v>
      </c>
      <c r="C189" s="89">
        <v>5.0000000000000002E-5</v>
      </c>
      <c r="D189" s="89">
        <f t="shared" si="2"/>
        <v>-2.0641396942827511E-3</v>
      </c>
      <c r="E189" s="89">
        <v>-1.1999999999999999E-3</v>
      </c>
      <c r="F189" s="89">
        <v>-4.0000000000000002E-4</v>
      </c>
      <c r="G189" s="89">
        <v>-5.9999999999999995E-4</v>
      </c>
    </row>
    <row r="190" spans="2:7">
      <c r="B190" s="89">
        <f>LN(P2_data!G187/P2_data!G186)</f>
        <v>-1.2103693470868488E-3</v>
      </c>
      <c r="C190" s="89">
        <v>5.0000000000000002E-5</v>
      </c>
      <c r="D190" s="89">
        <f t="shared" si="2"/>
        <v>-1.2603693470868487E-3</v>
      </c>
      <c r="E190" s="89">
        <v>1.9E-3</v>
      </c>
      <c r="F190" s="89">
        <v>2.8000000000000004E-3</v>
      </c>
      <c r="G190" s="89">
        <v>1.1999999999999999E-3</v>
      </c>
    </row>
    <row r="191" spans="2:7">
      <c r="B191" s="89">
        <f>LN(P2_data!G188/P2_data!G187)</f>
        <v>1.1639666062423368E-2</v>
      </c>
      <c r="C191" s="89">
        <v>5.0000000000000002E-5</v>
      </c>
      <c r="D191" s="89">
        <f t="shared" si="2"/>
        <v>1.1589666062423369E-2</v>
      </c>
      <c r="E191" s="89">
        <v>2.3999999999999998E-3</v>
      </c>
      <c r="F191" s="89">
        <v>3.7000000000000002E-3</v>
      </c>
      <c r="G191" s="89">
        <v>2.0999999999999999E-3</v>
      </c>
    </row>
    <row r="192" spans="2:7">
      <c r="B192" s="89">
        <f>LN(P2_data!G189/P2_data!G188)</f>
        <v>7.5532461576772745E-3</v>
      </c>
      <c r="C192" s="89">
        <v>5.0000000000000002E-5</v>
      </c>
      <c r="D192" s="89">
        <f t="shared" si="2"/>
        <v>7.5032461576772748E-3</v>
      </c>
      <c r="E192" s="89">
        <v>1.5E-3</v>
      </c>
      <c r="F192" s="89">
        <v>-2.8000000000000004E-3</v>
      </c>
      <c r="G192" s="89">
        <v>3.4999999999999996E-3</v>
      </c>
    </row>
    <row r="193" spans="2:7">
      <c r="B193" s="89">
        <f>LN(P2_data!G190/P2_data!G189)</f>
        <v>5.9230183031220712E-3</v>
      </c>
      <c r="C193" s="89">
        <v>5.0000000000000002E-5</v>
      </c>
      <c r="D193" s="89">
        <f t="shared" si="2"/>
        <v>5.8730183031220715E-3</v>
      </c>
      <c r="E193" s="89">
        <v>1.6000000000000001E-3</v>
      </c>
      <c r="F193" s="89">
        <v>2.2000000000000001E-3</v>
      </c>
      <c r="G193" s="89">
        <v>5.0000000000000001E-3</v>
      </c>
    </row>
    <row r="194" spans="2:7">
      <c r="B194" s="89">
        <f>LN(P2_data!G191/P2_data!G190)</f>
        <v>2.3593798274710084E-3</v>
      </c>
      <c r="C194" s="89">
        <v>5.0000000000000002E-5</v>
      </c>
      <c r="D194" s="89">
        <f t="shared" si="2"/>
        <v>2.3093798274710082E-3</v>
      </c>
      <c r="E194" s="89">
        <v>-2.8000000000000004E-3</v>
      </c>
      <c r="F194" s="89">
        <v>1E-3</v>
      </c>
      <c r="G194" s="89">
        <v>3.7000000000000002E-3</v>
      </c>
    </row>
    <row r="195" spans="2:7">
      <c r="B195" s="89">
        <f>LN(P2_data!G192/P2_data!G191)</f>
        <v>-1.1789744179337169E-3</v>
      </c>
      <c r="C195" s="89">
        <v>5.0000000000000002E-5</v>
      </c>
      <c r="D195" s="89">
        <f t="shared" si="2"/>
        <v>-1.2289744179337168E-3</v>
      </c>
      <c r="E195" s="89">
        <v>1.1999999999999999E-3</v>
      </c>
      <c r="F195" s="89">
        <v>4.4000000000000003E-3</v>
      </c>
      <c r="G195" s="89">
        <v>1.2999999999999999E-3</v>
      </c>
    </row>
    <row r="196" spans="2:7">
      <c r="B196" s="89">
        <f>LN(P2_data!G193/P2_data!G192)</f>
        <v>-1.1804054095374034E-3</v>
      </c>
      <c r="C196" s="89">
        <v>5.0000000000000002E-5</v>
      </c>
      <c r="D196" s="89">
        <f t="shared" si="2"/>
        <v>-1.2304054095374033E-3</v>
      </c>
      <c r="E196" s="89">
        <v>-2.5000000000000001E-3</v>
      </c>
      <c r="F196" s="89">
        <v>3.0999999999999999E-3</v>
      </c>
      <c r="G196" s="89">
        <v>6.3E-3</v>
      </c>
    </row>
    <row r="197" spans="2:7">
      <c r="B197" s="89">
        <f>LN(P2_data!G194/P2_data!G193)</f>
        <v>-3.9381769348945025E-4</v>
      </c>
      <c r="C197" s="89">
        <v>5.0000000000000002E-5</v>
      </c>
      <c r="D197" s="89">
        <f t="shared" si="2"/>
        <v>-4.4381769348945027E-4</v>
      </c>
      <c r="E197" s="89">
        <v>5.0000000000000001E-4</v>
      </c>
      <c r="F197" s="89">
        <v>3.9000000000000003E-3</v>
      </c>
      <c r="G197" s="89">
        <v>1.2999999999999999E-3</v>
      </c>
    </row>
    <row r="198" spans="2:7">
      <c r="B198" s="89">
        <f>LN(P2_data!G195/P2_data!G194)</f>
        <v>1.2135674480677884E-2</v>
      </c>
      <c r="C198" s="89">
        <v>5.0000000000000002E-5</v>
      </c>
      <c r="D198" s="89">
        <f t="shared" si="2"/>
        <v>1.2085674480677884E-2</v>
      </c>
      <c r="E198" s="89">
        <v>6.3E-3</v>
      </c>
      <c r="F198" s="89">
        <v>1.3899999999999999E-2</v>
      </c>
      <c r="G198" s="89">
        <v>1.8E-3</v>
      </c>
    </row>
    <row r="199" spans="2:7">
      <c r="B199" s="89">
        <f>LN(P2_data!G196/P2_data!G195)</f>
        <v>1.555171356301338E-3</v>
      </c>
      <c r="C199" s="89">
        <v>5.0000000000000002E-5</v>
      </c>
      <c r="D199" s="89">
        <f t="shared" ref="D199:D257" si="3">B199-C199</f>
        <v>1.5051713563013381E-3</v>
      </c>
      <c r="E199" s="89">
        <v>1.2999999999999999E-3</v>
      </c>
      <c r="F199" s="89">
        <v>1.6000000000000001E-3</v>
      </c>
      <c r="G199" s="89">
        <v>-7.000000000000001E-4</v>
      </c>
    </row>
    <row r="200" spans="2:7">
      <c r="B200" s="89">
        <f>LN(P2_data!G197/P2_data!G196)</f>
        <v>4.6512098454904926E-3</v>
      </c>
      <c r="C200" s="89">
        <v>5.0000000000000002E-5</v>
      </c>
      <c r="D200" s="89">
        <f t="shared" si="3"/>
        <v>4.6012098454904929E-3</v>
      </c>
      <c r="E200" s="89">
        <v>3.4999999999999996E-3</v>
      </c>
      <c r="F200" s="89">
        <v>-1.1999999999999999E-3</v>
      </c>
      <c r="G200" s="89">
        <v>-2.8000000000000004E-3</v>
      </c>
    </row>
    <row r="201" spans="2:7">
      <c r="B201" s="89">
        <f>LN(P2_data!G198/P2_data!G197)</f>
        <v>8.4713250449813E-3</v>
      </c>
      <c r="C201" s="89">
        <v>4.0000000000000003E-5</v>
      </c>
      <c r="D201" s="89">
        <f t="shared" si="3"/>
        <v>8.4313250449812999E-3</v>
      </c>
      <c r="E201" s="89">
        <v>5.0000000000000001E-3</v>
      </c>
      <c r="F201" s="89">
        <v>8.3999999999999995E-3</v>
      </c>
      <c r="G201" s="89">
        <v>1.6000000000000001E-3</v>
      </c>
    </row>
    <row r="202" spans="2:7">
      <c r="B202" s="89">
        <f>LN(P2_data!G199/P2_data!G198)</f>
        <v>3.4449794836024592E-3</v>
      </c>
      <c r="C202" s="89">
        <v>4.0000000000000003E-5</v>
      </c>
      <c r="D202" s="89">
        <f t="shared" si="3"/>
        <v>3.4049794836024591E-3</v>
      </c>
      <c r="E202" s="89">
        <v>2.5999999999999999E-3</v>
      </c>
      <c r="F202" s="89">
        <v>-2.9999999999999997E-4</v>
      </c>
      <c r="G202" s="89">
        <v>-2.0000000000000001E-4</v>
      </c>
    </row>
    <row r="203" spans="2:7">
      <c r="B203" s="89">
        <f>LN(P2_data!G200/P2_data!G199)</f>
        <v>-4.5959867303953248E-3</v>
      </c>
      <c r="C203" s="89">
        <v>4.0000000000000003E-5</v>
      </c>
      <c r="D203" s="89">
        <f t="shared" si="3"/>
        <v>-4.6359867303953249E-3</v>
      </c>
      <c r="E203" s="89">
        <v>5.0000000000000001E-4</v>
      </c>
      <c r="F203" s="89">
        <v>-2.8000000000000004E-3</v>
      </c>
      <c r="G203" s="89">
        <v>-4.4000000000000003E-3</v>
      </c>
    </row>
    <row r="204" spans="2:7">
      <c r="B204" s="89">
        <f>LN(P2_data!G201/P2_data!G200)</f>
        <v>1.0311376645457303E-2</v>
      </c>
      <c r="C204" s="89">
        <v>4.0000000000000003E-5</v>
      </c>
      <c r="D204" s="89">
        <f t="shared" si="3"/>
        <v>1.0271376645457303E-2</v>
      </c>
      <c r="E204" s="89">
        <v>5.5000000000000005E-3</v>
      </c>
      <c r="F204" s="89">
        <v>-3.4000000000000002E-3</v>
      </c>
      <c r="G204" s="89">
        <v>3.4999999999999996E-3</v>
      </c>
    </row>
    <row r="205" spans="2:7">
      <c r="B205" s="89">
        <f>LN(P2_data!G202/P2_data!G201)</f>
        <v>1.1391685302550229E-3</v>
      </c>
      <c r="C205" s="89">
        <v>4.0000000000000003E-5</v>
      </c>
      <c r="D205" s="89">
        <f t="shared" si="3"/>
        <v>1.0991685302550228E-3</v>
      </c>
      <c r="E205" s="89">
        <v>-8.0000000000000004E-4</v>
      </c>
      <c r="F205" s="89">
        <v>-8.0000000000000004E-4</v>
      </c>
      <c r="G205" s="89">
        <v>-2.5000000000000001E-3</v>
      </c>
    </row>
    <row r="206" spans="2:7">
      <c r="B206" s="89">
        <f>LN(P2_data!G203/P2_data!G202)</f>
        <v>-3.8022859497386821E-3</v>
      </c>
      <c r="C206" s="89">
        <v>4.0000000000000003E-5</v>
      </c>
      <c r="D206" s="89">
        <f t="shared" si="3"/>
        <v>-3.8422859497386822E-3</v>
      </c>
      <c r="E206" s="89">
        <v>-2.2000000000000001E-3</v>
      </c>
      <c r="F206" s="89">
        <v>-2.7000000000000001E-3</v>
      </c>
      <c r="G206" s="89">
        <v>-4.0000000000000002E-4</v>
      </c>
    </row>
    <row r="207" spans="2:7">
      <c r="B207" s="89">
        <f>LN(P2_data!G204/P2_data!G203)</f>
        <v>4.5610492494426325E-3</v>
      </c>
      <c r="C207" s="89">
        <v>4.0000000000000003E-5</v>
      </c>
      <c r="D207" s="89">
        <f t="shared" si="3"/>
        <v>4.5210492494426324E-3</v>
      </c>
      <c r="E207" s="89">
        <v>2.3999999999999998E-3</v>
      </c>
      <c r="F207" s="89">
        <v>-1E-4</v>
      </c>
      <c r="G207" s="89">
        <v>4.1999999999999997E-3</v>
      </c>
    </row>
    <row r="208" spans="2:7">
      <c r="B208" s="89">
        <f>LN(P2_data!G205/P2_data!G204)</f>
        <v>-1.8979318299590586E-3</v>
      </c>
      <c r="C208" s="89">
        <v>4.0000000000000003E-5</v>
      </c>
      <c r="D208" s="89">
        <f t="shared" si="3"/>
        <v>-1.9379318299590587E-3</v>
      </c>
      <c r="E208" s="89">
        <v>1.6000000000000001E-3</v>
      </c>
      <c r="F208" s="89">
        <v>-2E-3</v>
      </c>
      <c r="G208" s="89">
        <v>-2.0999999999999999E-3</v>
      </c>
    </row>
    <row r="209" spans="2:7">
      <c r="B209" s="89">
        <f>LN(P2_data!G206/P2_data!G205)</f>
        <v>-7.6277637640477314E-3</v>
      </c>
      <c r="C209" s="89">
        <v>4.0000000000000003E-5</v>
      </c>
      <c r="D209" s="89">
        <f t="shared" si="3"/>
        <v>-7.6677637640477315E-3</v>
      </c>
      <c r="E209" s="89">
        <v>-1.8E-3</v>
      </c>
      <c r="F209" s="89">
        <v>4.0000000000000002E-4</v>
      </c>
      <c r="G209" s="89">
        <v>-5.1000000000000004E-3</v>
      </c>
    </row>
    <row r="210" spans="2:7">
      <c r="B210" s="89">
        <f>LN(P2_data!G207/P2_data!G206)</f>
        <v>3.826985692641651E-4</v>
      </c>
      <c r="C210" s="89">
        <v>4.0000000000000003E-5</v>
      </c>
      <c r="D210" s="89">
        <f t="shared" si="3"/>
        <v>3.4269856926416511E-4</v>
      </c>
      <c r="E210" s="89">
        <v>4.0000000000000002E-4</v>
      </c>
      <c r="F210" s="89">
        <v>-2.3E-3</v>
      </c>
      <c r="G210" s="89">
        <v>1E-3</v>
      </c>
    </row>
    <row r="211" spans="2:7">
      <c r="B211" s="89">
        <f>LN(P2_data!G208/P2_data!G207)</f>
        <v>6.48485989857154E-3</v>
      </c>
      <c r="C211" s="89">
        <v>4.0000000000000003E-5</v>
      </c>
      <c r="D211" s="89">
        <f t="shared" si="3"/>
        <v>6.4448598985715399E-3</v>
      </c>
      <c r="E211" s="89">
        <v>1.7000000000000001E-3</v>
      </c>
      <c r="F211" s="89">
        <v>-2.8000000000000004E-3</v>
      </c>
      <c r="G211" s="89">
        <v>3.5999999999999999E-3</v>
      </c>
    </row>
    <row r="212" spans="2:7">
      <c r="B212" s="89">
        <f>LN(P2_data!G209/P2_data!G208)</f>
        <v>-4.9551846188498868E-3</v>
      </c>
      <c r="C212" s="89">
        <v>4.0000000000000003E-5</v>
      </c>
      <c r="D212" s="89">
        <f t="shared" si="3"/>
        <v>-4.9951846188498869E-3</v>
      </c>
      <c r="E212" s="89">
        <v>1E-4</v>
      </c>
      <c r="F212" s="89">
        <v>-3.4999999999999996E-3</v>
      </c>
      <c r="G212" s="89">
        <v>-3.2000000000000002E-3</v>
      </c>
    </row>
    <row r="213" spans="2:7">
      <c r="B213" s="89">
        <f>LN(P2_data!G210/P2_data!G209)</f>
        <v>5.3353405017843311E-3</v>
      </c>
      <c r="C213" s="89">
        <v>4.0000000000000003E-5</v>
      </c>
      <c r="D213" s="89">
        <f t="shared" si="3"/>
        <v>5.295340501784331E-3</v>
      </c>
      <c r="E213" s="89">
        <v>1.4000000000000002E-3</v>
      </c>
      <c r="F213" s="89">
        <v>3.0000000000000001E-3</v>
      </c>
      <c r="G213" s="89">
        <v>2.0999999999999999E-3</v>
      </c>
    </row>
    <row r="214" spans="2:7">
      <c r="B214" s="89">
        <f>LN(P2_data!G211/P2_data!G210)</f>
        <v>7.5991646437921739E-4</v>
      </c>
      <c r="C214" s="89">
        <v>4.0000000000000003E-5</v>
      </c>
      <c r="D214" s="89">
        <f t="shared" si="3"/>
        <v>7.199164643792174E-4</v>
      </c>
      <c r="E214" s="89">
        <v>2.0000000000000001E-4</v>
      </c>
      <c r="F214" s="89">
        <v>-3.9000000000000003E-3</v>
      </c>
      <c r="G214" s="89">
        <v>1.7000000000000001E-3</v>
      </c>
    </row>
    <row r="215" spans="2:7">
      <c r="B215" s="89">
        <f>LN(P2_data!G212/P2_data!G211)</f>
        <v>1.1704834626432216E-2</v>
      </c>
      <c r="C215" s="89">
        <v>4.0000000000000003E-5</v>
      </c>
      <c r="D215" s="89">
        <f t="shared" si="3"/>
        <v>1.1664834626432216E-2</v>
      </c>
      <c r="E215" s="89">
        <v>5.6999999999999993E-3</v>
      </c>
      <c r="F215" s="89">
        <v>-7.000000000000001E-4</v>
      </c>
      <c r="G215" s="89">
        <v>2.8000000000000004E-3</v>
      </c>
    </row>
    <row r="216" spans="2:7">
      <c r="B216" s="89">
        <f>LN(P2_data!G213/P2_data!G212)</f>
        <v>-7.5095760194527033E-4</v>
      </c>
      <c r="C216" s="89">
        <v>4.0000000000000003E-5</v>
      </c>
      <c r="D216" s="89">
        <f t="shared" si="3"/>
        <v>-7.9095760194527033E-4</v>
      </c>
      <c r="E216" s="89">
        <v>-4.5000000000000005E-3</v>
      </c>
      <c r="F216" s="89">
        <v>-4.1999999999999997E-3</v>
      </c>
      <c r="G216" s="89">
        <v>1.1999999999999999E-3</v>
      </c>
    </row>
    <row r="217" spans="2:7">
      <c r="B217" s="89">
        <f>LN(P2_data!G214/P2_data!G213)</f>
        <v>7.1120644156473138E-3</v>
      </c>
      <c r="C217" s="89">
        <v>4.0000000000000003E-5</v>
      </c>
      <c r="D217" s="89">
        <f t="shared" si="3"/>
        <v>7.0720644156473137E-3</v>
      </c>
      <c r="E217" s="89">
        <v>2E-3</v>
      </c>
      <c r="F217" s="89">
        <v>-1.8E-3</v>
      </c>
      <c r="G217" s="89">
        <v>4.6999999999999993E-3</v>
      </c>
    </row>
    <row r="218" spans="2:7">
      <c r="B218" s="89">
        <f>LN(P2_data!G215/P2_data!G214)</f>
        <v>-5.9857643364987266E-3</v>
      </c>
      <c r="C218" s="89">
        <v>4.0000000000000003E-5</v>
      </c>
      <c r="D218" s="89">
        <f t="shared" si="3"/>
        <v>-6.0257643364987267E-3</v>
      </c>
      <c r="E218" s="89">
        <v>-5.1000000000000004E-3</v>
      </c>
      <c r="F218" s="89">
        <v>-1E-4</v>
      </c>
      <c r="G218" s="89">
        <v>1.1000000000000001E-3</v>
      </c>
    </row>
    <row r="219" spans="2:7">
      <c r="B219" s="89">
        <f>LN(P2_data!G216/P2_data!G215)</f>
        <v>5.6126995915238868E-3</v>
      </c>
      <c r="C219" s="89">
        <v>4.0000000000000003E-5</v>
      </c>
      <c r="D219" s="89">
        <f t="shared" si="3"/>
        <v>5.5726995915238867E-3</v>
      </c>
      <c r="E219" s="89">
        <v>2E-3</v>
      </c>
      <c r="F219" s="89">
        <v>4.0000000000000002E-4</v>
      </c>
      <c r="G219" s="89">
        <v>2.2000000000000001E-3</v>
      </c>
    </row>
    <row r="220" spans="2:7">
      <c r="B220" s="89">
        <f>LN(P2_data!G217/P2_data!G216)</f>
        <v>-7.4647259905225374E-4</v>
      </c>
      <c r="C220" s="89">
        <v>4.0000000000000003E-5</v>
      </c>
      <c r="D220" s="89">
        <f t="shared" si="3"/>
        <v>-7.8647259905225374E-4</v>
      </c>
      <c r="E220" s="89">
        <v>8.199999999999999E-3</v>
      </c>
      <c r="F220" s="89">
        <v>-2.0000000000000001E-4</v>
      </c>
      <c r="G220" s="89">
        <v>-0.01</v>
      </c>
    </row>
    <row r="221" spans="2:7">
      <c r="B221" s="89">
        <f>LN(P2_data!G218/P2_data!G217)</f>
        <v>-4.1160394104021777E-3</v>
      </c>
      <c r="C221" s="89">
        <v>4.0000000000000003E-5</v>
      </c>
      <c r="D221" s="89">
        <f t="shared" si="3"/>
        <v>-4.1560394104021778E-3</v>
      </c>
      <c r="E221" s="89">
        <v>-4.5999999999999999E-3</v>
      </c>
      <c r="F221" s="89">
        <v>-7.8000000000000005E-3</v>
      </c>
      <c r="G221" s="89">
        <v>-5.0000000000000001E-4</v>
      </c>
    </row>
    <row r="222" spans="2:7">
      <c r="B222" s="89">
        <f>LN(P2_data!G219/P2_data!G218)</f>
        <v>-2.6281224062694691E-3</v>
      </c>
      <c r="C222" s="89">
        <v>4.0000000000000003E-5</v>
      </c>
      <c r="D222" s="89">
        <f t="shared" si="3"/>
        <v>-2.6681224062694692E-3</v>
      </c>
      <c r="E222" s="89">
        <v>2.3E-3</v>
      </c>
      <c r="F222" s="89">
        <v>8.1000000000000013E-3</v>
      </c>
      <c r="G222" s="89">
        <v>-2.2000000000000001E-3</v>
      </c>
    </row>
    <row r="223" spans="2:7">
      <c r="B223" s="89">
        <f>LN(P2_data!G220/P2_data!G219)</f>
        <v>1.5025923469967808E-3</v>
      </c>
      <c r="C223" s="89">
        <v>4.0000000000000003E-5</v>
      </c>
      <c r="D223" s="89">
        <f t="shared" si="3"/>
        <v>1.4625923469967807E-3</v>
      </c>
      <c r="E223" s="89">
        <v>5.0000000000000001E-4</v>
      </c>
      <c r="F223" s="89">
        <v>-8.1000000000000013E-3</v>
      </c>
      <c r="G223" s="89">
        <v>1.4000000000000002E-3</v>
      </c>
    </row>
    <row r="224" spans="2:7">
      <c r="B224" s="89">
        <f>LN(P2_data!G221/P2_data!G220)</f>
        <v>9.3406249575764995E-3</v>
      </c>
      <c r="C224" s="89">
        <v>4.0000000000000003E-5</v>
      </c>
      <c r="D224" s="89">
        <f t="shared" si="3"/>
        <v>9.3006249575764994E-3</v>
      </c>
      <c r="E224" s="89">
        <v>5.9999999999999995E-4</v>
      </c>
      <c r="F224" s="89">
        <v>-2.9999999999999997E-4</v>
      </c>
      <c r="G224" s="89">
        <v>5.0000000000000001E-3</v>
      </c>
    </row>
    <row r="225" spans="1:7">
      <c r="B225" s="89">
        <f>LN(P2_data!G222/P2_data!G221)</f>
        <v>-4.0990554879014813E-3</v>
      </c>
      <c r="C225" s="89">
        <v>4.0000000000000003E-5</v>
      </c>
      <c r="D225" s="89">
        <f t="shared" si="3"/>
        <v>-4.1390554879014814E-3</v>
      </c>
      <c r="E225" s="89">
        <v>3.0999999999999999E-3</v>
      </c>
      <c r="F225" s="89">
        <v>-4.0999999999999995E-3</v>
      </c>
      <c r="G225" s="89">
        <v>-6.6E-3</v>
      </c>
    </row>
    <row r="226" spans="1:7">
      <c r="B226" s="89">
        <f>LN(P2_data!G223/P2_data!G222)</f>
        <v>-1.1209042623096424E-3</v>
      </c>
      <c r="C226" s="89">
        <v>4.0000000000000003E-5</v>
      </c>
      <c r="D226" s="89">
        <f t="shared" si="3"/>
        <v>-1.1609042623096425E-3</v>
      </c>
      <c r="E226" s="89">
        <v>5.9999999999999995E-4</v>
      </c>
      <c r="F226" s="89">
        <v>2E-3</v>
      </c>
      <c r="G226" s="89">
        <v>1.9E-3</v>
      </c>
    </row>
    <row r="227" spans="1:7">
      <c r="A227" s="8"/>
      <c r="B227" s="89">
        <f>LN(P2_data!G224/P2_data!G223)</f>
        <v>-1.3928363960353345E-2</v>
      </c>
      <c r="C227" s="89">
        <v>4.0000000000000003E-5</v>
      </c>
      <c r="D227" s="89">
        <f t="shared" si="3"/>
        <v>-1.3968363960353345E-2</v>
      </c>
      <c r="E227" s="89">
        <v>-2E-3</v>
      </c>
      <c r="F227" s="89">
        <v>-1.3600000000000001E-2</v>
      </c>
      <c r="G227" s="89">
        <v>-3.9000000000000003E-3</v>
      </c>
    </row>
    <row r="228" spans="1:7">
      <c r="B228" s="89">
        <f>LN(P2_data!G225/P2_data!G224)</f>
        <v>-4.9401203440294283E-3</v>
      </c>
      <c r="C228" s="89">
        <v>4.0000000000000003E-5</v>
      </c>
      <c r="D228" s="89">
        <f t="shared" si="3"/>
        <v>-4.9801203440294284E-3</v>
      </c>
      <c r="E228" s="89">
        <v>1.1999999999999999E-3</v>
      </c>
      <c r="F228" s="89">
        <v>5.9999999999999995E-4</v>
      </c>
      <c r="G228" s="89">
        <v>-6.1999999999999998E-3</v>
      </c>
    </row>
    <row r="229" spans="1:7">
      <c r="B229" s="89">
        <f>LN(P2_data!G226/P2_data!G225)</f>
        <v>-3.4344624486348191E-3</v>
      </c>
      <c r="C229" s="89">
        <v>4.0000000000000003E-5</v>
      </c>
      <c r="D229" s="89">
        <f t="shared" si="3"/>
        <v>-3.4744624486348192E-3</v>
      </c>
      <c r="E229" s="89">
        <v>-4.0999999999999995E-3</v>
      </c>
      <c r="F229" s="89">
        <v>-2.0000000000000001E-4</v>
      </c>
      <c r="G229" s="89">
        <v>2.2000000000000001E-3</v>
      </c>
    </row>
    <row r="230" spans="1:7">
      <c r="B230" s="89">
        <f>LN(P2_data!G227/P2_data!G226)</f>
        <v>-3.0627895305457668E-3</v>
      </c>
      <c r="C230" s="89">
        <v>4.0000000000000003E-5</v>
      </c>
      <c r="D230" s="89">
        <f t="shared" si="3"/>
        <v>-3.1027895305457669E-3</v>
      </c>
      <c r="E230" s="89">
        <v>1E-4</v>
      </c>
      <c r="F230" s="89">
        <v>5.0000000000000001E-4</v>
      </c>
      <c r="G230" s="89">
        <v>-3.8E-3</v>
      </c>
    </row>
    <row r="231" spans="1:7">
      <c r="B231" s="89">
        <f>LN(P2_data!G228/P2_data!G227)</f>
        <v>1.5326056346165059E-3</v>
      </c>
      <c r="C231" s="89">
        <v>4.0000000000000003E-5</v>
      </c>
      <c r="D231" s="89">
        <f t="shared" si="3"/>
        <v>1.4926056346165058E-3</v>
      </c>
      <c r="E231" s="89">
        <v>8.9999999999999998E-4</v>
      </c>
      <c r="F231" s="89">
        <v>-2.8999999999999998E-3</v>
      </c>
      <c r="G231" s="89">
        <v>2.0000000000000001E-4</v>
      </c>
    </row>
    <row r="232" spans="1:7">
      <c r="B232" s="89">
        <f>LN(P2_data!G229/P2_data!G228)</f>
        <v>-3.8292168252980783E-4</v>
      </c>
      <c r="C232" s="89">
        <v>4.0000000000000003E-5</v>
      </c>
      <c r="D232" s="89">
        <f t="shared" si="3"/>
        <v>-4.2292168252980783E-4</v>
      </c>
      <c r="E232" s="89">
        <v>-2.2000000000000001E-3</v>
      </c>
      <c r="F232" s="89">
        <v>-1.2999999999999999E-3</v>
      </c>
      <c r="G232" s="89">
        <v>0</v>
      </c>
    </row>
    <row r="233" spans="1:7">
      <c r="B233" s="89">
        <f>LN(P2_data!G230/P2_data!G229)</f>
        <v>2.6773394712149628E-3</v>
      </c>
      <c r="C233" s="89">
        <v>4.0000000000000003E-5</v>
      </c>
      <c r="D233" s="89">
        <f t="shared" si="3"/>
        <v>2.6373394712149627E-3</v>
      </c>
      <c r="E233" s="89">
        <v>-5.1999999999999998E-3</v>
      </c>
      <c r="F233" s="89">
        <v>-5.0000000000000001E-4</v>
      </c>
      <c r="G233" s="89">
        <v>2.3999999999999998E-3</v>
      </c>
    </row>
    <row r="234" spans="1:7">
      <c r="B234" s="89">
        <f>LN(P2_data!G231/P2_data!G230)</f>
        <v>3.8193622037829622E-4</v>
      </c>
      <c r="C234" s="89">
        <v>4.0000000000000003E-5</v>
      </c>
      <c r="D234" s="89">
        <f t="shared" si="3"/>
        <v>3.4193622037829622E-4</v>
      </c>
      <c r="E234" s="89">
        <v>1.01E-2</v>
      </c>
      <c r="F234" s="89">
        <v>8.5000000000000006E-3</v>
      </c>
      <c r="G234" s="89">
        <v>-5.1999999999999998E-3</v>
      </c>
    </row>
    <row r="235" spans="1:7">
      <c r="B235" s="89">
        <f>LN(P2_data!G232/P2_data!G231)</f>
        <v>-1.1461701131342328E-3</v>
      </c>
      <c r="C235" s="89">
        <v>4.0000000000000003E-5</v>
      </c>
      <c r="D235" s="89">
        <f t="shared" si="3"/>
        <v>-1.1861701131342329E-3</v>
      </c>
      <c r="E235" s="89">
        <v>-1.4000000000000002E-3</v>
      </c>
      <c r="F235" s="89">
        <v>7.4999999999999997E-3</v>
      </c>
      <c r="G235" s="89">
        <v>2.8999999999999998E-3</v>
      </c>
    </row>
    <row r="236" spans="1:7">
      <c r="B236" s="89">
        <f>LN(P2_data!G233/P2_data!G232)</f>
        <v>4.5767050791613167E-3</v>
      </c>
      <c r="C236" s="89">
        <v>4.0000000000000003E-5</v>
      </c>
      <c r="D236" s="89">
        <f t="shared" si="3"/>
        <v>4.5367050791613166E-3</v>
      </c>
      <c r="E236" s="89">
        <v>2.0999999999999999E-3</v>
      </c>
      <c r="F236" s="89">
        <v>5.6999999999999993E-3</v>
      </c>
      <c r="G236" s="89">
        <v>1E-4</v>
      </c>
    </row>
    <row r="237" spans="1:7">
      <c r="B237" s="89">
        <f>LN(P2_data!G234/P2_data!G233)</f>
        <v>3.0395159024134682E-3</v>
      </c>
      <c r="C237" s="89">
        <v>4.0000000000000003E-5</v>
      </c>
      <c r="D237" s="89">
        <f t="shared" si="3"/>
        <v>2.9995159024134681E-3</v>
      </c>
      <c r="E237" s="89">
        <v>6.7000000000000002E-3</v>
      </c>
      <c r="F237" s="89">
        <v>4.0999999999999995E-3</v>
      </c>
      <c r="G237" s="89">
        <v>-3.5999999999999999E-3</v>
      </c>
    </row>
    <row r="238" spans="1:7">
      <c r="B238" s="89">
        <f>LN(P2_data!G235/P2_data!G234)</f>
        <v>-4.9439536917905615E-3</v>
      </c>
      <c r="C238" s="89">
        <v>4.0000000000000003E-5</v>
      </c>
      <c r="D238" s="89">
        <f t="shared" si="3"/>
        <v>-4.9839536917905616E-3</v>
      </c>
      <c r="E238" s="89">
        <v>-5.0000000000000001E-4</v>
      </c>
      <c r="F238" s="89">
        <v>1E-3</v>
      </c>
      <c r="G238" s="89">
        <v>-4.0000000000000002E-4</v>
      </c>
    </row>
    <row r="239" spans="1:7">
      <c r="B239" s="89">
        <f>LN(P2_data!G236/P2_data!G235)</f>
        <v>-3.8135368205453993E-4</v>
      </c>
      <c r="C239" s="89">
        <v>4.0000000000000003E-5</v>
      </c>
      <c r="D239" s="89">
        <f t="shared" si="3"/>
        <v>-4.2135368205453992E-4</v>
      </c>
      <c r="E239" s="89">
        <v>2.0999999999999999E-3</v>
      </c>
      <c r="F239" s="89">
        <v>2.0000000000000001E-4</v>
      </c>
      <c r="G239" s="89">
        <v>-4.4000000000000003E-3</v>
      </c>
    </row>
    <row r="240" spans="1:7">
      <c r="B240" s="89">
        <f>LN(P2_data!G237/P2_data!G236)</f>
        <v>-7.6299126173838289E-4</v>
      </c>
      <c r="C240" s="89">
        <v>4.0000000000000003E-5</v>
      </c>
      <c r="D240" s="89">
        <f t="shared" si="3"/>
        <v>-8.0299126173838289E-4</v>
      </c>
      <c r="E240" s="89">
        <v>-5.9999999999999995E-4</v>
      </c>
      <c r="F240" s="89">
        <v>-3.5999999999999999E-3</v>
      </c>
      <c r="G240" s="89">
        <v>2.9999999999999997E-4</v>
      </c>
    </row>
    <row r="241" spans="2:7">
      <c r="B241" s="89">
        <f>LN(P2_data!G238/P2_data!G237)</f>
        <v>2.5623029517577806E-2</v>
      </c>
      <c r="C241" s="89">
        <v>4.0000000000000003E-5</v>
      </c>
      <c r="D241" s="89">
        <f t="shared" si="3"/>
        <v>2.5583029517577807E-2</v>
      </c>
      <c r="E241" s="89">
        <v>1.06E-2</v>
      </c>
      <c r="F241" s="89">
        <v>3.8E-3</v>
      </c>
      <c r="G241" s="89">
        <v>8.3999999999999995E-3</v>
      </c>
    </row>
    <row r="242" spans="2:7">
      <c r="B242" s="89">
        <f>LN(P2_data!G239/P2_data!G238)</f>
        <v>1.6968352843236341E-2</v>
      </c>
      <c r="C242" s="89">
        <v>4.0000000000000003E-5</v>
      </c>
      <c r="D242" s="89">
        <f t="shared" si="3"/>
        <v>1.6928352843236343E-2</v>
      </c>
      <c r="E242" s="89">
        <v>2.0000000000000001E-4</v>
      </c>
      <c r="F242" s="89">
        <v>4.0000000000000002E-4</v>
      </c>
      <c r="G242" s="89">
        <v>1.4499999999999999E-2</v>
      </c>
    </row>
    <row r="243" spans="2:7">
      <c r="B243" s="89">
        <f>LN(P2_data!G240/P2_data!G239)</f>
        <v>6.5621817693394457E-3</v>
      </c>
      <c r="C243" s="89">
        <v>4.0000000000000003E-5</v>
      </c>
      <c r="D243" s="89">
        <f t="shared" si="3"/>
        <v>6.5221817693394456E-3</v>
      </c>
      <c r="E243" s="89">
        <v>8.199999999999999E-3</v>
      </c>
      <c r="F243" s="89">
        <v>-5.6000000000000008E-3</v>
      </c>
      <c r="G243" s="89">
        <v>-5.0000000000000001E-3</v>
      </c>
    </row>
    <row r="244" spans="2:7">
      <c r="B244" s="89">
        <f>LN(P2_data!G241/P2_data!G240)</f>
        <v>2.1778593000127897E-3</v>
      </c>
      <c r="C244" s="89">
        <v>4.0000000000000003E-5</v>
      </c>
      <c r="D244" s="89">
        <f t="shared" si="3"/>
        <v>2.1378593000127896E-3</v>
      </c>
      <c r="E244" s="89">
        <v>-2.2000000000000001E-3</v>
      </c>
      <c r="F244" s="89">
        <v>-3.7000000000000002E-3</v>
      </c>
      <c r="G244" s="89">
        <v>3.5999999999999999E-3</v>
      </c>
    </row>
    <row r="245" spans="2:7">
      <c r="B245" s="89">
        <f>LN(P2_data!G242/P2_data!G241)</f>
        <v>1.5113637810048325E-2</v>
      </c>
      <c r="C245" s="89">
        <v>4.0000000000000003E-5</v>
      </c>
      <c r="D245" s="89">
        <f t="shared" si="3"/>
        <v>1.5073637810048324E-2</v>
      </c>
      <c r="E245" s="89">
        <v>-1E-3</v>
      </c>
      <c r="F245" s="89">
        <v>-3.4999999999999996E-3</v>
      </c>
      <c r="G245" s="89">
        <v>1.2199999999999999E-2</v>
      </c>
    </row>
    <row r="246" spans="2:7">
      <c r="B246" s="89">
        <f>LN(P2_data!G243/P2_data!G242)</f>
        <v>-5.3715438019108766E-3</v>
      </c>
      <c r="C246" s="89">
        <v>4.0000000000000003E-5</v>
      </c>
      <c r="D246" s="89">
        <f t="shared" si="3"/>
        <v>-5.4115438019108767E-3</v>
      </c>
      <c r="E246" s="89">
        <v>-4.3E-3</v>
      </c>
      <c r="F246" s="89">
        <v>-4.4000000000000003E-3</v>
      </c>
      <c r="G246" s="89">
        <v>-2.3999999999999998E-3</v>
      </c>
    </row>
    <row r="247" spans="2:7">
      <c r="B247" s="89">
        <f>LN(P2_data!G244/P2_data!G243)</f>
        <v>-3.5971261808495918E-3</v>
      </c>
      <c r="C247" s="89">
        <v>4.0000000000000003E-5</v>
      </c>
      <c r="D247" s="89">
        <f t="shared" si="3"/>
        <v>-3.6371261808495919E-3</v>
      </c>
      <c r="E247" s="89">
        <v>-8.9999999999999998E-4</v>
      </c>
      <c r="F247" s="89">
        <v>-4.5000000000000005E-3</v>
      </c>
      <c r="G247" s="89">
        <v>-5.1000000000000004E-3</v>
      </c>
    </row>
    <row r="248" spans="2:7">
      <c r="B248" s="89">
        <f>LN(P2_data!G245/P2_data!G244)</f>
        <v>3.2379952737753475E-3</v>
      </c>
      <c r="C248" s="89">
        <v>4.0000000000000003E-5</v>
      </c>
      <c r="D248" s="89">
        <f t="shared" si="3"/>
        <v>3.1979952737753474E-3</v>
      </c>
      <c r="E248" s="89">
        <v>4.1999999999999997E-3</v>
      </c>
      <c r="F248" s="89">
        <v>2.5000000000000001E-3</v>
      </c>
      <c r="G248" s="89">
        <v>-1.7000000000000001E-3</v>
      </c>
    </row>
    <row r="249" spans="2:7">
      <c r="B249" s="89">
        <f>LN(P2_data!G246/P2_data!G245)</f>
        <v>6.0877538057982411E-3</v>
      </c>
      <c r="C249" s="89">
        <v>4.0000000000000003E-5</v>
      </c>
      <c r="D249" s="89">
        <f t="shared" si="3"/>
        <v>6.047753805798241E-3</v>
      </c>
      <c r="E249" s="89">
        <v>5.1000000000000004E-3</v>
      </c>
      <c r="F249" s="89">
        <v>-4.4000000000000003E-3</v>
      </c>
      <c r="G249" s="89">
        <v>-1.4000000000000002E-3</v>
      </c>
    </row>
    <row r="250" spans="2:7">
      <c r="B250" s="89">
        <f>LN(P2_data!G247/P2_data!G246)</f>
        <v>-2.5021996522214731E-3</v>
      </c>
      <c r="C250" s="89">
        <v>4.0000000000000003E-5</v>
      </c>
      <c r="D250" s="89">
        <f t="shared" si="3"/>
        <v>-2.5421996522214732E-3</v>
      </c>
      <c r="E250" s="89">
        <v>2.5999999999999999E-3</v>
      </c>
      <c r="F250" s="89">
        <v>-4.0999999999999995E-3</v>
      </c>
      <c r="G250" s="89">
        <v>-1.5E-3</v>
      </c>
    </row>
    <row r="251" spans="2:7">
      <c r="B251" s="89">
        <f>LN(P2_data!G248/P2_data!G247)</f>
        <v>9.9715213690106264E-3</v>
      </c>
      <c r="C251" s="89">
        <v>4.0000000000000003E-5</v>
      </c>
      <c r="D251" s="89">
        <f t="shared" si="3"/>
        <v>9.9315213690106263E-3</v>
      </c>
      <c r="E251" s="89">
        <v>7.000000000000001E-4</v>
      </c>
      <c r="F251" s="89">
        <v>-5.1999999999999998E-3</v>
      </c>
      <c r="G251" s="89">
        <v>5.1999999999999998E-3</v>
      </c>
    </row>
    <row r="252" spans="2:7">
      <c r="B252" s="89">
        <f>LN(P2_data!G249/P2_data!G248)</f>
        <v>-1.2480033614074692E-2</v>
      </c>
      <c r="C252" s="89">
        <v>4.0000000000000003E-5</v>
      </c>
      <c r="D252" s="89">
        <f t="shared" si="3"/>
        <v>-1.2520033614074692E-2</v>
      </c>
      <c r="E252" s="89">
        <v>2.0000000000000001E-4</v>
      </c>
      <c r="F252" s="89">
        <v>7.1999999999999998E-3</v>
      </c>
      <c r="G252" s="89">
        <v>-8.8000000000000005E-3</v>
      </c>
    </row>
    <row r="253" spans="2:7">
      <c r="B253" s="89">
        <f>LN(P2_data!G250/P2_data!G249)</f>
        <v>-6.4795040777412298E-3</v>
      </c>
      <c r="C253" s="89">
        <v>4.0000000000000003E-5</v>
      </c>
      <c r="D253" s="89">
        <f t="shared" si="3"/>
        <v>-6.5195040777412299E-3</v>
      </c>
      <c r="E253" s="89">
        <v>-4.6999999999999993E-3</v>
      </c>
      <c r="F253" s="89">
        <v>-6.8999999999999999E-3</v>
      </c>
      <c r="G253" s="89">
        <v>-2.2000000000000001E-3</v>
      </c>
    </row>
    <row r="254" spans="2:7">
      <c r="B254" s="89">
        <f>LN(P2_data!G251/P2_data!G250)</f>
        <v>4.3242589905940192E-3</v>
      </c>
      <c r="C254" s="89">
        <v>4.0000000000000003E-5</v>
      </c>
      <c r="D254" s="89">
        <f t="shared" si="3"/>
        <v>4.2842589905940191E-3</v>
      </c>
      <c r="E254" s="89">
        <v>9.1999999999999998E-3</v>
      </c>
      <c r="F254" s="89">
        <v>6.8000000000000005E-3</v>
      </c>
      <c r="G254" s="89">
        <v>2.9999999999999997E-4</v>
      </c>
    </row>
    <row r="255" spans="2:7">
      <c r="B255" s="89">
        <f>LN(P2_data!G252/P2_data!G251)</f>
        <v>8.9494067488110462E-3</v>
      </c>
      <c r="C255" s="89">
        <v>4.0000000000000003E-5</v>
      </c>
      <c r="D255" s="89">
        <f t="shared" si="3"/>
        <v>8.9094067488110461E-3</v>
      </c>
      <c r="E255" s="89">
        <v>6.7000000000000002E-3</v>
      </c>
      <c r="F255" s="89">
        <v>7.4999999999999997E-3</v>
      </c>
      <c r="G255" s="89">
        <v>2.5999999999999999E-3</v>
      </c>
    </row>
    <row r="256" spans="2:7">
      <c r="B256" s="89">
        <f>LN(P2_data!G253/P2_data!G252)</f>
        <v>-4.2856494165997485E-3</v>
      </c>
      <c r="C256" s="89">
        <v>4.0000000000000003E-5</v>
      </c>
      <c r="D256" s="89">
        <f t="shared" si="3"/>
        <v>-4.3256494165997486E-3</v>
      </c>
      <c r="E256" s="89">
        <v>-3.0000000000000001E-3</v>
      </c>
      <c r="F256" s="89">
        <v>-3.5999999999999999E-3</v>
      </c>
      <c r="G256" s="89">
        <v>-2.5999999999999999E-3</v>
      </c>
    </row>
    <row r="257" spans="2:7">
      <c r="B257" s="89">
        <f>LN(P2_data!G254/P2_data!G253)</f>
        <v>-1.7912238355439864E-3</v>
      </c>
      <c r="C257" s="89">
        <v>4.0000000000000003E-5</v>
      </c>
      <c r="D257" s="89">
        <f t="shared" si="3"/>
        <v>-1.8312238355439865E-3</v>
      </c>
      <c r="E257" s="89">
        <v>1E-4</v>
      </c>
      <c r="F257" s="89">
        <v>3.5999999999999999E-3</v>
      </c>
      <c r="G257" s="89">
        <v>5.0000000000000001E-4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54"/>
  <sheetViews>
    <sheetView zoomScale="62" workbookViewId="0">
      <selection activeCell="K15" sqref="K15"/>
    </sheetView>
  </sheetViews>
  <sheetFormatPr defaultRowHeight="14.5"/>
  <cols>
    <col min="1" max="1" width="10.7265625" bestFit="1" customWidth="1"/>
    <col min="5" max="5" width="9.1796875" style="61"/>
  </cols>
  <sheetData>
    <row r="1" spans="1:23">
      <c r="B1" t="s">
        <v>105</v>
      </c>
      <c r="C1" t="s">
        <v>106</v>
      </c>
      <c r="D1" t="s">
        <v>107</v>
      </c>
      <c r="E1" s="61" t="s">
        <v>113</v>
      </c>
      <c r="F1" t="s">
        <v>108</v>
      </c>
      <c r="G1" t="s">
        <v>109</v>
      </c>
    </row>
    <row r="2" spans="1:23">
      <c r="A2" s="8">
        <v>42724</v>
      </c>
      <c r="B2" s="61">
        <v>226.39999399999999</v>
      </c>
      <c r="C2" s="61">
        <v>114.18</v>
      </c>
      <c r="D2" s="61">
        <v>123.160004</v>
      </c>
      <c r="E2" s="61">
        <v>209.13999899999999</v>
      </c>
      <c r="F2" s="61">
        <v>107.790001</v>
      </c>
      <c r="G2" s="61">
        <v>23.66</v>
      </c>
      <c r="I2" s="37"/>
      <c r="J2" s="37"/>
      <c r="K2" s="37"/>
      <c r="L2" s="37"/>
      <c r="N2" s="32" t="s">
        <v>110</v>
      </c>
      <c r="O2" s="32"/>
      <c r="P2" s="32"/>
      <c r="Q2" s="32"/>
      <c r="R2" s="32"/>
      <c r="S2" s="32"/>
      <c r="T2" s="32"/>
      <c r="U2" s="32"/>
      <c r="V2" s="32"/>
      <c r="W2" s="32"/>
    </row>
    <row r="3" spans="1:23">
      <c r="A3" s="8">
        <v>42725</v>
      </c>
      <c r="B3" s="61">
        <v>225.770004</v>
      </c>
      <c r="C3" s="61">
        <v>113.41999800000001</v>
      </c>
      <c r="D3" s="61">
        <v>122.050003</v>
      </c>
      <c r="E3" s="61">
        <v>208.570007</v>
      </c>
      <c r="F3" s="61">
        <v>107.849998</v>
      </c>
      <c r="G3" s="61">
        <v>23.6</v>
      </c>
      <c r="I3" s="37"/>
      <c r="J3" s="37"/>
      <c r="K3" s="37"/>
      <c r="L3" s="37"/>
      <c r="N3" s="32" t="s">
        <v>105</v>
      </c>
      <c r="O3" s="32"/>
      <c r="P3" s="32"/>
      <c r="Q3" s="32"/>
      <c r="R3" s="32"/>
      <c r="S3" s="32"/>
      <c r="T3" s="32"/>
      <c r="U3" s="32"/>
      <c r="V3" s="32"/>
      <c r="W3" s="32"/>
    </row>
    <row r="4" spans="1:23">
      <c r="A4" s="8">
        <v>42726</v>
      </c>
      <c r="B4" s="61">
        <v>225.38000500000001</v>
      </c>
      <c r="C4" s="61">
        <v>113.16999800000001</v>
      </c>
      <c r="D4" s="61">
        <v>121.870003</v>
      </c>
      <c r="E4" s="61">
        <v>207.009995</v>
      </c>
      <c r="F4" s="61">
        <v>107.589996</v>
      </c>
      <c r="G4" s="61">
        <v>23.540001</v>
      </c>
      <c r="I4" s="37"/>
      <c r="J4" s="37"/>
      <c r="K4" s="37"/>
      <c r="L4" s="37"/>
      <c r="N4" s="32" t="s">
        <v>106</v>
      </c>
      <c r="O4" s="32"/>
      <c r="P4" s="32"/>
      <c r="Q4" s="32"/>
      <c r="R4" s="32"/>
      <c r="S4" s="32"/>
      <c r="T4" s="32"/>
      <c r="U4" s="32"/>
      <c r="V4" s="32"/>
      <c r="W4" s="32"/>
    </row>
    <row r="5" spans="1:23">
      <c r="A5" s="8">
        <v>42727</v>
      </c>
      <c r="B5" s="61">
        <v>225.71000699999999</v>
      </c>
      <c r="C5" s="61">
        <v>113.25</v>
      </c>
      <c r="D5" s="61">
        <v>121.980003</v>
      </c>
      <c r="E5" s="61">
        <v>207.19000199999999</v>
      </c>
      <c r="F5" s="61">
        <v>107.93</v>
      </c>
      <c r="G5" s="61">
        <v>23.58</v>
      </c>
      <c r="I5" s="37"/>
      <c r="J5" s="37"/>
      <c r="K5" s="37"/>
      <c r="L5" s="37"/>
      <c r="N5" s="32" t="s">
        <v>107</v>
      </c>
      <c r="O5" s="32"/>
      <c r="P5" s="32"/>
      <c r="Q5" s="32"/>
      <c r="R5" s="32"/>
      <c r="S5" s="32"/>
      <c r="T5" s="32"/>
      <c r="U5" s="32"/>
      <c r="V5" s="32"/>
      <c r="W5" s="32"/>
    </row>
    <row r="6" spans="1:23">
      <c r="A6" s="8">
        <v>42731</v>
      </c>
      <c r="B6" s="61">
        <v>226.270004</v>
      </c>
      <c r="C6" s="61">
        <v>113.589996</v>
      </c>
      <c r="D6" s="61">
        <v>122.230003</v>
      </c>
      <c r="E6" s="61">
        <v>207.699997</v>
      </c>
      <c r="F6" s="61">
        <v>108.55999799999999</v>
      </c>
      <c r="G6" s="61">
        <v>23.610001</v>
      </c>
      <c r="I6" s="37"/>
      <c r="J6" s="37"/>
      <c r="K6" s="37"/>
      <c r="L6" s="37"/>
      <c r="N6" s="32" t="s">
        <v>113</v>
      </c>
      <c r="O6" s="32"/>
      <c r="P6" s="32"/>
      <c r="Q6" s="32"/>
      <c r="R6" s="32"/>
      <c r="S6" s="32"/>
      <c r="T6" s="32"/>
      <c r="U6" s="32"/>
      <c r="V6" s="32"/>
      <c r="W6" s="32"/>
    </row>
    <row r="7" spans="1:23">
      <c r="A7" s="8">
        <v>42732</v>
      </c>
      <c r="B7" s="61">
        <v>224.39999399999999</v>
      </c>
      <c r="C7" s="61">
        <v>112.68</v>
      </c>
      <c r="D7" s="61">
        <v>121.010002</v>
      </c>
      <c r="E7" s="61">
        <v>206.05999800000001</v>
      </c>
      <c r="F7" s="61">
        <v>108.860001</v>
      </c>
      <c r="G7" s="61">
        <v>23.370000999999998</v>
      </c>
      <c r="I7" s="37"/>
      <c r="J7" s="37"/>
      <c r="K7" s="37"/>
      <c r="L7" s="37"/>
      <c r="N7" s="32" t="s">
        <v>108</v>
      </c>
      <c r="O7" s="32"/>
      <c r="P7" s="32"/>
      <c r="Q7" s="32"/>
      <c r="R7" s="32"/>
      <c r="S7" s="32"/>
      <c r="T7" s="32"/>
      <c r="U7" s="32"/>
      <c r="V7" s="32"/>
      <c r="W7" s="32"/>
    </row>
    <row r="8" spans="1:23">
      <c r="A8" s="8">
        <v>42733</v>
      </c>
      <c r="B8" s="61">
        <v>224.35000600000001</v>
      </c>
      <c r="C8" s="61">
        <v>112.66999800000001</v>
      </c>
      <c r="D8" s="61">
        <v>121.05999799999999</v>
      </c>
      <c r="E8" s="61">
        <v>206.020004</v>
      </c>
      <c r="F8" s="61">
        <v>110.290001</v>
      </c>
      <c r="G8" s="61">
        <v>23.200001</v>
      </c>
      <c r="I8" s="37"/>
      <c r="J8" s="37"/>
      <c r="K8" s="37"/>
      <c r="L8" s="37"/>
      <c r="N8" s="32" t="s">
        <v>109</v>
      </c>
      <c r="O8" s="32"/>
      <c r="P8" s="32"/>
      <c r="Q8" s="32"/>
      <c r="R8" s="32"/>
      <c r="S8" s="32"/>
      <c r="T8" s="32"/>
      <c r="U8" s="32"/>
      <c r="V8" s="32"/>
      <c r="W8" s="32"/>
    </row>
    <row r="9" spans="1:23">
      <c r="A9" s="8">
        <v>42734</v>
      </c>
      <c r="B9" s="61">
        <v>223.529999</v>
      </c>
      <c r="C9" s="61">
        <v>112.050003</v>
      </c>
      <c r="D9" s="61">
        <v>120.58000199999999</v>
      </c>
      <c r="E9" s="61">
        <v>205.30999800000001</v>
      </c>
      <c r="F9" s="61">
        <v>109.610001</v>
      </c>
      <c r="G9" s="61">
        <v>23.25</v>
      </c>
      <c r="I9" s="37"/>
      <c r="J9" s="37"/>
      <c r="K9" s="37"/>
      <c r="L9" s="37"/>
      <c r="N9" s="32"/>
      <c r="O9" s="32"/>
      <c r="P9" s="32"/>
      <c r="Q9" s="32"/>
      <c r="R9" s="32"/>
      <c r="S9" s="32"/>
      <c r="T9" s="32"/>
      <c r="U9" s="32"/>
      <c r="V9" s="32"/>
      <c r="W9" s="32"/>
    </row>
    <row r="10" spans="1:23">
      <c r="A10" s="8">
        <v>42738</v>
      </c>
      <c r="B10" s="61">
        <v>225.240005</v>
      </c>
      <c r="C10" s="61">
        <v>112.879997</v>
      </c>
      <c r="D10" s="61">
        <v>121.5</v>
      </c>
      <c r="E10" s="61">
        <v>206.740005</v>
      </c>
      <c r="F10" s="61">
        <v>110.470001</v>
      </c>
      <c r="G10" s="61">
        <v>23.51</v>
      </c>
      <c r="I10" s="37"/>
      <c r="J10" s="37"/>
      <c r="K10" s="37"/>
      <c r="L10" s="37"/>
      <c r="N10" s="32"/>
      <c r="O10" s="32"/>
      <c r="P10" s="32"/>
      <c r="Q10" s="32"/>
      <c r="R10" s="32"/>
      <c r="S10" s="32"/>
      <c r="T10" s="32"/>
      <c r="U10" s="32"/>
      <c r="V10" s="32"/>
      <c r="W10" s="32"/>
    </row>
    <row r="11" spans="1:23">
      <c r="A11" s="8">
        <v>42739</v>
      </c>
      <c r="B11" s="61">
        <v>226.58000200000001</v>
      </c>
      <c r="C11" s="61">
        <v>113.870003</v>
      </c>
      <c r="D11" s="61">
        <v>122.300003</v>
      </c>
      <c r="E11" s="61">
        <v>207.96000699999999</v>
      </c>
      <c r="F11" s="61">
        <v>110.860001</v>
      </c>
      <c r="G11" s="61">
        <v>23.700001</v>
      </c>
      <c r="I11" s="37"/>
      <c r="J11" s="37"/>
      <c r="K11" s="37"/>
      <c r="L11" s="37"/>
      <c r="N11" s="32"/>
      <c r="O11" s="32"/>
      <c r="P11" s="32"/>
      <c r="Q11" s="32"/>
      <c r="R11" s="32"/>
      <c r="S11" s="32"/>
      <c r="T11" s="32"/>
      <c r="U11" s="32"/>
      <c r="V11" s="32"/>
      <c r="W11" s="32"/>
    </row>
    <row r="12" spans="1:23">
      <c r="A12" s="8">
        <v>42740</v>
      </c>
      <c r="B12" s="61">
        <v>226.39999399999999</v>
      </c>
      <c r="C12" s="61">
        <v>113.66999800000001</v>
      </c>
      <c r="D12" s="61">
        <v>121.849998</v>
      </c>
      <c r="E12" s="61">
        <v>207.800003</v>
      </c>
      <c r="F12" s="61">
        <v>112.58000199999999</v>
      </c>
      <c r="G12" s="61">
        <v>23.459999</v>
      </c>
      <c r="I12" s="37"/>
      <c r="J12" s="37"/>
      <c r="K12" s="37"/>
      <c r="L12" s="37"/>
      <c r="N12" s="32"/>
      <c r="O12" s="32"/>
      <c r="P12" s="32"/>
      <c r="Q12" s="32"/>
      <c r="R12" s="32"/>
      <c r="S12" s="32"/>
      <c r="T12" s="32"/>
      <c r="U12" s="32"/>
      <c r="V12" s="32"/>
      <c r="W12" s="32"/>
    </row>
    <row r="13" spans="1:23">
      <c r="A13" s="8">
        <v>42741</v>
      </c>
      <c r="B13" s="61">
        <v>227.21000699999999</v>
      </c>
      <c r="C13" s="61">
        <v>114.160004</v>
      </c>
      <c r="D13" s="61">
        <v>122.410004</v>
      </c>
      <c r="E13" s="61">
        <v>208.61000100000001</v>
      </c>
      <c r="F13" s="61">
        <v>111.75</v>
      </c>
      <c r="G13" s="61">
        <v>23.540001</v>
      </c>
      <c r="I13" s="37"/>
      <c r="J13" s="37"/>
      <c r="K13" s="37"/>
      <c r="L13" s="37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>
      <c r="A14" s="8">
        <v>42744</v>
      </c>
      <c r="B14" s="61">
        <v>226.46000699999999</v>
      </c>
      <c r="C14" s="61">
        <v>113.709999</v>
      </c>
      <c r="D14" s="61">
        <v>121.510002</v>
      </c>
      <c r="E14" s="61">
        <v>207.949997</v>
      </c>
      <c r="F14" s="61">
        <v>112.66999800000001</v>
      </c>
      <c r="G14" s="61">
        <v>23.379999000000002</v>
      </c>
      <c r="I14" s="37"/>
      <c r="J14" s="37"/>
      <c r="K14" s="37"/>
      <c r="L14" s="37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>
      <c r="A15" s="8">
        <v>42745</v>
      </c>
      <c r="B15" s="61">
        <v>226.46000699999999</v>
      </c>
      <c r="C15" s="61">
        <v>113.849998</v>
      </c>
      <c r="D15" s="61">
        <v>121.790001</v>
      </c>
      <c r="E15" s="61">
        <v>207.91999799999999</v>
      </c>
      <c r="F15" s="61">
        <v>113.150002</v>
      </c>
      <c r="G15" s="61">
        <v>23.43</v>
      </c>
      <c r="I15" s="37"/>
      <c r="J15" s="37"/>
      <c r="K15" s="37"/>
      <c r="L15" s="37"/>
    </row>
    <row r="16" spans="1:23">
      <c r="A16" s="8">
        <v>42746</v>
      </c>
      <c r="B16" s="61">
        <v>227.10000600000001</v>
      </c>
      <c r="C16" s="61">
        <v>114.07</v>
      </c>
      <c r="D16" s="61">
        <v>122.459999</v>
      </c>
      <c r="E16" s="61">
        <v>208.509995</v>
      </c>
      <c r="F16" s="61">
        <v>113.5</v>
      </c>
      <c r="G16" s="61">
        <v>23.58</v>
      </c>
      <c r="I16" s="37"/>
      <c r="J16" s="37"/>
      <c r="K16" s="37"/>
      <c r="L16" s="37"/>
    </row>
    <row r="17" spans="1:12">
      <c r="A17" s="8">
        <v>42747</v>
      </c>
      <c r="B17" s="61">
        <v>226.529999</v>
      </c>
      <c r="C17" s="61">
        <v>113.889999</v>
      </c>
      <c r="D17" s="61">
        <v>122.150002</v>
      </c>
      <c r="E17" s="61">
        <v>208.050003</v>
      </c>
      <c r="F17" s="61">
        <v>113.910004</v>
      </c>
      <c r="G17" s="61">
        <v>23.379999000000002</v>
      </c>
      <c r="I17" s="37"/>
      <c r="J17" s="37"/>
      <c r="K17" s="37"/>
      <c r="L17" s="37"/>
    </row>
    <row r="18" spans="1:12">
      <c r="A18" s="8">
        <v>42748</v>
      </c>
      <c r="B18" s="61">
        <v>227.050003</v>
      </c>
      <c r="C18" s="61">
        <v>114.08000199999999</v>
      </c>
      <c r="D18" s="61">
        <v>122.610001</v>
      </c>
      <c r="E18" s="61">
        <v>208.46000699999999</v>
      </c>
      <c r="F18" s="61">
        <v>114.209999</v>
      </c>
      <c r="G18" s="61">
        <v>23.51</v>
      </c>
      <c r="I18" s="37"/>
      <c r="J18" s="37"/>
      <c r="K18" s="37"/>
      <c r="L18" s="37"/>
    </row>
    <row r="19" spans="1:12">
      <c r="A19" s="8">
        <v>42752</v>
      </c>
      <c r="B19" s="61">
        <v>226.25</v>
      </c>
      <c r="C19" s="61">
        <v>113.55999799999999</v>
      </c>
      <c r="D19" s="61">
        <v>121.66999800000001</v>
      </c>
      <c r="E19" s="61">
        <v>207.720001</v>
      </c>
      <c r="F19" s="61">
        <v>115.849998</v>
      </c>
      <c r="G19" s="61">
        <v>22.950001</v>
      </c>
      <c r="I19" s="37"/>
      <c r="J19" s="37"/>
      <c r="K19" s="37"/>
      <c r="L19" s="37"/>
    </row>
    <row r="20" spans="1:12">
      <c r="A20" s="8">
        <v>42753</v>
      </c>
      <c r="B20" s="61">
        <v>226.75</v>
      </c>
      <c r="C20" s="61">
        <v>113.870003</v>
      </c>
      <c r="D20" s="61">
        <v>122.209999</v>
      </c>
      <c r="E20" s="61">
        <v>208.16000399999999</v>
      </c>
      <c r="F20" s="61">
        <v>114.870003</v>
      </c>
      <c r="G20" s="61">
        <v>23.139999</v>
      </c>
      <c r="I20" s="37"/>
      <c r="J20" s="37"/>
      <c r="K20" s="37"/>
      <c r="L20" s="37"/>
    </row>
    <row r="21" spans="1:12">
      <c r="A21" s="8">
        <v>42754</v>
      </c>
      <c r="B21" s="61">
        <v>225.91000399999999</v>
      </c>
      <c r="C21" s="61">
        <v>113.449997</v>
      </c>
      <c r="D21" s="61">
        <v>122.58000199999999</v>
      </c>
      <c r="E21" s="61">
        <v>207.46000699999999</v>
      </c>
      <c r="F21" s="61">
        <v>114.769997</v>
      </c>
      <c r="G21" s="61">
        <v>23.040001</v>
      </c>
      <c r="I21" s="37"/>
      <c r="J21" s="37"/>
      <c r="K21" s="37"/>
      <c r="L21" s="37"/>
    </row>
    <row r="22" spans="1:12">
      <c r="A22" s="8">
        <v>42755</v>
      </c>
      <c r="B22" s="61">
        <v>226.740005</v>
      </c>
      <c r="C22" s="61">
        <v>113.889999</v>
      </c>
      <c r="D22" s="61">
        <v>122.599998</v>
      </c>
      <c r="E22" s="61">
        <v>208.13000500000001</v>
      </c>
      <c r="F22" s="61">
        <v>115.050003</v>
      </c>
      <c r="G22" s="61">
        <v>23.15</v>
      </c>
      <c r="I22" s="37"/>
      <c r="J22" s="37"/>
      <c r="K22" s="37"/>
      <c r="L22" s="37"/>
    </row>
    <row r="23" spans="1:12">
      <c r="A23" s="8">
        <v>42758</v>
      </c>
      <c r="B23" s="61">
        <v>226.14999399999999</v>
      </c>
      <c r="C23" s="61">
        <v>113.629997</v>
      </c>
      <c r="D23" s="61">
        <v>122.099998</v>
      </c>
      <c r="E23" s="61">
        <v>207.64999399999999</v>
      </c>
      <c r="F23" s="61">
        <v>115.790001</v>
      </c>
      <c r="G23" s="61">
        <v>23</v>
      </c>
      <c r="I23" s="37"/>
      <c r="J23" s="37"/>
      <c r="K23" s="37"/>
      <c r="L23" s="37"/>
    </row>
    <row r="24" spans="1:12">
      <c r="A24" s="8">
        <v>42759</v>
      </c>
      <c r="B24" s="61">
        <v>227.60000600000001</v>
      </c>
      <c r="C24" s="61">
        <v>114.459999</v>
      </c>
      <c r="D24" s="61">
        <v>123.550003</v>
      </c>
      <c r="E24" s="61">
        <v>208.970001</v>
      </c>
      <c r="F24" s="61">
        <v>115.269997</v>
      </c>
      <c r="G24" s="61">
        <v>23.290001</v>
      </c>
      <c r="I24" s="37"/>
      <c r="J24" s="37"/>
      <c r="K24" s="37"/>
      <c r="L24" s="37"/>
    </row>
    <row r="25" spans="1:12">
      <c r="A25" s="8">
        <v>42760</v>
      </c>
      <c r="B25" s="61">
        <v>229.570007</v>
      </c>
      <c r="C25" s="61">
        <v>115.370003</v>
      </c>
      <c r="D25" s="61">
        <v>124.860001</v>
      </c>
      <c r="E25" s="61">
        <v>210.71000699999999</v>
      </c>
      <c r="F25" s="61">
        <v>114.32</v>
      </c>
      <c r="G25" s="61">
        <v>23.68</v>
      </c>
      <c r="I25" s="37"/>
      <c r="J25" s="37"/>
      <c r="K25" s="37"/>
      <c r="L25" s="37"/>
    </row>
    <row r="26" spans="1:12">
      <c r="A26" s="8">
        <v>42761</v>
      </c>
      <c r="B26" s="61">
        <v>229.33000200000001</v>
      </c>
      <c r="C26" s="61">
        <v>115.239998</v>
      </c>
      <c r="D26" s="61">
        <v>124.629997</v>
      </c>
      <c r="E26" s="61">
        <v>210.550003</v>
      </c>
      <c r="F26" s="61">
        <v>113.260002</v>
      </c>
      <c r="G26" s="61">
        <v>23.74</v>
      </c>
      <c r="I26" s="37"/>
      <c r="J26" s="37"/>
      <c r="K26" s="37"/>
      <c r="L26" s="37"/>
    </row>
    <row r="27" spans="1:12">
      <c r="A27" s="8">
        <v>42762</v>
      </c>
      <c r="B27" s="61">
        <v>228.970001</v>
      </c>
      <c r="C27" s="61">
        <v>115.099998</v>
      </c>
      <c r="D27" s="61">
        <v>124.410004</v>
      </c>
      <c r="E27" s="61">
        <v>210.25</v>
      </c>
      <c r="F27" s="61">
        <v>113.489998</v>
      </c>
      <c r="G27" s="61">
        <v>23.65</v>
      </c>
      <c r="I27" s="37"/>
      <c r="J27" s="37"/>
      <c r="K27" s="37"/>
      <c r="L27" s="37"/>
    </row>
    <row r="28" spans="1:12">
      <c r="A28" s="8">
        <v>42765</v>
      </c>
      <c r="B28" s="61">
        <v>227.550003</v>
      </c>
      <c r="C28" s="61">
        <v>114.360001</v>
      </c>
      <c r="D28" s="61">
        <v>123.629997</v>
      </c>
      <c r="E28" s="61">
        <v>208.979996</v>
      </c>
      <c r="F28" s="61">
        <v>113.970001</v>
      </c>
      <c r="G28" s="61">
        <v>23.459999</v>
      </c>
      <c r="I28" s="37"/>
      <c r="J28" s="37"/>
      <c r="K28" s="37"/>
      <c r="L28" s="37"/>
    </row>
    <row r="29" spans="1:12">
      <c r="A29" s="8">
        <v>42766</v>
      </c>
      <c r="B29" s="61">
        <v>227.529999</v>
      </c>
      <c r="C29" s="61">
        <v>114.389999</v>
      </c>
      <c r="D29" s="61">
        <v>122.800003</v>
      </c>
      <c r="E29" s="61">
        <v>208.970001</v>
      </c>
      <c r="F29" s="61">
        <v>115.550003</v>
      </c>
      <c r="G29" s="61">
        <v>23.309999000000001</v>
      </c>
      <c r="I29" s="37"/>
      <c r="J29" s="37"/>
      <c r="K29" s="37"/>
      <c r="L29" s="37"/>
    </row>
    <row r="30" spans="1:12">
      <c r="A30" s="8">
        <v>42767</v>
      </c>
      <c r="B30" s="61">
        <v>227.61999499999999</v>
      </c>
      <c r="C30" s="61">
        <v>114.349998</v>
      </c>
      <c r="D30" s="61">
        <v>122.519997</v>
      </c>
      <c r="E30" s="61">
        <v>209</v>
      </c>
      <c r="F30" s="61">
        <v>115.199997</v>
      </c>
      <c r="G30" s="61">
        <v>23.34</v>
      </c>
      <c r="I30" s="37"/>
      <c r="J30" s="37"/>
      <c r="K30" s="37"/>
      <c r="L30" s="37"/>
    </row>
    <row r="31" spans="1:12">
      <c r="A31" s="8">
        <v>42768</v>
      </c>
      <c r="B31" s="61">
        <v>227.770004</v>
      </c>
      <c r="C31" s="61">
        <v>114.400002</v>
      </c>
      <c r="D31" s="61">
        <v>122.129997</v>
      </c>
      <c r="E31" s="61">
        <v>209.08999600000001</v>
      </c>
      <c r="F31" s="61">
        <v>115.839996</v>
      </c>
      <c r="G31" s="61">
        <v>23.25</v>
      </c>
      <c r="I31" s="37"/>
      <c r="J31" s="37"/>
      <c r="K31" s="37"/>
      <c r="L31" s="37"/>
    </row>
    <row r="32" spans="1:12">
      <c r="A32" s="8">
        <v>42769</v>
      </c>
      <c r="B32" s="61">
        <v>229.33999600000001</v>
      </c>
      <c r="C32" s="61">
        <v>115.32</v>
      </c>
      <c r="D32" s="61">
        <v>123.199997</v>
      </c>
      <c r="E32" s="61">
        <v>210.63999899999999</v>
      </c>
      <c r="F32" s="61">
        <v>116.129997</v>
      </c>
      <c r="G32" s="61">
        <v>23.719999000000001</v>
      </c>
      <c r="I32" s="37"/>
      <c r="J32" s="37"/>
      <c r="K32" s="37"/>
      <c r="L32" s="37"/>
    </row>
    <row r="33" spans="1:12">
      <c r="A33" s="8">
        <v>42772</v>
      </c>
      <c r="B33" s="61">
        <v>228.929993</v>
      </c>
      <c r="C33" s="61">
        <v>115.029999</v>
      </c>
      <c r="D33" s="61">
        <v>123.05999799999999</v>
      </c>
      <c r="E33" s="61">
        <v>210.199997</v>
      </c>
      <c r="F33" s="61">
        <v>117.699997</v>
      </c>
      <c r="G33" s="61">
        <v>23.610001</v>
      </c>
      <c r="I33" s="37"/>
      <c r="J33" s="37"/>
      <c r="K33" s="37"/>
      <c r="L33" s="37"/>
    </row>
    <row r="34" spans="1:12">
      <c r="A34" s="8">
        <v>42773</v>
      </c>
      <c r="B34" s="61">
        <v>228.94000199999999</v>
      </c>
      <c r="C34" s="61">
        <v>115.029999</v>
      </c>
      <c r="D34" s="61">
        <v>123.239998</v>
      </c>
      <c r="E34" s="61">
        <v>210.25</v>
      </c>
      <c r="F34" s="61">
        <v>117.459999</v>
      </c>
      <c r="G34" s="61">
        <v>23.549999</v>
      </c>
      <c r="I34" s="37"/>
      <c r="J34" s="37"/>
      <c r="K34" s="37"/>
      <c r="L34" s="37"/>
    </row>
    <row r="35" spans="1:12">
      <c r="A35" s="8">
        <v>42774</v>
      </c>
      <c r="B35" s="61">
        <v>229.240005</v>
      </c>
      <c r="C35" s="61">
        <v>115.25</v>
      </c>
      <c r="D35" s="61">
        <v>123.239998</v>
      </c>
      <c r="E35" s="61">
        <v>210.520004</v>
      </c>
      <c r="F35" s="61">
        <v>118.19000200000001</v>
      </c>
      <c r="G35" s="61">
        <v>23.389999</v>
      </c>
      <c r="I35" s="37"/>
      <c r="J35" s="37"/>
      <c r="K35" s="37"/>
      <c r="L35" s="37"/>
    </row>
    <row r="36" spans="1:12">
      <c r="A36" s="8">
        <v>42775</v>
      </c>
      <c r="B36" s="61">
        <v>230.60000600000001</v>
      </c>
      <c r="C36" s="61">
        <v>115.980003</v>
      </c>
      <c r="D36" s="61">
        <v>124.07</v>
      </c>
      <c r="E36" s="61">
        <v>211.720001</v>
      </c>
      <c r="F36" s="61">
        <v>117.290001</v>
      </c>
      <c r="G36" s="61">
        <v>23.709999</v>
      </c>
      <c r="I36" s="37"/>
      <c r="J36" s="37"/>
      <c r="K36" s="37"/>
      <c r="L36" s="37"/>
    </row>
    <row r="37" spans="1:12">
      <c r="A37" s="8">
        <v>42776</v>
      </c>
      <c r="B37" s="61">
        <v>231.509995</v>
      </c>
      <c r="C37" s="61">
        <v>116.389999</v>
      </c>
      <c r="D37" s="61">
        <v>124.94000200000001</v>
      </c>
      <c r="E37" s="61">
        <v>212.570007</v>
      </c>
      <c r="F37" s="61">
        <v>117.599998</v>
      </c>
      <c r="G37" s="61">
        <v>23.780000999999999</v>
      </c>
      <c r="I37" s="37"/>
      <c r="J37" s="37"/>
      <c r="K37" s="37"/>
      <c r="L37" s="37"/>
    </row>
    <row r="38" spans="1:12">
      <c r="A38" s="8">
        <v>42779</v>
      </c>
      <c r="B38" s="61">
        <v>232.770004</v>
      </c>
      <c r="C38" s="61">
        <v>116.959999</v>
      </c>
      <c r="D38" s="61">
        <v>125.860001</v>
      </c>
      <c r="E38" s="61">
        <v>213.699997</v>
      </c>
      <c r="F38" s="61">
        <v>116.800003</v>
      </c>
      <c r="G38" s="61">
        <v>24.049999</v>
      </c>
      <c r="I38" s="37"/>
      <c r="J38" s="37"/>
      <c r="K38" s="37"/>
      <c r="L38" s="37"/>
    </row>
    <row r="39" spans="1:12">
      <c r="A39" s="8">
        <v>42780</v>
      </c>
      <c r="B39" s="61">
        <v>233.699997</v>
      </c>
      <c r="C39" s="61">
        <v>117.5</v>
      </c>
      <c r="D39" s="61">
        <v>125.989998</v>
      </c>
      <c r="E39" s="61">
        <v>214.58999600000001</v>
      </c>
      <c r="F39" s="61">
        <v>116.93</v>
      </c>
      <c r="G39" s="61">
        <v>24.33</v>
      </c>
      <c r="I39" s="37"/>
      <c r="J39" s="37"/>
      <c r="K39" s="37"/>
      <c r="L39" s="37"/>
    </row>
    <row r="40" spans="1:12">
      <c r="A40" s="8">
        <v>42781</v>
      </c>
      <c r="B40" s="61">
        <v>234.91999799999999</v>
      </c>
      <c r="C40" s="61">
        <v>118.089996</v>
      </c>
      <c r="D40" s="61">
        <v>126.489998</v>
      </c>
      <c r="E40" s="61">
        <v>215.679993</v>
      </c>
      <c r="F40" s="61">
        <v>117.449997</v>
      </c>
      <c r="G40" s="61">
        <v>24.52</v>
      </c>
      <c r="I40" s="37"/>
      <c r="J40" s="37"/>
      <c r="K40" s="37"/>
      <c r="L40" s="37"/>
    </row>
    <row r="41" spans="1:12">
      <c r="A41" s="8">
        <v>42782</v>
      </c>
      <c r="B41" s="61">
        <v>234.720001</v>
      </c>
      <c r="C41" s="61">
        <v>117.94000200000001</v>
      </c>
      <c r="D41" s="61">
        <v>126.620003</v>
      </c>
      <c r="E41" s="61">
        <v>215.509995</v>
      </c>
      <c r="F41" s="61">
        <v>118.08000199999999</v>
      </c>
      <c r="G41" s="61">
        <v>24.459999</v>
      </c>
      <c r="I41" s="37"/>
      <c r="J41" s="37"/>
      <c r="K41" s="37"/>
      <c r="L41" s="37"/>
    </row>
    <row r="42" spans="1:12">
      <c r="A42" s="8">
        <v>42783</v>
      </c>
      <c r="B42" s="61">
        <v>235.08999600000001</v>
      </c>
      <c r="C42" s="61">
        <v>118.160004</v>
      </c>
      <c r="D42" s="61">
        <v>126.75</v>
      </c>
      <c r="E42" s="61">
        <v>215.83999600000001</v>
      </c>
      <c r="F42" s="61">
        <v>117.68</v>
      </c>
      <c r="G42" s="61">
        <v>24.469999000000001</v>
      </c>
      <c r="I42" s="37"/>
      <c r="J42" s="37"/>
      <c r="K42" s="37"/>
      <c r="L42" s="37"/>
    </row>
    <row r="43" spans="1:12">
      <c r="A43" s="8">
        <v>42787</v>
      </c>
      <c r="B43" s="61">
        <v>236.490005</v>
      </c>
      <c r="C43" s="61">
        <v>118.860001</v>
      </c>
      <c r="D43" s="61">
        <v>127.410004</v>
      </c>
      <c r="E43" s="61">
        <v>217.11000100000001</v>
      </c>
      <c r="F43" s="61">
        <v>117.75</v>
      </c>
      <c r="G43" s="61">
        <v>24.59</v>
      </c>
      <c r="I43" s="37"/>
      <c r="J43" s="37"/>
      <c r="K43" s="37"/>
      <c r="L43" s="37"/>
    </row>
    <row r="44" spans="1:12">
      <c r="A44" s="8">
        <v>42788</v>
      </c>
      <c r="B44" s="61">
        <v>236.279999</v>
      </c>
      <c r="C44" s="61">
        <v>118.730003</v>
      </c>
      <c r="D44" s="61">
        <v>127.18</v>
      </c>
      <c r="E44" s="61">
        <v>217.009995</v>
      </c>
      <c r="F44" s="61">
        <v>117.910004</v>
      </c>
      <c r="G44" s="61">
        <v>24.610001</v>
      </c>
      <c r="I44" s="37"/>
      <c r="J44" s="37"/>
      <c r="K44" s="37"/>
      <c r="L44" s="37"/>
    </row>
    <row r="45" spans="1:12">
      <c r="A45" s="8">
        <v>42789</v>
      </c>
      <c r="B45" s="61">
        <v>236.44000199999999</v>
      </c>
      <c r="C45" s="61">
        <v>118.629997</v>
      </c>
      <c r="D45" s="61">
        <v>126.44000200000001</v>
      </c>
      <c r="E45" s="61">
        <v>217.13000500000001</v>
      </c>
      <c r="F45" s="61">
        <v>118.94000200000001</v>
      </c>
      <c r="G45" s="61">
        <v>24.610001</v>
      </c>
      <c r="I45" s="37"/>
      <c r="J45" s="37"/>
      <c r="K45" s="37"/>
      <c r="L45" s="37"/>
    </row>
    <row r="46" spans="1:12">
      <c r="A46" s="8">
        <v>42790</v>
      </c>
      <c r="B46" s="61">
        <v>236.740005</v>
      </c>
      <c r="C46" s="61">
        <v>118.82</v>
      </c>
      <c r="D46" s="61">
        <v>127.05999799999999</v>
      </c>
      <c r="E46" s="61">
        <v>217.38999899999999</v>
      </c>
      <c r="F46" s="61">
        <v>119.699997</v>
      </c>
      <c r="G46" s="61">
        <v>24.42</v>
      </c>
      <c r="I46" s="37"/>
      <c r="J46" s="37"/>
      <c r="K46" s="37"/>
      <c r="L46" s="37"/>
    </row>
    <row r="47" spans="1:12">
      <c r="A47" s="8">
        <v>42793</v>
      </c>
      <c r="B47" s="61">
        <v>237.11000100000001</v>
      </c>
      <c r="C47" s="61">
        <v>119.07</v>
      </c>
      <c r="D47" s="61">
        <v>127.57</v>
      </c>
      <c r="E47" s="61">
        <v>217.71000699999999</v>
      </c>
      <c r="F47" s="61">
        <v>119.120003</v>
      </c>
      <c r="G47" s="61">
        <v>24.549999</v>
      </c>
      <c r="I47" s="37"/>
      <c r="J47" s="37"/>
      <c r="K47" s="37"/>
      <c r="L47" s="37"/>
    </row>
    <row r="48" spans="1:12">
      <c r="A48" s="8">
        <v>42794</v>
      </c>
      <c r="B48" s="61">
        <v>236.470001</v>
      </c>
      <c r="C48" s="61">
        <v>118.650002</v>
      </c>
      <c r="D48" s="61">
        <v>126.860001</v>
      </c>
      <c r="E48" s="61">
        <v>217.070007</v>
      </c>
      <c r="F48" s="61">
        <v>119.230003</v>
      </c>
      <c r="G48" s="61">
        <v>24.540001</v>
      </c>
      <c r="I48" s="37"/>
      <c r="J48" s="37"/>
      <c r="K48" s="37"/>
      <c r="L48" s="37"/>
    </row>
    <row r="49" spans="1:12">
      <c r="A49" s="8">
        <v>42795</v>
      </c>
      <c r="B49" s="61">
        <v>239.779999</v>
      </c>
      <c r="C49" s="61">
        <v>120.230003</v>
      </c>
      <c r="D49" s="61">
        <v>128.929993</v>
      </c>
      <c r="E49" s="61">
        <v>220.14999399999999</v>
      </c>
      <c r="F49" s="61">
        <v>119.05999799999999</v>
      </c>
      <c r="G49" s="61">
        <v>25.24</v>
      </c>
      <c r="I49" s="37"/>
      <c r="J49" s="37"/>
      <c r="K49" s="37"/>
      <c r="L49" s="37"/>
    </row>
    <row r="50" spans="1:12">
      <c r="A50" s="8">
        <v>42796</v>
      </c>
      <c r="B50" s="61">
        <v>238.270004</v>
      </c>
      <c r="C50" s="61">
        <v>119.55999799999999</v>
      </c>
      <c r="D50" s="61">
        <v>127.839996</v>
      </c>
      <c r="E50" s="61">
        <v>218.86000100000001</v>
      </c>
      <c r="F50" s="61">
        <v>117.58000199999999</v>
      </c>
      <c r="G50" s="61">
        <v>24.85</v>
      </c>
      <c r="I50" s="37"/>
      <c r="J50" s="37"/>
      <c r="K50" s="37"/>
      <c r="L50" s="37"/>
    </row>
    <row r="51" spans="1:12">
      <c r="A51" s="8">
        <v>42797</v>
      </c>
      <c r="B51" s="61">
        <v>238.41999799999999</v>
      </c>
      <c r="C51" s="61">
        <v>119.550003</v>
      </c>
      <c r="D51" s="61">
        <v>127.889999</v>
      </c>
      <c r="E51" s="61">
        <v>218.979996</v>
      </c>
      <c r="F51" s="61">
        <v>117.510002</v>
      </c>
      <c r="G51" s="61">
        <v>24.969999000000001</v>
      </c>
      <c r="I51" s="37"/>
      <c r="J51" s="37"/>
      <c r="K51" s="37"/>
      <c r="L51" s="37"/>
    </row>
    <row r="52" spans="1:12">
      <c r="A52" s="8">
        <v>42800</v>
      </c>
      <c r="B52" s="61">
        <v>237.71000699999999</v>
      </c>
      <c r="C52" s="61">
        <v>119.16999800000001</v>
      </c>
      <c r="D52" s="61">
        <v>127.529999</v>
      </c>
      <c r="E52" s="61">
        <v>218.300003</v>
      </c>
      <c r="F52" s="61">
        <v>116.720001</v>
      </c>
      <c r="G52" s="61">
        <v>24.780000999999999</v>
      </c>
      <c r="I52" s="37"/>
      <c r="J52" s="37"/>
      <c r="K52" s="37"/>
      <c r="L52" s="37"/>
    </row>
    <row r="53" spans="1:12">
      <c r="A53" s="8">
        <v>42801</v>
      </c>
      <c r="B53" s="61">
        <v>237</v>
      </c>
      <c r="C53" s="61">
        <v>118.839996</v>
      </c>
      <c r="D53" s="61">
        <v>127.120003</v>
      </c>
      <c r="E53" s="61">
        <v>217.63999899999999</v>
      </c>
      <c r="F53" s="61">
        <v>115.779999</v>
      </c>
      <c r="G53" s="61">
        <v>24.709999</v>
      </c>
      <c r="I53" s="37"/>
      <c r="J53" s="37"/>
      <c r="K53" s="37"/>
      <c r="L53" s="37"/>
    </row>
    <row r="54" spans="1:12">
      <c r="A54" s="8">
        <v>42802</v>
      </c>
      <c r="B54" s="61">
        <v>236.55999800000001</v>
      </c>
      <c r="C54" s="61">
        <v>118.519997</v>
      </c>
      <c r="D54" s="61">
        <v>126.75</v>
      </c>
      <c r="E54" s="61">
        <v>217.179993</v>
      </c>
      <c r="F54" s="61">
        <v>115.05999799999999</v>
      </c>
      <c r="G54" s="61">
        <v>24.719999000000001</v>
      </c>
      <c r="I54" s="37"/>
      <c r="J54" s="37"/>
      <c r="K54" s="37"/>
      <c r="L54" s="37"/>
    </row>
    <row r="55" spans="1:12">
      <c r="A55" s="8">
        <v>42803</v>
      </c>
      <c r="B55" s="61">
        <v>236.86000100000001</v>
      </c>
      <c r="C55" s="61">
        <v>118.529999</v>
      </c>
      <c r="D55" s="61">
        <v>126.220001</v>
      </c>
      <c r="E55" s="61">
        <v>217.41000399999999</v>
      </c>
      <c r="F55" s="61">
        <v>114.470001</v>
      </c>
      <c r="G55" s="61">
        <v>24.809999000000001</v>
      </c>
      <c r="I55" s="37"/>
      <c r="J55" s="37"/>
      <c r="K55" s="37"/>
      <c r="L55" s="37"/>
    </row>
    <row r="56" spans="1:12">
      <c r="A56" s="8">
        <v>42804</v>
      </c>
      <c r="B56" s="61">
        <v>237.69000199999999</v>
      </c>
      <c r="C56" s="61">
        <v>118.980003</v>
      </c>
      <c r="D56" s="61">
        <v>127.029999</v>
      </c>
      <c r="E56" s="61">
        <v>218.16999799999999</v>
      </c>
      <c r="F56" s="61">
        <v>114.720001</v>
      </c>
      <c r="G56" s="61">
        <v>24.790001</v>
      </c>
      <c r="I56" s="37"/>
      <c r="J56" s="37"/>
      <c r="K56" s="37"/>
      <c r="L56" s="37"/>
    </row>
    <row r="57" spans="1:12">
      <c r="A57" s="8">
        <v>42807</v>
      </c>
      <c r="B57" s="61">
        <v>237.80999800000001</v>
      </c>
      <c r="C57" s="61">
        <v>119.16999800000001</v>
      </c>
      <c r="D57" s="61">
        <v>127.199997</v>
      </c>
      <c r="E57" s="61">
        <v>218.300003</v>
      </c>
      <c r="F57" s="61">
        <v>114.739998</v>
      </c>
      <c r="G57" s="61">
        <v>24.85</v>
      </c>
      <c r="I57" s="37"/>
      <c r="J57" s="37"/>
      <c r="K57" s="37"/>
      <c r="L57" s="37"/>
    </row>
    <row r="58" spans="1:12">
      <c r="A58" s="8">
        <v>42808</v>
      </c>
      <c r="B58" s="61">
        <v>236.89999399999999</v>
      </c>
      <c r="C58" s="61">
        <v>118.66999800000001</v>
      </c>
      <c r="D58" s="61">
        <v>126.260002</v>
      </c>
      <c r="E58" s="61">
        <v>217.55999800000001</v>
      </c>
      <c r="F58" s="61">
        <v>114.120003</v>
      </c>
      <c r="G58" s="61">
        <v>24.780000999999999</v>
      </c>
      <c r="I58" s="37"/>
      <c r="J58" s="37"/>
      <c r="K58" s="37"/>
      <c r="L58" s="37"/>
    </row>
    <row r="59" spans="1:12">
      <c r="A59" s="8">
        <v>42809</v>
      </c>
      <c r="B59" s="61">
        <v>238.949997</v>
      </c>
      <c r="C59" s="61">
        <v>119.69000200000001</v>
      </c>
      <c r="D59" s="61">
        <v>127.66999800000001</v>
      </c>
      <c r="E59" s="61">
        <v>219.36999499999999</v>
      </c>
      <c r="F59" s="61">
        <v>116.25</v>
      </c>
      <c r="G59" s="61">
        <v>24.74</v>
      </c>
      <c r="I59" s="37"/>
      <c r="J59" s="37"/>
      <c r="K59" s="37"/>
      <c r="L59" s="37"/>
    </row>
    <row r="60" spans="1:12">
      <c r="A60" s="8">
        <v>42810</v>
      </c>
      <c r="B60" s="61">
        <v>238.479996</v>
      </c>
      <c r="C60" s="61">
        <v>119.489998</v>
      </c>
      <c r="D60" s="61">
        <v>127.199997</v>
      </c>
      <c r="E60" s="61">
        <v>219</v>
      </c>
      <c r="F60" s="61">
        <v>116.730003</v>
      </c>
      <c r="G60" s="61">
        <v>24.780000999999999</v>
      </c>
      <c r="I60" s="37"/>
      <c r="J60" s="37"/>
      <c r="K60" s="37"/>
      <c r="L60" s="37"/>
    </row>
    <row r="61" spans="1:12">
      <c r="A61" s="8">
        <v>42811</v>
      </c>
      <c r="B61" s="61">
        <v>237.029999</v>
      </c>
      <c r="C61" s="61">
        <v>119.470001</v>
      </c>
      <c r="D61" s="61">
        <v>127.83000199999999</v>
      </c>
      <c r="E61" s="61">
        <v>218.55999800000001</v>
      </c>
      <c r="F61" s="61">
        <v>116.989998</v>
      </c>
      <c r="G61" s="61">
        <v>24.450001</v>
      </c>
      <c r="I61" s="37"/>
      <c r="J61" s="37"/>
      <c r="K61" s="37"/>
      <c r="L61" s="37"/>
    </row>
    <row r="62" spans="1:12">
      <c r="A62" s="8">
        <v>42814</v>
      </c>
      <c r="B62" s="61">
        <v>236.770004</v>
      </c>
      <c r="C62" s="61">
        <v>119.16999800000001</v>
      </c>
      <c r="D62" s="61">
        <v>127.449997</v>
      </c>
      <c r="E62" s="61">
        <v>218.36999499999999</v>
      </c>
      <c r="F62" s="61">
        <v>117.510002</v>
      </c>
      <c r="G62" s="61">
        <v>24.25</v>
      </c>
      <c r="I62" s="37"/>
      <c r="J62" s="37"/>
      <c r="K62" s="37"/>
      <c r="L62" s="37"/>
    </row>
    <row r="63" spans="1:12">
      <c r="A63" s="8">
        <v>42815</v>
      </c>
      <c r="B63" s="61">
        <v>233.729996</v>
      </c>
      <c r="C63" s="61">
        <v>117.610001</v>
      </c>
      <c r="D63" s="61">
        <v>125.529999</v>
      </c>
      <c r="E63" s="61">
        <v>215.58000200000001</v>
      </c>
      <c r="F63" s="61">
        <v>118.540001</v>
      </c>
      <c r="G63" s="61">
        <v>23.57</v>
      </c>
      <c r="I63" s="37"/>
      <c r="J63" s="37"/>
      <c r="K63" s="37"/>
      <c r="L63" s="37"/>
    </row>
    <row r="64" spans="1:12">
      <c r="A64" s="8">
        <v>42816</v>
      </c>
      <c r="B64" s="61">
        <v>234.279999</v>
      </c>
      <c r="C64" s="61">
        <v>117.790001</v>
      </c>
      <c r="D64" s="61">
        <v>126.129997</v>
      </c>
      <c r="E64" s="61">
        <v>215.020004</v>
      </c>
      <c r="F64" s="61">
        <v>118.83000199999999</v>
      </c>
      <c r="G64" s="61">
        <v>23.52</v>
      </c>
      <c r="I64" s="37"/>
      <c r="J64" s="37"/>
      <c r="K64" s="37"/>
      <c r="L64" s="37"/>
    </row>
    <row r="65" spans="1:12">
      <c r="A65" s="8">
        <v>42817</v>
      </c>
      <c r="B65" s="61">
        <v>234.029999</v>
      </c>
      <c r="C65" s="61">
        <v>117.699997</v>
      </c>
      <c r="D65" s="61">
        <v>125.849998</v>
      </c>
      <c r="E65" s="61">
        <v>214.800003</v>
      </c>
      <c r="F65" s="61">
        <v>118.66999800000001</v>
      </c>
      <c r="G65" s="61">
        <v>23.57</v>
      </c>
      <c r="I65" s="37"/>
      <c r="J65" s="37"/>
      <c r="K65" s="37"/>
      <c r="L65" s="37"/>
    </row>
    <row r="66" spans="1:12">
      <c r="A66" s="8">
        <v>42818</v>
      </c>
      <c r="B66" s="61">
        <v>233.86000100000001</v>
      </c>
      <c r="C66" s="61">
        <v>117.139999</v>
      </c>
      <c r="D66" s="61">
        <v>124.83000199999999</v>
      </c>
      <c r="E66" s="61">
        <v>214.729996</v>
      </c>
      <c r="F66" s="61">
        <v>118.860001</v>
      </c>
      <c r="G66" s="61">
        <v>23.540001</v>
      </c>
      <c r="I66" s="37"/>
      <c r="J66" s="37"/>
      <c r="K66" s="37"/>
      <c r="L66" s="37"/>
    </row>
    <row r="67" spans="1:12">
      <c r="A67" s="8">
        <v>42821</v>
      </c>
      <c r="B67" s="61">
        <v>233.61999499999999</v>
      </c>
      <c r="C67" s="61">
        <v>117.07</v>
      </c>
      <c r="D67" s="61">
        <v>124.389999</v>
      </c>
      <c r="E67" s="61">
        <v>214.38000500000001</v>
      </c>
      <c r="F67" s="61">
        <v>119.529999</v>
      </c>
      <c r="G67" s="61">
        <v>23.450001</v>
      </c>
      <c r="I67" s="37"/>
      <c r="J67" s="37"/>
      <c r="K67" s="37"/>
      <c r="L67" s="37"/>
    </row>
    <row r="68" spans="1:12">
      <c r="A68" s="8">
        <v>42822</v>
      </c>
      <c r="B68" s="61">
        <v>235.320007</v>
      </c>
      <c r="C68" s="61">
        <v>118</v>
      </c>
      <c r="D68" s="61">
        <v>125.650002</v>
      </c>
      <c r="E68" s="61">
        <v>215.970001</v>
      </c>
      <c r="F68" s="61">
        <v>119.040001</v>
      </c>
      <c r="G68" s="61">
        <v>23.77</v>
      </c>
      <c r="I68" s="37"/>
      <c r="J68" s="37"/>
      <c r="K68" s="37"/>
      <c r="L68" s="37"/>
    </row>
    <row r="69" spans="1:12">
      <c r="A69" s="8">
        <v>42823</v>
      </c>
      <c r="B69" s="61">
        <v>235.53999300000001</v>
      </c>
      <c r="C69" s="61">
        <v>118.110001</v>
      </c>
      <c r="D69" s="61">
        <v>125.620003</v>
      </c>
      <c r="E69" s="61">
        <v>216.28999300000001</v>
      </c>
      <c r="F69" s="61">
        <v>119.33000199999999</v>
      </c>
      <c r="G69" s="61">
        <v>23.620000999999998</v>
      </c>
      <c r="I69" s="37"/>
      <c r="J69" s="37"/>
      <c r="K69" s="37"/>
      <c r="L69" s="37"/>
    </row>
    <row r="70" spans="1:12">
      <c r="A70" s="8">
        <v>42824</v>
      </c>
      <c r="B70" s="61">
        <v>236.28999300000001</v>
      </c>
      <c r="C70" s="61">
        <v>118.480003</v>
      </c>
      <c r="D70" s="61">
        <v>126.260002</v>
      </c>
      <c r="E70" s="61">
        <v>216.86999499999999</v>
      </c>
      <c r="F70" s="61">
        <v>118.470001</v>
      </c>
      <c r="G70" s="61">
        <v>23.93</v>
      </c>
      <c r="I70" s="37"/>
      <c r="J70" s="37"/>
      <c r="K70" s="37"/>
      <c r="L70" s="37"/>
    </row>
    <row r="71" spans="1:12">
      <c r="A71" s="8">
        <v>42825</v>
      </c>
      <c r="B71" s="61">
        <v>235.740005</v>
      </c>
      <c r="C71" s="61">
        <v>118.260002</v>
      </c>
      <c r="D71" s="61">
        <v>125.93</v>
      </c>
      <c r="E71" s="61">
        <v>216.35000600000001</v>
      </c>
      <c r="F71" s="61">
        <v>118.720001</v>
      </c>
      <c r="G71" s="61">
        <v>23.73</v>
      </c>
      <c r="I71" s="37"/>
      <c r="J71" s="37"/>
      <c r="K71" s="37"/>
      <c r="L71" s="37"/>
    </row>
    <row r="72" spans="1:12">
      <c r="A72" s="8">
        <v>42828</v>
      </c>
      <c r="B72" s="61">
        <v>235.33000200000001</v>
      </c>
      <c r="C72" s="61">
        <v>117.989998</v>
      </c>
      <c r="D72" s="61">
        <v>125.32</v>
      </c>
      <c r="E72" s="61">
        <v>216.08000200000001</v>
      </c>
      <c r="F72" s="61">
        <v>119.349998</v>
      </c>
      <c r="G72" s="61">
        <v>23.68</v>
      </c>
      <c r="I72" s="37"/>
      <c r="J72" s="37"/>
      <c r="K72" s="37"/>
      <c r="L72" s="37"/>
    </row>
    <row r="73" spans="1:12">
      <c r="A73" s="8">
        <v>42829</v>
      </c>
      <c r="B73" s="61">
        <v>235.479996</v>
      </c>
      <c r="C73" s="61">
        <v>118.05999799999999</v>
      </c>
      <c r="D73" s="61">
        <v>125.589996</v>
      </c>
      <c r="E73" s="61">
        <v>216.199997</v>
      </c>
      <c r="F73" s="61">
        <v>119.620003</v>
      </c>
      <c r="G73" s="61">
        <v>23.65</v>
      </c>
      <c r="I73" s="37"/>
      <c r="J73" s="37"/>
      <c r="K73" s="37"/>
      <c r="L73" s="37"/>
    </row>
    <row r="74" spans="1:12">
      <c r="A74" s="8">
        <v>42830</v>
      </c>
      <c r="B74" s="61">
        <v>234.779999</v>
      </c>
      <c r="C74" s="61">
        <v>117.629997</v>
      </c>
      <c r="D74" s="61">
        <v>125.110001</v>
      </c>
      <c r="E74" s="61">
        <v>215.53999300000001</v>
      </c>
      <c r="F74" s="61">
        <v>119.620003</v>
      </c>
      <c r="G74" s="61">
        <v>23.469999000000001</v>
      </c>
      <c r="I74" s="37"/>
      <c r="J74" s="37"/>
      <c r="K74" s="37"/>
      <c r="L74" s="37"/>
    </row>
    <row r="75" spans="1:12">
      <c r="A75" s="8">
        <v>42831</v>
      </c>
      <c r="B75" s="61">
        <v>235.44000199999999</v>
      </c>
      <c r="C75" s="61">
        <v>118</v>
      </c>
      <c r="D75" s="61">
        <v>125.529999</v>
      </c>
      <c r="E75" s="61">
        <v>216.10000600000001</v>
      </c>
      <c r="F75" s="61">
        <v>119.18</v>
      </c>
      <c r="G75" s="61">
        <v>23.620000999999998</v>
      </c>
      <c r="I75" s="37"/>
      <c r="J75" s="37"/>
      <c r="K75" s="37"/>
      <c r="L75" s="37"/>
    </row>
    <row r="76" spans="1:12">
      <c r="A76" s="8">
        <v>42832</v>
      </c>
      <c r="B76" s="61">
        <v>235.199997</v>
      </c>
      <c r="C76" s="61">
        <v>117.839996</v>
      </c>
      <c r="D76" s="61">
        <v>125.66999800000001</v>
      </c>
      <c r="E76" s="61">
        <v>215.91000399999999</v>
      </c>
      <c r="F76" s="61">
        <v>119.459999</v>
      </c>
      <c r="G76" s="61">
        <v>23.52</v>
      </c>
      <c r="I76" s="37"/>
      <c r="J76" s="37"/>
      <c r="K76" s="37"/>
      <c r="L76" s="37"/>
    </row>
    <row r="77" spans="1:12">
      <c r="A77" s="8">
        <v>42835</v>
      </c>
      <c r="B77" s="61">
        <v>235.33999600000001</v>
      </c>
      <c r="C77" s="61">
        <v>118.010002</v>
      </c>
      <c r="D77" s="61">
        <v>125.93</v>
      </c>
      <c r="E77" s="61">
        <v>216.05999800000001</v>
      </c>
      <c r="F77" s="61">
        <v>119.459999</v>
      </c>
      <c r="G77" s="61">
        <v>23.459999</v>
      </c>
      <c r="I77" s="37"/>
      <c r="J77" s="37"/>
      <c r="K77" s="37"/>
      <c r="L77" s="37"/>
    </row>
    <row r="78" spans="1:12">
      <c r="A78" s="8">
        <v>42836</v>
      </c>
      <c r="B78" s="61">
        <v>235.05999800000001</v>
      </c>
      <c r="C78" s="61">
        <v>117.94000200000001</v>
      </c>
      <c r="D78" s="61">
        <v>125.989998</v>
      </c>
      <c r="E78" s="61">
        <v>215.78999300000001</v>
      </c>
      <c r="F78" s="61">
        <v>121.19000200000001</v>
      </c>
      <c r="G78" s="61">
        <v>23.389999</v>
      </c>
      <c r="I78" s="37"/>
      <c r="J78" s="37"/>
      <c r="K78" s="37"/>
      <c r="L78" s="37"/>
    </row>
    <row r="79" spans="1:12">
      <c r="A79" s="8">
        <v>42837</v>
      </c>
      <c r="B79" s="61">
        <v>234.029999</v>
      </c>
      <c r="C79" s="61">
        <v>117.349998</v>
      </c>
      <c r="D79" s="61">
        <v>124.30999799999999</v>
      </c>
      <c r="E79" s="61">
        <v>214.89999399999999</v>
      </c>
      <c r="F79" s="61">
        <v>122.019997</v>
      </c>
      <c r="G79" s="61">
        <v>23.200001</v>
      </c>
      <c r="I79" s="37"/>
      <c r="J79" s="37"/>
      <c r="K79" s="37"/>
      <c r="L79" s="37"/>
    </row>
    <row r="80" spans="1:12">
      <c r="A80" s="8">
        <v>42838</v>
      </c>
      <c r="B80" s="61">
        <v>232.509995</v>
      </c>
      <c r="C80" s="61">
        <v>116.57</v>
      </c>
      <c r="D80" s="61">
        <v>123.5</v>
      </c>
      <c r="E80" s="61">
        <v>213.470001</v>
      </c>
      <c r="F80" s="61">
        <v>122.599998</v>
      </c>
      <c r="G80" s="61">
        <v>22.9</v>
      </c>
      <c r="I80" s="37"/>
      <c r="J80" s="37"/>
      <c r="K80" s="37"/>
      <c r="L80" s="37"/>
    </row>
    <row r="81" spans="1:12">
      <c r="A81" s="8">
        <v>42842</v>
      </c>
      <c r="B81" s="61">
        <v>234.570007</v>
      </c>
      <c r="C81" s="61">
        <v>117.529999</v>
      </c>
      <c r="D81" s="61">
        <v>124.779999</v>
      </c>
      <c r="E81" s="61">
        <v>215.33999600000001</v>
      </c>
      <c r="F81" s="61">
        <v>122.239998</v>
      </c>
      <c r="G81" s="61">
        <v>23.299999</v>
      </c>
      <c r="I81" s="37"/>
      <c r="J81" s="37"/>
      <c r="K81" s="37"/>
      <c r="L81" s="37"/>
    </row>
    <row r="82" spans="1:12">
      <c r="A82" s="8">
        <v>42843</v>
      </c>
      <c r="B82" s="61">
        <v>233.86999499999999</v>
      </c>
      <c r="C82" s="61">
        <v>117.30999799999999</v>
      </c>
      <c r="D82" s="61">
        <v>124.709999</v>
      </c>
      <c r="E82" s="61">
        <v>214.75</v>
      </c>
      <c r="F82" s="61">
        <v>122.82</v>
      </c>
      <c r="G82" s="61">
        <v>23.08</v>
      </c>
      <c r="I82" s="37"/>
      <c r="J82" s="37"/>
      <c r="K82" s="37"/>
      <c r="L82" s="37"/>
    </row>
    <row r="83" spans="1:12">
      <c r="A83" s="8">
        <v>42844</v>
      </c>
      <c r="B83" s="61">
        <v>233.44000199999999</v>
      </c>
      <c r="C83" s="61">
        <v>117.160004</v>
      </c>
      <c r="D83" s="61">
        <v>125</v>
      </c>
      <c r="E83" s="61">
        <v>214.279999</v>
      </c>
      <c r="F83" s="61">
        <v>121.730003</v>
      </c>
      <c r="G83" s="61">
        <v>23.01</v>
      </c>
      <c r="I83" s="37"/>
      <c r="J83" s="37"/>
      <c r="K83" s="37"/>
      <c r="L83" s="37"/>
    </row>
    <row r="84" spans="1:12">
      <c r="A84" s="8">
        <v>42845</v>
      </c>
      <c r="B84" s="61">
        <v>235.33999600000001</v>
      </c>
      <c r="C84" s="61">
        <v>118.209999</v>
      </c>
      <c r="D84" s="61">
        <v>126.44000200000001</v>
      </c>
      <c r="E84" s="61">
        <v>216.029999</v>
      </c>
      <c r="F84" s="61">
        <v>121.959999</v>
      </c>
      <c r="G84" s="61">
        <v>23.4</v>
      </c>
      <c r="I84" s="37"/>
      <c r="J84" s="37"/>
      <c r="K84" s="37"/>
      <c r="L84" s="37"/>
    </row>
    <row r="85" spans="1:12">
      <c r="A85" s="8">
        <v>42846</v>
      </c>
      <c r="B85" s="61">
        <v>234.58999600000001</v>
      </c>
      <c r="C85" s="61">
        <v>117.910004</v>
      </c>
      <c r="D85" s="61">
        <v>126.44000200000001</v>
      </c>
      <c r="E85" s="61">
        <v>215.39999399999999</v>
      </c>
      <c r="F85" s="61">
        <v>122.30999799999999</v>
      </c>
      <c r="G85" s="61">
        <v>23.16</v>
      </c>
      <c r="I85" s="37"/>
      <c r="J85" s="37"/>
      <c r="K85" s="37"/>
      <c r="L85" s="37"/>
    </row>
    <row r="86" spans="1:12">
      <c r="A86" s="8">
        <v>42849</v>
      </c>
      <c r="B86" s="61">
        <v>237.16999799999999</v>
      </c>
      <c r="C86" s="61">
        <v>118.980003</v>
      </c>
      <c r="D86" s="61">
        <v>128.050003</v>
      </c>
      <c r="E86" s="61">
        <v>217.699997</v>
      </c>
      <c r="F86" s="61">
        <v>121.480003</v>
      </c>
      <c r="G86" s="61">
        <v>23.68</v>
      </c>
      <c r="I86" s="37"/>
      <c r="J86" s="37"/>
      <c r="K86" s="37"/>
      <c r="L86" s="37"/>
    </row>
    <row r="87" spans="1:12">
      <c r="A87" s="8">
        <v>42850</v>
      </c>
      <c r="B87" s="61">
        <v>238.550003</v>
      </c>
      <c r="C87" s="61">
        <v>119.760002</v>
      </c>
      <c r="D87" s="61">
        <v>128.89999399999999</v>
      </c>
      <c r="E87" s="61">
        <v>219.009995</v>
      </c>
      <c r="F87" s="61">
        <v>120.25</v>
      </c>
      <c r="G87" s="61">
        <v>23.889999</v>
      </c>
      <c r="I87" s="37"/>
      <c r="J87" s="37"/>
      <c r="K87" s="37"/>
      <c r="L87" s="37"/>
    </row>
    <row r="88" spans="1:12">
      <c r="A88" s="8">
        <v>42851</v>
      </c>
      <c r="B88" s="61">
        <v>238.39999399999999</v>
      </c>
      <c r="C88" s="61">
        <v>119.699997</v>
      </c>
      <c r="D88" s="61">
        <v>128.85000600000001</v>
      </c>
      <c r="E88" s="61">
        <v>218.85000600000001</v>
      </c>
      <c r="F88" s="61">
        <v>120.839996</v>
      </c>
      <c r="G88" s="61">
        <v>23.870000999999998</v>
      </c>
      <c r="I88" s="37"/>
      <c r="J88" s="37"/>
      <c r="K88" s="37"/>
      <c r="L88" s="37"/>
    </row>
    <row r="89" spans="1:12">
      <c r="A89" s="8">
        <v>42852</v>
      </c>
      <c r="B89" s="61">
        <v>238.60000600000001</v>
      </c>
      <c r="C89" s="61">
        <v>119.779999</v>
      </c>
      <c r="D89" s="61">
        <v>129.259995</v>
      </c>
      <c r="E89" s="61">
        <v>219.020004</v>
      </c>
      <c r="F89" s="61">
        <v>120.389999</v>
      </c>
      <c r="G89" s="61">
        <v>23.76</v>
      </c>
      <c r="I89" s="37"/>
      <c r="J89" s="37"/>
      <c r="K89" s="37"/>
      <c r="L89" s="37"/>
    </row>
    <row r="90" spans="1:12">
      <c r="A90" s="8">
        <v>42853</v>
      </c>
      <c r="B90" s="61">
        <v>238.08000200000001</v>
      </c>
      <c r="C90" s="61">
        <v>119.470001</v>
      </c>
      <c r="D90" s="61">
        <v>128.58999600000001</v>
      </c>
      <c r="E90" s="61">
        <v>218.60000600000001</v>
      </c>
      <c r="F90" s="61">
        <v>120.769997</v>
      </c>
      <c r="G90" s="61">
        <v>23.530000999999999</v>
      </c>
      <c r="I90" s="37"/>
      <c r="J90" s="37"/>
      <c r="K90" s="37"/>
      <c r="L90" s="37"/>
    </row>
    <row r="91" spans="1:12">
      <c r="A91" s="8">
        <v>42856</v>
      </c>
      <c r="B91" s="61">
        <v>238.679993</v>
      </c>
      <c r="C91" s="61">
        <v>119.889999</v>
      </c>
      <c r="D91" s="61">
        <v>128.470001</v>
      </c>
      <c r="E91" s="61">
        <v>219.13000500000001</v>
      </c>
      <c r="F91" s="61">
        <v>119.66999800000001</v>
      </c>
      <c r="G91" s="61">
        <v>23.68</v>
      </c>
      <c r="I91" s="37"/>
      <c r="J91" s="37"/>
      <c r="K91" s="37"/>
      <c r="L91" s="37"/>
    </row>
    <row r="92" spans="1:12">
      <c r="A92" s="8">
        <v>42857</v>
      </c>
      <c r="B92" s="61">
        <v>238.770004</v>
      </c>
      <c r="C92" s="61">
        <v>119.730003</v>
      </c>
      <c r="D92" s="61">
        <v>128.69000199999999</v>
      </c>
      <c r="E92" s="61">
        <v>219.199997</v>
      </c>
      <c r="F92" s="61">
        <v>119.650002</v>
      </c>
      <c r="G92" s="61">
        <v>23.65</v>
      </c>
      <c r="I92" s="37"/>
      <c r="J92" s="37"/>
      <c r="K92" s="37"/>
      <c r="L92" s="37"/>
    </row>
    <row r="93" spans="1:12">
      <c r="A93" s="8">
        <v>42858</v>
      </c>
      <c r="B93" s="61">
        <v>238.479996</v>
      </c>
      <c r="C93" s="61">
        <v>119.620003</v>
      </c>
      <c r="D93" s="61">
        <v>128.53999300000001</v>
      </c>
      <c r="E93" s="61">
        <v>218.979996</v>
      </c>
      <c r="F93" s="61">
        <v>117.980003</v>
      </c>
      <c r="G93" s="61">
        <v>23.84</v>
      </c>
      <c r="I93" s="37"/>
      <c r="J93" s="37"/>
      <c r="K93" s="37"/>
      <c r="L93" s="37"/>
    </row>
    <row r="94" spans="1:12">
      <c r="A94" s="8">
        <v>42859</v>
      </c>
      <c r="B94" s="61">
        <v>238.759995</v>
      </c>
      <c r="C94" s="61">
        <v>119.550003</v>
      </c>
      <c r="D94" s="61">
        <v>128.800003</v>
      </c>
      <c r="E94" s="61">
        <v>219.179993</v>
      </c>
      <c r="F94" s="61">
        <v>116.790001</v>
      </c>
      <c r="G94" s="61">
        <v>23.879999000000002</v>
      </c>
      <c r="I94" s="37"/>
      <c r="J94" s="37"/>
      <c r="K94" s="37"/>
      <c r="L94" s="37"/>
    </row>
    <row r="95" spans="1:12">
      <c r="A95" s="8">
        <v>42860</v>
      </c>
      <c r="B95" s="61">
        <v>239.699997</v>
      </c>
      <c r="C95" s="61">
        <v>120.199997</v>
      </c>
      <c r="D95" s="61">
        <v>129.61999499999999</v>
      </c>
      <c r="E95" s="61">
        <v>220.05999800000001</v>
      </c>
      <c r="F95" s="61">
        <v>117.010002</v>
      </c>
      <c r="G95" s="61">
        <v>23.84</v>
      </c>
      <c r="I95" s="37"/>
      <c r="J95" s="37"/>
      <c r="K95" s="37"/>
      <c r="L95" s="37"/>
    </row>
    <row r="96" spans="1:12">
      <c r="A96" s="8">
        <v>42863</v>
      </c>
      <c r="B96" s="61">
        <v>239.66000399999999</v>
      </c>
      <c r="C96" s="61">
        <v>120.040001</v>
      </c>
      <c r="D96" s="61">
        <v>129.14999399999999</v>
      </c>
      <c r="E96" s="61">
        <v>220.070007</v>
      </c>
      <c r="F96" s="61">
        <v>116.75</v>
      </c>
      <c r="G96" s="61">
        <v>23.82</v>
      </c>
      <c r="I96" s="37"/>
      <c r="J96" s="37"/>
      <c r="K96" s="37"/>
      <c r="L96" s="37"/>
    </row>
    <row r="97" spans="1:12">
      <c r="A97" s="8">
        <v>42864</v>
      </c>
      <c r="B97" s="61">
        <v>239.44000199999999</v>
      </c>
      <c r="C97" s="61">
        <v>119.839996</v>
      </c>
      <c r="D97" s="61">
        <v>129.14999399999999</v>
      </c>
      <c r="E97" s="61">
        <v>219.78999300000001</v>
      </c>
      <c r="F97" s="61">
        <v>116.050003</v>
      </c>
      <c r="G97" s="61">
        <v>23.73</v>
      </c>
      <c r="I97" s="37"/>
      <c r="J97" s="37"/>
      <c r="K97" s="37"/>
      <c r="L97" s="37"/>
    </row>
    <row r="98" spans="1:12">
      <c r="A98" s="8">
        <v>42865</v>
      </c>
      <c r="B98" s="61">
        <v>239.86999499999999</v>
      </c>
      <c r="C98" s="61">
        <v>120.220001</v>
      </c>
      <c r="D98" s="61">
        <v>129.009995</v>
      </c>
      <c r="E98" s="61">
        <v>220.199997</v>
      </c>
      <c r="F98" s="61">
        <v>116.040001</v>
      </c>
      <c r="G98" s="61">
        <v>23.809999000000001</v>
      </c>
      <c r="I98" s="37"/>
      <c r="J98" s="37"/>
      <c r="K98" s="37"/>
      <c r="L98" s="37"/>
    </row>
    <row r="99" spans="1:12">
      <c r="A99" s="8">
        <v>42866</v>
      </c>
      <c r="B99" s="61">
        <v>239.38000500000001</v>
      </c>
      <c r="C99" s="61">
        <v>119.910004</v>
      </c>
      <c r="D99" s="61">
        <v>128.91000399999999</v>
      </c>
      <c r="E99" s="61">
        <v>219.75</v>
      </c>
      <c r="F99" s="61">
        <v>116.5</v>
      </c>
      <c r="G99" s="61">
        <v>23.66</v>
      </c>
      <c r="I99" s="37"/>
      <c r="J99" s="37"/>
      <c r="K99" s="37"/>
      <c r="L99" s="37"/>
    </row>
    <row r="100" spans="1:12">
      <c r="A100" s="8">
        <v>42867</v>
      </c>
      <c r="B100" s="61">
        <v>238.979996</v>
      </c>
      <c r="C100" s="61">
        <v>119.639999</v>
      </c>
      <c r="D100" s="61">
        <v>128.13999899999999</v>
      </c>
      <c r="E100" s="61">
        <v>219.41000399999999</v>
      </c>
      <c r="F100" s="61">
        <v>116.83000199999999</v>
      </c>
      <c r="G100" s="61">
        <v>23.559999000000001</v>
      </c>
      <c r="I100" s="37"/>
      <c r="J100" s="37"/>
      <c r="K100" s="37"/>
      <c r="L100" s="37"/>
    </row>
    <row r="101" spans="1:12">
      <c r="A101" s="8">
        <v>42870</v>
      </c>
      <c r="B101" s="61">
        <v>240.300003</v>
      </c>
      <c r="C101" s="61">
        <v>120.269997</v>
      </c>
      <c r="D101" s="61">
        <v>128.86000100000001</v>
      </c>
      <c r="E101" s="61">
        <v>220.520004</v>
      </c>
      <c r="F101" s="61">
        <v>117.139999</v>
      </c>
      <c r="G101" s="61">
        <v>23.74</v>
      </c>
      <c r="I101" s="37"/>
      <c r="J101" s="37"/>
      <c r="K101" s="37"/>
      <c r="L101" s="37"/>
    </row>
    <row r="102" spans="1:12">
      <c r="A102" s="8">
        <v>42871</v>
      </c>
      <c r="B102" s="61">
        <v>240.08000200000001</v>
      </c>
      <c r="C102" s="61">
        <v>120.230003</v>
      </c>
      <c r="D102" s="61">
        <v>128.83000200000001</v>
      </c>
      <c r="E102" s="61">
        <v>220.479996</v>
      </c>
      <c r="F102" s="61">
        <v>117.650002</v>
      </c>
      <c r="G102" s="61">
        <v>23.809999000000001</v>
      </c>
      <c r="I102" s="37"/>
      <c r="J102" s="37"/>
      <c r="K102" s="37"/>
      <c r="L102" s="37"/>
    </row>
    <row r="103" spans="1:12">
      <c r="A103" s="8">
        <v>42872</v>
      </c>
      <c r="B103" s="61">
        <v>235.820007</v>
      </c>
      <c r="C103" s="61">
        <v>118.07</v>
      </c>
      <c r="D103" s="61">
        <v>126.349998</v>
      </c>
      <c r="E103" s="61">
        <v>216.570007</v>
      </c>
      <c r="F103" s="61">
        <v>119.790001</v>
      </c>
      <c r="G103" s="61">
        <v>23.059999000000001</v>
      </c>
      <c r="I103" s="37"/>
      <c r="J103" s="37"/>
      <c r="K103" s="37"/>
      <c r="L103" s="37"/>
    </row>
    <row r="104" spans="1:12">
      <c r="A104" s="8">
        <v>42873</v>
      </c>
      <c r="B104" s="61">
        <v>236.770004</v>
      </c>
      <c r="C104" s="61">
        <v>118.550003</v>
      </c>
      <c r="D104" s="61">
        <v>126.449997</v>
      </c>
      <c r="E104" s="61">
        <v>217.36000100000001</v>
      </c>
      <c r="F104" s="61">
        <v>118.80999799999999</v>
      </c>
      <c r="G104" s="61">
        <v>23.15</v>
      </c>
      <c r="I104" s="37"/>
      <c r="J104" s="37"/>
      <c r="K104" s="37"/>
      <c r="L104" s="37"/>
    </row>
    <row r="105" spans="1:12">
      <c r="A105" s="8">
        <v>42874</v>
      </c>
      <c r="B105" s="61">
        <v>238.30999800000001</v>
      </c>
      <c r="C105" s="61">
        <v>119.339996</v>
      </c>
      <c r="D105" s="61">
        <v>127.900002</v>
      </c>
      <c r="E105" s="61">
        <v>218.71000699999999</v>
      </c>
      <c r="F105" s="61">
        <v>119.400002</v>
      </c>
      <c r="G105" s="61">
        <v>23.35</v>
      </c>
      <c r="I105" s="37"/>
      <c r="J105" s="37"/>
      <c r="K105" s="37"/>
      <c r="L105" s="37"/>
    </row>
    <row r="106" spans="1:12">
      <c r="A106" s="8">
        <v>42877</v>
      </c>
      <c r="B106" s="61">
        <v>239.520004</v>
      </c>
      <c r="C106" s="61">
        <v>120</v>
      </c>
      <c r="D106" s="61">
        <v>128.88999899999999</v>
      </c>
      <c r="E106" s="61">
        <v>219.929993</v>
      </c>
      <c r="F106" s="61">
        <v>119.900002</v>
      </c>
      <c r="G106" s="61">
        <v>23.41</v>
      </c>
      <c r="I106" s="37"/>
      <c r="J106" s="37"/>
      <c r="K106" s="37"/>
      <c r="L106" s="37"/>
    </row>
    <row r="107" spans="1:12">
      <c r="A107" s="8">
        <v>42878</v>
      </c>
      <c r="B107" s="61">
        <v>240.050003</v>
      </c>
      <c r="C107" s="61">
        <v>120.220001</v>
      </c>
      <c r="D107" s="61">
        <v>129.11999499999999</v>
      </c>
      <c r="E107" s="61">
        <v>220.36000100000001</v>
      </c>
      <c r="F107" s="61">
        <v>119.139999</v>
      </c>
      <c r="G107" s="61">
        <v>23.59</v>
      </c>
      <c r="I107" s="37"/>
      <c r="J107" s="37"/>
      <c r="K107" s="37"/>
      <c r="L107" s="37"/>
    </row>
    <row r="108" spans="1:12">
      <c r="A108" s="8">
        <v>42879</v>
      </c>
      <c r="B108" s="61">
        <v>240.61000100000001</v>
      </c>
      <c r="C108" s="61">
        <v>120.5</v>
      </c>
      <c r="D108" s="61">
        <v>129.449997</v>
      </c>
      <c r="E108" s="61">
        <v>220.88999899999999</v>
      </c>
      <c r="F108" s="61">
        <v>119.610001</v>
      </c>
      <c r="G108" s="61">
        <v>23.58</v>
      </c>
      <c r="I108" s="37"/>
      <c r="J108" s="37"/>
      <c r="K108" s="37"/>
      <c r="L108" s="37"/>
    </row>
    <row r="109" spans="1:12">
      <c r="A109" s="8">
        <v>42880</v>
      </c>
      <c r="B109" s="61">
        <v>241.759995</v>
      </c>
      <c r="C109" s="61">
        <v>121</v>
      </c>
      <c r="D109" s="61">
        <v>130.05999800000001</v>
      </c>
      <c r="E109" s="61">
        <v>221.91999799999999</v>
      </c>
      <c r="F109" s="61">
        <v>119.480003</v>
      </c>
      <c r="G109" s="61">
        <v>23.620000999999998</v>
      </c>
      <c r="I109" s="37"/>
      <c r="J109" s="37"/>
      <c r="K109" s="37"/>
      <c r="L109" s="37"/>
    </row>
    <row r="110" spans="1:12">
      <c r="A110" s="8">
        <v>42881</v>
      </c>
      <c r="B110" s="61">
        <v>241.71000699999999</v>
      </c>
      <c r="C110" s="61">
        <v>121.040001</v>
      </c>
      <c r="D110" s="61">
        <v>130.13999899999999</v>
      </c>
      <c r="E110" s="61">
        <v>221.929993</v>
      </c>
      <c r="F110" s="61">
        <v>120.540001</v>
      </c>
      <c r="G110" s="61">
        <v>23.610001</v>
      </c>
      <c r="I110" s="37"/>
      <c r="J110" s="37"/>
      <c r="K110" s="37"/>
      <c r="L110" s="37"/>
    </row>
    <row r="111" spans="1:12">
      <c r="A111" s="8">
        <v>42885</v>
      </c>
      <c r="B111" s="61">
        <v>241.5</v>
      </c>
      <c r="C111" s="61">
        <v>120.83000199999999</v>
      </c>
      <c r="D111" s="61">
        <v>130.21000699999999</v>
      </c>
      <c r="E111" s="61">
        <v>221.720001</v>
      </c>
      <c r="F111" s="61">
        <v>120.139999</v>
      </c>
      <c r="G111" s="61">
        <v>23.450001</v>
      </c>
      <c r="I111" s="37"/>
      <c r="J111" s="37"/>
      <c r="K111" s="37"/>
      <c r="L111" s="37"/>
    </row>
    <row r="112" spans="1:12">
      <c r="A112" s="8">
        <v>42886</v>
      </c>
      <c r="B112" s="61">
        <v>241.44000199999999</v>
      </c>
      <c r="C112" s="61">
        <v>120.849998</v>
      </c>
      <c r="D112" s="61">
        <v>130.429993</v>
      </c>
      <c r="E112" s="61">
        <v>221.66999799999999</v>
      </c>
      <c r="F112" s="61">
        <v>120.620003</v>
      </c>
      <c r="G112" s="61">
        <v>23.25</v>
      </c>
      <c r="I112" s="37"/>
      <c r="J112" s="37"/>
      <c r="K112" s="37"/>
      <c r="L112" s="37"/>
    </row>
    <row r="113" spans="1:12">
      <c r="A113" s="8">
        <v>42887</v>
      </c>
      <c r="B113" s="61">
        <v>243.36000100000001</v>
      </c>
      <c r="C113" s="61">
        <v>121.839996</v>
      </c>
      <c r="D113" s="61">
        <v>131.5</v>
      </c>
      <c r="E113" s="61">
        <v>223.39999399999999</v>
      </c>
      <c r="F113" s="61">
        <v>120.720001</v>
      </c>
      <c r="G113" s="61">
        <v>23.540001</v>
      </c>
      <c r="I113" s="37"/>
      <c r="J113" s="37"/>
      <c r="K113" s="37"/>
      <c r="L113" s="37"/>
    </row>
    <row r="114" spans="1:12">
      <c r="A114" s="8">
        <v>42888</v>
      </c>
      <c r="B114" s="61">
        <v>244.16999799999999</v>
      </c>
      <c r="C114" s="61">
        <v>122.30999799999999</v>
      </c>
      <c r="D114" s="61">
        <v>131.929993</v>
      </c>
      <c r="E114" s="61">
        <v>224.10000600000001</v>
      </c>
      <c r="F114" s="61">
        <v>121.610001</v>
      </c>
      <c r="G114" s="61">
        <v>23.450001</v>
      </c>
      <c r="I114" s="37"/>
      <c r="J114" s="37"/>
      <c r="K114" s="37"/>
      <c r="L114" s="37"/>
    </row>
    <row r="115" spans="1:12">
      <c r="A115" s="8">
        <v>42891</v>
      </c>
      <c r="B115" s="61">
        <v>243.990005</v>
      </c>
      <c r="C115" s="61">
        <v>122.290001</v>
      </c>
      <c r="D115" s="61">
        <v>131.570007</v>
      </c>
      <c r="E115" s="61">
        <v>223.949997</v>
      </c>
      <c r="F115" s="61">
        <v>121.730003</v>
      </c>
      <c r="G115" s="61">
        <v>23.49</v>
      </c>
      <c r="I115" s="37"/>
      <c r="J115" s="37"/>
      <c r="K115" s="37"/>
      <c r="L115" s="37"/>
    </row>
    <row r="116" spans="1:12">
      <c r="A116" s="8">
        <v>42892</v>
      </c>
      <c r="B116" s="61">
        <v>243.21000699999999</v>
      </c>
      <c r="C116" s="61">
        <v>121.760002</v>
      </c>
      <c r="D116" s="61">
        <v>130.729996</v>
      </c>
      <c r="E116" s="61">
        <v>223.30999800000001</v>
      </c>
      <c r="F116" s="61">
        <v>123.099998</v>
      </c>
      <c r="G116" s="61">
        <v>23.389999</v>
      </c>
      <c r="I116" s="37"/>
      <c r="J116" s="37"/>
      <c r="K116" s="37"/>
      <c r="L116" s="37"/>
    </row>
    <row r="117" spans="1:12">
      <c r="A117" s="8">
        <v>42893</v>
      </c>
      <c r="B117" s="61">
        <v>243.66000399999999</v>
      </c>
      <c r="C117" s="61">
        <v>121.910004</v>
      </c>
      <c r="D117" s="61">
        <v>130.470001</v>
      </c>
      <c r="E117" s="61">
        <v>223.679993</v>
      </c>
      <c r="F117" s="61">
        <v>122.449997</v>
      </c>
      <c r="G117" s="61">
        <v>23.57</v>
      </c>
      <c r="I117" s="37"/>
      <c r="J117" s="37"/>
      <c r="K117" s="37"/>
      <c r="L117" s="37"/>
    </row>
    <row r="118" spans="1:12">
      <c r="A118" s="8">
        <v>42894</v>
      </c>
      <c r="B118" s="61">
        <v>243.779999</v>
      </c>
      <c r="C118" s="61">
        <v>122.120003</v>
      </c>
      <c r="D118" s="61">
        <v>131.10000600000001</v>
      </c>
      <c r="E118" s="61">
        <v>223.759995</v>
      </c>
      <c r="F118" s="61">
        <v>121.650002</v>
      </c>
      <c r="G118" s="61">
        <v>23.84</v>
      </c>
      <c r="I118" s="37"/>
      <c r="J118" s="37"/>
      <c r="K118" s="37"/>
      <c r="L118" s="37"/>
    </row>
    <row r="119" spans="1:12">
      <c r="A119" s="8">
        <v>42895</v>
      </c>
      <c r="B119" s="61">
        <v>243.41000399999999</v>
      </c>
      <c r="C119" s="61">
        <v>121.980003</v>
      </c>
      <c r="D119" s="61">
        <v>131.41999799999999</v>
      </c>
      <c r="E119" s="61">
        <v>223.5</v>
      </c>
      <c r="F119" s="61">
        <v>120.540001</v>
      </c>
      <c r="G119" s="61">
        <v>24.290001</v>
      </c>
      <c r="I119" s="37"/>
      <c r="J119" s="37"/>
      <c r="K119" s="37"/>
      <c r="L119" s="37"/>
    </row>
    <row r="120" spans="1:12">
      <c r="A120" s="8">
        <v>42898</v>
      </c>
      <c r="B120" s="61">
        <v>243.36000100000001</v>
      </c>
      <c r="C120" s="61">
        <v>121.879997</v>
      </c>
      <c r="D120" s="61">
        <v>131.80999800000001</v>
      </c>
      <c r="E120" s="61">
        <v>223.41000399999999</v>
      </c>
      <c r="F120" s="61">
        <v>120.360001</v>
      </c>
      <c r="G120" s="61">
        <v>24.34</v>
      </c>
      <c r="I120" s="37"/>
      <c r="J120" s="37"/>
      <c r="K120" s="37"/>
      <c r="L120" s="37"/>
    </row>
    <row r="121" spans="1:12">
      <c r="A121" s="8">
        <v>42899</v>
      </c>
      <c r="B121" s="61">
        <v>244.550003</v>
      </c>
      <c r="C121" s="61">
        <v>122.540001</v>
      </c>
      <c r="D121" s="61">
        <v>132.479996</v>
      </c>
      <c r="E121" s="61">
        <v>224.5</v>
      </c>
      <c r="F121" s="61">
        <v>120.480003</v>
      </c>
      <c r="G121" s="61">
        <v>24.469999000000001</v>
      </c>
      <c r="I121" s="37"/>
      <c r="J121" s="37"/>
      <c r="K121" s="37"/>
      <c r="L121" s="37"/>
    </row>
    <row r="122" spans="1:12">
      <c r="A122" s="8">
        <v>42900</v>
      </c>
      <c r="B122" s="61">
        <v>244.240005</v>
      </c>
      <c r="C122" s="61">
        <v>122.370003</v>
      </c>
      <c r="D122" s="61">
        <v>132.179993</v>
      </c>
      <c r="E122" s="61">
        <v>224.259995</v>
      </c>
      <c r="F122" s="61">
        <v>119.82</v>
      </c>
      <c r="G122" s="61">
        <v>24.51</v>
      </c>
      <c r="I122" s="37"/>
      <c r="J122" s="37"/>
      <c r="K122" s="37"/>
      <c r="L122" s="37"/>
    </row>
    <row r="123" spans="1:12">
      <c r="A123" s="8">
        <v>42901</v>
      </c>
      <c r="B123" s="61">
        <v>243.770004</v>
      </c>
      <c r="C123" s="61">
        <v>121.989998</v>
      </c>
      <c r="D123" s="61">
        <v>132.820007</v>
      </c>
      <c r="E123" s="61">
        <v>223.80999800000001</v>
      </c>
      <c r="F123" s="61">
        <v>119.32</v>
      </c>
      <c r="G123" s="61">
        <v>24.41</v>
      </c>
      <c r="I123" s="37"/>
      <c r="J123" s="37"/>
      <c r="K123" s="37"/>
      <c r="L123" s="37"/>
    </row>
    <row r="124" spans="1:12">
      <c r="A124" s="8">
        <v>42902</v>
      </c>
      <c r="B124" s="61">
        <v>242.63999899999999</v>
      </c>
      <c r="C124" s="61">
        <v>121.949997</v>
      </c>
      <c r="D124" s="61">
        <v>133.08999600000001</v>
      </c>
      <c r="E124" s="61">
        <v>223.86999499999999</v>
      </c>
      <c r="F124" s="61">
        <v>119.339996</v>
      </c>
      <c r="G124" s="61">
        <v>24.290001</v>
      </c>
      <c r="I124" s="37"/>
      <c r="J124" s="37"/>
      <c r="K124" s="37"/>
      <c r="L124" s="37"/>
    </row>
    <row r="125" spans="1:12">
      <c r="A125" s="8">
        <v>42905</v>
      </c>
      <c r="B125" s="61">
        <v>244.66000399999999</v>
      </c>
      <c r="C125" s="61">
        <v>123.07</v>
      </c>
      <c r="D125" s="61">
        <v>133.970001</v>
      </c>
      <c r="E125" s="61">
        <v>225.699997</v>
      </c>
      <c r="F125" s="61">
        <v>118.43</v>
      </c>
      <c r="G125" s="61">
        <v>24.540001</v>
      </c>
      <c r="I125" s="37"/>
      <c r="J125" s="37"/>
      <c r="K125" s="37"/>
      <c r="L125" s="37"/>
    </row>
    <row r="126" spans="1:12">
      <c r="A126" s="8">
        <v>42906</v>
      </c>
      <c r="B126" s="61">
        <v>243.009995</v>
      </c>
      <c r="C126" s="61">
        <v>122.279999</v>
      </c>
      <c r="D126" s="61">
        <v>132.63999899999999</v>
      </c>
      <c r="E126" s="61">
        <v>224.220001</v>
      </c>
      <c r="F126" s="61">
        <v>118.18</v>
      </c>
      <c r="G126" s="61">
        <v>24.33</v>
      </c>
      <c r="I126" s="37"/>
      <c r="J126" s="37"/>
      <c r="K126" s="37"/>
      <c r="L126" s="37"/>
    </row>
    <row r="127" spans="1:12">
      <c r="A127" s="8">
        <v>42907</v>
      </c>
      <c r="B127" s="61">
        <v>242.949997</v>
      </c>
      <c r="C127" s="61">
        <v>122.160004</v>
      </c>
      <c r="D127" s="61">
        <v>131.75</v>
      </c>
      <c r="E127" s="61">
        <v>224.13000500000001</v>
      </c>
      <c r="F127" s="61">
        <v>118.519997</v>
      </c>
      <c r="G127" s="61">
        <v>24.129999000000002</v>
      </c>
      <c r="I127" s="37"/>
      <c r="J127" s="37"/>
      <c r="K127" s="37"/>
      <c r="L127" s="37"/>
    </row>
    <row r="128" spans="1:12">
      <c r="A128" s="8">
        <v>42908</v>
      </c>
      <c r="B128" s="61">
        <v>242.83999600000001</v>
      </c>
      <c r="C128" s="61">
        <v>122.209999</v>
      </c>
      <c r="D128" s="61">
        <v>131.44000199999999</v>
      </c>
      <c r="E128" s="61">
        <v>224</v>
      </c>
      <c r="F128" s="61">
        <v>118.91999800000001</v>
      </c>
      <c r="G128" s="61">
        <v>23.98</v>
      </c>
      <c r="I128" s="37"/>
      <c r="J128" s="37"/>
      <c r="K128" s="37"/>
      <c r="L128" s="37"/>
    </row>
    <row r="129" spans="1:12">
      <c r="A129" s="8">
        <v>42909</v>
      </c>
      <c r="B129" s="61">
        <v>243.13000500000001</v>
      </c>
      <c r="C129" s="61">
        <v>122.44000200000001</v>
      </c>
      <c r="D129" s="61">
        <v>132</v>
      </c>
      <c r="E129" s="61">
        <v>223.36999499999999</v>
      </c>
      <c r="F129" s="61">
        <v>119.43</v>
      </c>
      <c r="G129" s="61">
        <v>23.889999</v>
      </c>
      <c r="I129" s="37"/>
      <c r="J129" s="37"/>
      <c r="K129" s="37"/>
      <c r="L129" s="37"/>
    </row>
    <row r="130" spans="1:12">
      <c r="A130" s="8">
        <v>42912</v>
      </c>
      <c r="B130" s="61">
        <v>243.28999300000001</v>
      </c>
      <c r="C130" s="61">
        <v>122.510002</v>
      </c>
      <c r="D130" s="61">
        <v>132.050003</v>
      </c>
      <c r="E130" s="61">
        <v>223.44000199999999</v>
      </c>
      <c r="F130" s="61">
        <v>118.360001</v>
      </c>
      <c r="G130" s="61">
        <v>24.02</v>
      </c>
      <c r="I130" s="37"/>
      <c r="J130" s="37"/>
      <c r="K130" s="37"/>
      <c r="L130" s="37"/>
    </row>
    <row r="131" spans="1:12">
      <c r="A131" s="8">
        <v>42913</v>
      </c>
      <c r="B131" s="61">
        <v>241.33000200000001</v>
      </c>
      <c r="C131" s="61">
        <v>121.050003</v>
      </c>
      <c r="D131" s="61">
        <v>130.509995</v>
      </c>
      <c r="E131" s="61">
        <v>221.66000399999999</v>
      </c>
      <c r="F131" s="61">
        <v>118.80999799999999</v>
      </c>
      <c r="G131" s="61">
        <v>24.139999</v>
      </c>
      <c r="I131" s="37"/>
      <c r="J131" s="37"/>
      <c r="K131" s="37"/>
      <c r="L131" s="37"/>
    </row>
    <row r="132" spans="1:12">
      <c r="A132" s="8">
        <v>42914</v>
      </c>
      <c r="B132" s="61">
        <v>243.490005</v>
      </c>
      <c r="C132" s="61">
        <v>122.08000199999999</v>
      </c>
      <c r="D132" s="61">
        <v>131.779999</v>
      </c>
      <c r="E132" s="61">
        <v>223.61999499999999</v>
      </c>
      <c r="F132" s="61">
        <v>118.900002</v>
      </c>
      <c r="G132" s="61">
        <v>24.52</v>
      </c>
      <c r="I132" s="37"/>
      <c r="J132" s="37"/>
      <c r="K132" s="37"/>
      <c r="L132" s="37"/>
    </row>
    <row r="133" spans="1:12">
      <c r="A133" s="8">
        <v>42915</v>
      </c>
      <c r="B133" s="61">
        <v>241.35000600000001</v>
      </c>
      <c r="C133" s="61">
        <v>121.139999</v>
      </c>
      <c r="D133" s="61">
        <v>130.58000200000001</v>
      </c>
      <c r="E133" s="61">
        <v>221.69000199999999</v>
      </c>
      <c r="F133" s="61">
        <v>118.32</v>
      </c>
      <c r="G133" s="61">
        <v>24.690000999999999</v>
      </c>
      <c r="I133" s="37"/>
      <c r="J133" s="37"/>
      <c r="K133" s="37"/>
      <c r="L133" s="37"/>
    </row>
    <row r="134" spans="1:12">
      <c r="A134" s="8">
        <v>42916</v>
      </c>
      <c r="B134" s="61">
        <v>241.800003</v>
      </c>
      <c r="C134" s="61">
        <v>121.33000199999999</v>
      </c>
      <c r="D134" s="61">
        <v>131.5</v>
      </c>
      <c r="E134" s="61">
        <v>222.05999800000001</v>
      </c>
      <c r="F134" s="61">
        <v>118.019997</v>
      </c>
      <c r="G134" s="61">
        <v>24.67</v>
      </c>
      <c r="I134" s="37"/>
      <c r="J134" s="37"/>
      <c r="K134" s="37"/>
      <c r="L134" s="37"/>
    </row>
    <row r="135" spans="1:12">
      <c r="A135" s="8">
        <v>42919</v>
      </c>
      <c r="B135" s="61">
        <v>242.21000699999999</v>
      </c>
      <c r="C135" s="61">
        <v>121.57</v>
      </c>
      <c r="D135" s="61">
        <v>132.14999399999999</v>
      </c>
      <c r="E135" s="61">
        <v>222.550003</v>
      </c>
      <c r="F135" s="61">
        <v>116.089996</v>
      </c>
      <c r="G135" s="61">
        <v>25.030000999999999</v>
      </c>
      <c r="I135" s="37"/>
      <c r="J135" s="37"/>
      <c r="K135" s="37"/>
      <c r="L135" s="37"/>
    </row>
    <row r="136" spans="1:12">
      <c r="A136" s="8">
        <v>42921</v>
      </c>
      <c r="B136" s="61">
        <v>242.770004</v>
      </c>
      <c r="C136" s="61">
        <v>121.760002</v>
      </c>
      <c r="D136" s="61">
        <v>132.60000600000001</v>
      </c>
      <c r="E136" s="61">
        <v>222.94000199999999</v>
      </c>
      <c r="F136" s="61">
        <v>116.519997</v>
      </c>
      <c r="G136" s="61">
        <v>25.07</v>
      </c>
      <c r="I136" s="37"/>
      <c r="J136" s="37"/>
      <c r="K136" s="37"/>
      <c r="L136" s="37"/>
    </row>
    <row r="137" spans="1:12">
      <c r="A137" s="8">
        <v>42922</v>
      </c>
      <c r="B137" s="61">
        <v>240.550003</v>
      </c>
      <c r="C137" s="61">
        <v>120.58000199999999</v>
      </c>
      <c r="D137" s="61">
        <v>131.259995</v>
      </c>
      <c r="E137" s="61">
        <v>220.94000199999999</v>
      </c>
      <c r="F137" s="61">
        <v>116.470001</v>
      </c>
      <c r="G137" s="61">
        <v>24.879999000000002</v>
      </c>
      <c r="I137" s="37"/>
      <c r="J137" s="37"/>
      <c r="K137" s="37"/>
      <c r="L137" s="37"/>
    </row>
    <row r="138" spans="1:12">
      <c r="A138" s="8">
        <v>42923</v>
      </c>
      <c r="B138" s="61">
        <v>242.11000100000001</v>
      </c>
      <c r="C138" s="61">
        <v>121.400002</v>
      </c>
      <c r="D138" s="61">
        <v>132.229996</v>
      </c>
      <c r="E138" s="61">
        <v>222.33999600000001</v>
      </c>
      <c r="F138" s="61">
        <v>115.279999</v>
      </c>
      <c r="G138" s="61">
        <v>25.049999</v>
      </c>
      <c r="I138" s="37"/>
      <c r="J138" s="37"/>
      <c r="K138" s="37"/>
      <c r="L138" s="37"/>
    </row>
    <row r="139" spans="1:12">
      <c r="A139" s="8">
        <v>42926</v>
      </c>
      <c r="B139" s="61">
        <v>242.36999499999999</v>
      </c>
      <c r="C139" s="61">
        <v>121.510002</v>
      </c>
      <c r="D139" s="61">
        <v>132.509995</v>
      </c>
      <c r="E139" s="61">
        <v>222.570007</v>
      </c>
      <c r="F139" s="61">
        <v>115.470001</v>
      </c>
      <c r="G139" s="61">
        <v>25.02</v>
      </c>
      <c r="I139" s="37"/>
      <c r="J139" s="37"/>
      <c r="K139" s="37"/>
      <c r="L139" s="37"/>
    </row>
    <row r="140" spans="1:12">
      <c r="A140" s="8">
        <v>42927</v>
      </c>
      <c r="B140" s="61">
        <v>242.19000199999999</v>
      </c>
      <c r="C140" s="61">
        <v>121.41999800000001</v>
      </c>
      <c r="D140" s="61">
        <v>132.529999</v>
      </c>
      <c r="E140" s="61">
        <v>222.39999399999999</v>
      </c>
      <c r="F140" s="61">
        <v>115.620003</v>
      </c>
      <c r="G140" s="61">
        <v>24.799999</v>
      </c>
      <c r="I140" s="37"/>
      <c r="J140" s="37"/>
      <c r="K140" s="37"/>
      <c r="L140" s="37"/>
    </row>
    <row r="141" spans="1:12">
      <c r="A141" s="8">
        <v>42928</v>
      </c>
      <c r="B141" s="61">
        <v>244.009995</v>
      </c>
      <c r="C141" s="61">
        <v>122.290001</v>
      </c>
      <c r="D141" s="61">
        <v>133.41999799999999</v>
      </c>
      <c r="E141" s="61">
        <v>224.070007</v>
      </c>
      <c r="F141" s="61">
        <v>116.029999</v>
      </c>
      <c r="G141" s="61">
        <v>24.879999000000002</v>
      </c>
      <c r="I141" s="37"/>
      <c r="J141" s="37"/>
      <c r="K141" s="37"/>
      <c r="L141" s="37"/>
    </row>
    <row r="142" spans="1:12">
      <c r="A142" s="8">
        <v>42929</v>
      </c>
      <c r="B142" s="61">
        <v>244.41999799999999</v>
      </c>
      <c r="C142" s="61">
        <v>122.540001</v>
      </c>
      <c r="D142" s="61">
        <v>133.490005</v>
      </c>
      <c r="E142" s="61">
        <v>224.449997</v>
      </c>
      <c r="F142" s="61">
        <v>115.82</v>
      </c>
      <c r="G142" s="61">
        <v>25.030000999999999</v>
      </c>
      <c r="I142" s="37"/>
      <c r="J142" s="37"/>
      <c r="K142" s="37"/>
      <c r="L142" s="37"/>
    </row>
    <row r="143" spans="1:12">
      <c r="A143" s="8">
        <v>42930</v>
      </c>
      <c r="B143" s="61">
        <v>245.55999800000001</v>
      </c>
      <c r="C143" s="61">
        <v>123.089996</v>
      </c>
      <c r="D143" s="61">
        <v>134.009995</v>
      </c>
      <c r="E143" s="61">
        <v>225.470001</v>
      </c>
      <c r="F143" s="61">
        <v>116.769997</v>
      </c>
      <c r="G143" s="61">
        <v>24.92</v>
      </c>
      <c r="I143" s="37"/>
      <c r="J143" s="37"/>
      <c r="K143" s="37"/>
      <c r="L143" s="37"/>
    </row>
    <row r="144" spans="1:12">
      <c r="A144" s="8">
        <v>42933</v>
      </c>
      <c r="B144" s="61">
        <v>245.529999</v>
      </c>
      <c r="C144" s="61">
        <v>123.089996</v>
      </c>
      <c r="D144" s="61">
        <v>133.970001</v>
      </c>
      <c r="E144" s="61">
        <v>225.5</v>
      </c>
      <c r="F144" s="61">
        <v>117.290001</v>
      </c>
      <c r="G144" s="61">
        <v>24.84</v>
      </c>
      <c r="I144" s="37"/>
      <c r="J144" s="37"/>
      <c r="K144" s="37"/>
      <c r="L144" s="37"/>
    </row>
    <row r="145" spans="1:12">
      <c r="A145" s="8">
        <v>42934</v>
      </c>
      <c r="B145" s="61">
        <v>245.66000399999999</v>
      </c>
      <c r="C145" s="61">
        <v>123.099998</v>
      </c>
      <c r="D145" s="61">
        <v>133.78999300000001</v>
      </c>
      <c r="E145" s="61">
        <v>225.66999799999999</v>
      </c>
      <c r="F145" s="61">
        <v>118.110001</v>
      </c>
      <c r="G145" s="61">
        <v>24.799999</v>
      </c>
      <c r="I145" s="37"/>
      <c r="J145" s="37"/>
      <c r="K145" s="37"/>
      <c r="L145" s="37"/>
    </row>
    <row r="146" spans="1:12">
      <c r="A146" s="8">
        <v>42935</v>
      </c>
      <c r="B146" s="61">
        <v>246.990005</v>
      </c>
      <c r="C146" s="61">
        <v>123.83000199999999</v>
      </c>
      <c r="D146" s="61">
        <v>134.25</v>
      </c>
      <c r="E146" s="61">
        <v>226.86000100000001</v>
      </c>
      <c r="F146" s="61">
        <v>118.08000199999999</v>
      </c>
      <c r="G146" s="61">
        <v>24.809999000000001</v>
      </c>
      <c r="I146" s="37"/>
      <c r="J146" s="37"/>
      <c r="K146" s="37"/>
      <c r="L146" s="37"/>
    </row>
    <row r="147" spans="1:12">
      <c r="A147" s="8">
        <v>42936</v>
      </c>
      <c r="B147" s="61">
        <v>247.10000600000001</v>
      </c>
      <c r="C147" s="61">
        <v>123.889999</v>
      </c>
      <c r="D147" s="61">
        <v>133.75</v>
      </c>
      <c r="E147" s="61">
        <v>226.929993</v>
      </c>
      <c r="F147" s="61">
        <v>118.239998</v>
      </c>
      <c r="G147" s="61">
        <v>24.799999</v>
      </c>
      <c r="I147" s="37"/>
      <c r="J147" s="37"/>
      <c r="K147" s="37"/>
      <c r="L147" s="37"/>
    </row>
    <row r="148" spans="1:12">
      <c r="A148" s="8">
        <v>42937</v>
      </c>
      <c r="B148" s="61">
        <v>246.88000500000001</v>
      </c>
      <c r="C148" s="61">
        <v>123.739998</v>
      </c>
      <c r="D148" s="61">
        <v>133.520004</v>
      </c>
      <c r="E148" s="61">
        <v>226.770004</v>
      </c>
      <c r="F148" s="61">
        <v>119.260002</v>
      </c>
      <c r="G148" s="61">
        <v>24.799999</v>
      </c>
      <c r="I148" s="37"/>
      <c r="J148" s="37"/>
      <c r="K148" s="37"/>
      <c r="L148" s="37"/>
    </row>
    <row r="149" spans="1:12">
      <c r="A149" s="8">
        <v>42940</v>
      </c>
      <c r="B149" s="61">
        <v>246.820007</v>
      </c>
      <c r="C149" s="61">
        <v>123.730003</v>
      </c>
      <c r="D149" s="61">
        <v>133.259995</v>
      </c>
      <c r="E149" s="61">
        <v>226.69000199999999</v>
      </c>
      <c r="F149" s="61">
        <v>119.30999799999999</v>
      </c>
      <c r="G149" s="61">
        <v>24.91</v>
      </c>
      <c r="I149" s="37"/>
      <c r="J149" s="37"/>
      <c r="K149" s="37"/>
      <c r="L149" s="37"/>
    </row>
    <row r="150" spans="1:12">
      <c r="A150" s="8">
        <v>42941</v>
      </c>
      <c r="B150" s="61">
        <v>247.41999799999999</v>
      </c>
      <c r="C150" s="61">
        <v>124.110001</v>
      </c>
      <c r="D150" s="61">
        <v>133.41999799999999</v>
      </c>
      <c r="E150" s="61">
        <v>227.229996</v>
      </c>
      <c r="F150" s="61">
        <v>118.91999800000001</v>
      </c>
      <c r="G150" s="61">
        <v>25.219999000000001</v>
      </c>
      <c r="I150" s="37"/>
      <c r="J150" s="37"/>
      <c r="K150" s="37"/>
      <c r="L150" s="37"/>
    </row>
    <row r="151" spans="1:12">
      <c r="A151" s="8">
        <v>42942</v>
      </c>
      <c r="B151" s="61">
        <v>247.429993</v>
      </c>
      <c r="C151" s="61">
        <v>124.010002</v>
      </c>
      <c r="D151" s="61">
        <v>133.300003</v>
      </c>
      <c r="E151" s="61">
        <v>227.300003</v>
      </c>
      <c r="F151" s="61">
        <v>119.879997</v>
      </c>
      <c r="G151" s="61">
        <v>25.049999</v>
      </c>
      <c r="I151" s="37"/>
      <c r="J151" s="37"/>
      <c r="K151" s="37"/>
      <c r="L151" s="37"/>
    </row>
    <row r="152" spans="1:12">
      <c r="A152" s="8">
        <v>42943</v>
      </c>
      <c r="B152" s="61">
        <v>247.199997</v>
      </c>
      <c r="C152" s="61">
        <v>123.82</v>
      </c>
      <c r="D152" s="61">
        <v>133.050003</v>
      </c>
      <c r="E152" s="61">
        <v>227.029999</v>
      </c>
      <c r="F152" s="61">
        <v>119.790001</v>
      </c>
      <c r="G152" s="61">
        <v>24.91</v>
      </c>
      <c r="I152" s="37"/>
      <c r="J152" s="37"/>
      <c r="K152" s="37"/>
      <c r="L152" s="37"/>
    </row>
    <row r="153" spans="1:12">
      <c r="A153" s="8">
        <v>42944</v>
      </c>
      <c r="B153" s="61">
        <v>246.91000399999999</v>
      </c>
      <c r="C153" s="61">
        <v>123.650002</v>
      </c>
      <c r="D153" s="61">
        <v>133.11000100000001</v>
      </c>
      <c r="E153" s="61">
        <v>226.770004</v>
      </c>
      <c r="F153" s="61">
        <v>120.69000200000001</v>
      </c>
      <c r="G153" s="61">
        <v>24.91</v>
      </c>
      <c r="I153" s="37"/>
      <c r="J153" s="37"/>
      <c r="K153" s="37"/>
      <c r="L153" s="37"/>
    </row>
    <row r="154" spans="1:12">
      <c r="A154" s="8">
        <v>42947</v>
      </c>
      <c r="B154" s="61">
        <v>246.770004</v>
      </c>
      <c r="C154" s="61">
        <v>123.68</v>
      </c>
      <c r="D154" s="61">
        <v>133.05999800000001</v>
      </c>
      <c r="E154" s="61">
        <v>226.63999899999999</v>
      </c>
      <c r="F154" s="61">
        <v>120.75</v>
      </c>
      <c r="G154" s="61">
        <v>25.09</v>
      </c>
      <c r="I154" s="37"/>
      <c r="J154" s="37"/>
      <c r="K154" s="37"/>
      <c r="L154" s="37"/>
    </row>
    <row r="155" spans="1:12">
      <c r="A155" s="8">
        <v>42948</v>
      </c>
      <c r="B155" s="61">
        <v>247.320007</v>
      </c>
      <c r="C155" s="61">
        <v>123.889999</v>
      </c>
      <c r="D155" s="61">
        <v>132.740005</v>
      </c>
      <c r="E155" s="61">
        <v>227.14999399999999</v>
      </c>
      <c r="F155" s="61">
        <v>120.650002</v>
      </c>
      <c r="G155" s="61">
        <v>25.27</v>
      </c>
      <c r="I155" s="37"/>
      <c r="J155" s="37"/>
      <c r="K155" s="37"/>
      <c r="L155" s="37"/>
    </row>
    <row r="156" spans="1:12">
      <c r="A156" s="8">
        <v>42949</v>
      </c>
      <c r="B156" s="61">
        <v>247.44000199999999</v>
      </c>
      <c r="C156" s="61">
        <v>123.870003</v>
      </c>
      <c r="D156" s="61">
        <v>133.11999499999999</v>
      </c>
      <c r="E156" s="61">
        <v>227.279999</v>
      </c>
      <c r="F156" s="61">
        <v>120.400002</v>
      </c>
      <c r="G156" s="61">
        <v>25.309999000000001</v>
      </c>
      <c r="I156" s="37"/>
      <c r="J156" s="37"/>
      <c r="K156" s="37"/>
      <c r="L156" s="37"/>
    </row>
    <row r="157" spans="1:12">
      <c r="A157" s="8">
        <v>42950</v>
      </c>
      <c r="B157" s="61">
        <v>246.96000699999999</v>
      </c>
      <c r="C157" s="61">
        <v>123.620003</v>
      </c>
      <c r="D157" s="61">
        <v>133.30999800000001</v>
      </c>
      <c r="E157" s="61">
        <v>226.88000500000001</v>
      </c>
      <c r="F157" s="61">
        <v>120.589996</v>
      </c>
      <c r="G157" s="61">
        <v>25.219999000000001</v>
      </c>
      <c r="I157" s="37"/>
      <c r="J157" s="37"/>
      <c r="K157" s="37"/>
      <c r="L157" s="37"/>
    </row>
    <row r="158" spans="1:12">
      <c r="A158" s="8">
        <v>42951</v>
      </c>
      <c r="B158" s="61">
        <v>247.41000399999999</v>
      </c>
      <c r="C158" s="61">
        <v>123.80999799999999</v>
      </c>
      <c r="D158" s="61">
        <v>133.55999800000001</v>
      </c>
      <c r="E158" s="61">
        <v>227.259995</v>
      </c>
      <c r="F158" s="61">
        <v>119.650002</v>
      </c>
      <c r="G158" s="61">
        <v>25.389999</v>
      </c>
      <c r="I158" s="37"/>
      <c r="J158" s="37"/>
      <c r="K158" s="37"/>
      <c r="L158" s="37"/>
    </row>
    <row r="159" spans="1:12">
      <c r="A159" s="8">
        <v>42954</v>
      </c>
      <c r="B159" s="61">
        <v>247.86999499999999</v>
      </c>
      <c r="C159" s="61">
        <v>124.029999</v>
      </c>
      <c r="D159" s="61">
        <v>133.679993</v>
      </c>
      <c r="E159" s="61">
        <v>227.63000500000001</v>
      </c>
      <c r="F159" s="61">
        <v>119.510002</v>
      </c>
      <c r="G159" s="61">
        <v>25.35</v>
      </c>
      <c r="I159" s="37"/>
      <c r="J159" s="37"/>
      <c r="K159" s="37"/>
      <c r="L159" s="37"/>
    </row>
    <row r="160" spans="1:12">
      <c r="A160" s="8">
        <v>42955</v>
      </c>
      <c r="B160" s="61">
        <v>247.259995</v>
      </c>
      <c r="C160" s="61">
        <v>123.769997</v>
      </c>
      <c r="D160" s="61">
        <v>133.259995</v>
      </c>
      <c r="E160" s="61">
        <v>227.179993</v>
      </c>
      <c r="F160" s="61">
        <v>119.860001</v>
      </c>
      <c r="G160" s="61">
        <v>25.280000999999999</v>
      </c>
      <c r="I160" s="37"/>
      <c r="J160" s="37"/>
      <c r="K160" s="37"/>
      <c r="L160" s="37"/>
    </row>
    <row r="161" spans="1:12">
      <c r="A161" s="8">
        <v>42956</v>
      </c>
      <c r="B161" s="61">
        <v>247.25</v>
      </c>
      <c r="C161" s="61">
        <v>123.589996</v>
      </c>
      <c r="D161" s="61">
        <v>133.229996</v>
      </c>
      <c r="E161" s="61">
        <v>227.050003</v>
      </c>
      <c r="F161" s="61">
        <v>121.30999799999999</v>
      </c>
      <c r="G161" s="61">
        <v>25.280000999999999</v>
      </c>
      <c r="I161" s="37"/>
      <c r="J161" s="37"/>
      <c r="K161" s="37"/>
      <c r="L161" s="37"/>
    </row>
    <row r="162" spans="1:12">
      <c r="A162" s="8">
        <v>42957</v>
      </c>
      <c r="B162" s="61">
        <v>243.759995</v>
      </c>
      <c r="C162" s="61">
        <v>121.900002</v>
      </c>
      <c r="D162" s="61">
        <v>131.38999899999999</v>
      </c>
      <c r="E162" s="61">
        <v>223.929993</v>
      </c>
      <c r="F162" s="61">
        <v>122.209999</v>
      </c>
      <c r="G162" s="61">
        <v>24.83</v>
      </c>
      <c r="I162" s="37"/>
      <c r="J162" s="37"/>
      <c r="K162" s="37"/>
      <c r="L162" s="37"/>
    </row>
    <row r="163" spans="1:12">
      <c r="A163" s="8">
        <v>42958</v>
      </c>
      <c r="B163" s="61">
        <v>244.11999499999999</v>
      </c>
      <c r="C163" s="61">
        <v>122.019997</v>
      </c>
      <c r="D163" s="61">
        <v>131.570007</v>
      </c>
      <c r="E163" s="61">
        <v>224.229996</v>
      </c>
      <c r="F163" s="61">
        <v>122.790001</v>
      </c>
      <c r="G163" s="61">
        <v>24.73</v>
      </c>
      <c r="I163" s="37"/>
      <c r="J163" s="37"/>
      <c r="K163" s="37"/>
      <c r="L163" s="37"/>
    </row>
    <row r="164" spans="1:12">
      <c r="A164" s="8">
        <v>42961</v>
      </c>
      <c r="B164" s="61">
        <v>246.53999300000001</v>
      </c>
      <c r="C164" s="61">
        <v>123.32</v>
      </c>
      <c r="D164" s="61">
        <v>133</v>
      </c>
      <c r="E164" s="61">
        <v>226.429993</v>
      </c>
      <c r="F164" s="61">
        <v>121.91999800000001</v>
      </c>
      <c r="G164" s="61">
        <v>25.07</v>
      </c>
      <c r="I164" s="37"/>
      <c r="J164" s="37"/>
      <c r="K164" s="37"/>
      <c r="L164" s="37"/>
    </row>
    <row r="165" spans="1:12">
      <c r="A165" s="8">
        <v>42962</v>
      </c>
      <c r="B165" s="61">
        <v>246.509995</v>
      </c>
      <c r="C165" s="61">
        <v>123.370003</v>
      </c>
      <c r="D165" s="61">
        <v>132.740005</v>
      </c>
      <c r="E165" s="61">
        <v>226.449997</v>
      </c>
      <c r="F165" s="61">
        <v>120.980003</v>
      </c>
      <c r="G165" s="61">
        <v>25.09</v>
      </c>
      <c r="I165" s="37"/>
      <c r="J165" s="37"/>
      <c r="K165" s="37"/>
      <c r="L165" s="37"/>
    </row>
    <row r="166" spans="1:12">
      <c r="A166" s="8">
        <v>42963</v>
      </c>
      <c r="B166" s="61">
        <v>246.94000199999999</v>
      </c>
      <c r="C166" s="61">
        <v>123.360001</v>
      </c>
      <c r="D166" s="61">
        <v>133.070007</v>
      </c>
      <c r="E166" s="61">
        <v>226.80999800000001</v>
      </c>
      <c r="F166" s="61">
        <v>121.870003</v>
      </c>
      <c r="G166" s="61">
        <v>25.040001</v>
      </c>
      <c r="I166" s="37"/>
      <c r="J166" s="37"/>
      <c r="K166" s="37"/>
      <c r="L166" s="37"/>
    </row>
    <row r="167" spans="1:12">
      <c r="A167" s="8">
        <v>42964</v>
      </c>
      <c r="B167" s="61">
        <v>243.08999600000001</v>
      </c>
      <c r="C167" s="61">
        <v>121.660004</v>
      </c>
      <c r="D167" s="61">
        <v>130.800003</v>
      </c>
      <c r="E167" s="61">
        <v>223.279999</v>
      </c>
      <c r="F167" s="61">
        <v>122.489998</v>
      </c>
      <c r="G167" s="61">
        <v>24.610001</v>
      </c>
      <c r="I167" s="37"/>
      <c r="J167" s="37"/>
      <c r="K167" s="37"/>
      <c r="L167" s="37"/>
    </row>
    <row r="168" spans="1:12">
      <c r="A168" s="8">
        <v>42965</v>
      </c>
      <c r="B168" s="61">
        <v>242.71000699999999</v>
      </c>
      <c r="C168" s="61">
        <v>121.339996</v>
      </c>
      <c r="D168" s="61">
        <v>130.479996</v>
      </c>
      <c r="E168" s="61">
        <v>222.86999499999999</v>
      </c>
      <c r="F168" s="61">
        <v>122.300003</v>
      </c>
      <c r="G168" s="61">
        <v>24.620000999999998</v>
      </c>
      <c r="I168" s="37"/>
      <c r="J168" s="37"/>
      <c r="K168" s="37"/>
      <c r="L168" s="37"/>
    </row>
    <row r="169" spans="1:12">
      <c r="A169" s="8">
        <v>42968</v>
      </c>
      <c r="B169" s="61">
        <v>242.89999399999999</v>
      </c>
      <c r="C169" s="61">
        <v>121.519997</v>
      </c>
      <c r="D169" s="61">
        <v>130.509995</v>
      </c>
      <c r="E169" s="61">
        <v>223.13999899999999</v>
      </c>
      <c r="F169" s="61">
        <v>122.760002</v>
      </c>
      <c r="G169" s="61">
        <v>24.549999</v>
      </c>
      <c r="I169" s="37"/>
      <c r="J169" s="37"/>
      <c r="K169" s="37"/>
      <c r="L169" s="37"/>
    </row>
    <row r="170" spans="1:12">
      <c r="A170" s="8">
        <v>42969</v>
      </c>
      <c r="B170" s="61">
        <v>245.44000199999999</v>
      </c>
      <c r="C170" s="61">
        <v>122.720001</v>
      </c>
      <c r="D170" s="61">
        <v>132.11999499999999</v>
      </c>
      <c r="E170" s="61">
        <v>225.39999399999999</v>
      </c>
      <c r="F170" s="61">
        <v>122.209999</v>
      </c>
      <c r="G170" s="61">
        <v>24.82</v>
      </c>
      <c r="I170" s="37"/>
      <c r="J170" s="37"/>
      <c r="K170" s="37"/>
      <c r="L170" s="37"/>
    </row>
    <row r="171" spans="1:12">
      <c r="A171" s="8">
        <v>42970</v>
      </c>
      <c r="B171" s="61">
        <v>244.55999800000001</v>
      </c>
      <c r="C171" s="61">
        <v>122.349998</v>
      </c>
      <c r="D171" s="61">
        <v>131.220001</v>
      </c>
      <c r="E171" s="61">
        <v>224.63000500000001</v>
      </c>
      <c r="F171" s="61">
        <v>122.66999800000001</v>
      </c>
      <c r="G171" s="61">
        <v>24.74</v>
      </c>
      <c r="I171" s="37"/>
      <c r="J171" s="37"/>
      <c r="K171" s="37"/>
      <c r="L171" s="37"/>
    </row>
    <row r="172" spans="1:12">
      <c r="A172" s="8">
        <v>42971</v>
      </c>
      <c r="B172" s="61">
        <v>243.990005</v>
      </c>
      <c r="C172" s="61">
        <v>122.08000199999999</v>
      </c>
      <c r="D172" s="61">
        <v>130.979996</v>
      </c>
      <c r="E172" s="61">
        <v>224.11000100000001</v>
      </c>
      <c r="F172" s="61">
        <v>122.290001</v>
      </c>
      <c r="G172" s="61">
        <v>24.74</v>
      </c>
      <c r="I172" s="37"/>
      <c r="J172" s="37"/>
      <c r="K172" s="37"/>
      <c r="L172" s="37"/>
    </row>
    <row r="173" spans="1:12">
      <c r="A173" s="8">
        <v>42972</v>
      </c>
      <c r="B173" s="61">
        <v>244.55999800000001</v>
      </c>
      <c r="C173" s="61">
        <v>122.339996</v>
      </c>
      <c r="D173" s="61">
        <v>131.41999799999999</v>
      </c>
      <c r="E173" s="61">
        <v>224.60000600000001</v>
      </c>
      <c r="F173" s="61">
        <v>122.739998</v>
      </c>
      <c r="G173" s="61">
        <v>24.809999000000001</v>
      </c>
      <c r="I173" s="37"/>
      <c r="J173" s="37"/>
      <c r="K173" s="37"/>
      <c r="L173" s="37"/>
    </row>
    <row r="174" spans="1:12">
      <c r="A174" s="8">
        <v>42975</v>
      </c>
      <c r="B174" s="61">
        <v>244.570007</v>
      </c>
      <c r="C174" s="61">
        <v>122.279999</v>
      </c>
      <c r="D174" s="61">
        <v>131.449997</v>
      </c>
      <c r="E174" s="61">
        <v>224.679993</v>
      </c>
      <c r="F174" s="61">
        <v>124.69000200000001</v>
      </c>
      <c r="G174" s="61">
        <v>24.65</v>
      </c>
      <c r="I174" s="37"/>
      <c r="J174" s="37"/>
      <c r="K174" s="37"/>
      <c r="L174" s="37"/>
    </row>
    <row r="175" spans="1:12">
      <c r="A175" s="8">
        <v>42976</v>
      </c>
      <c r="B175" s="61">
        <v>244.85000600000001</v>
      </c>
      <c r="C175" s="61">
        <v>122.449997</v>
      </c>
      <c r="D175" s="61">
        <v>132.279999</v>
      </c>
      <c r="E175" s="61">
        <v>224.85000600000001</v>
      </c>
      <c r="F175" s="61">
        <v>124.41999800000001</v>
      </c>
      <c r="G175" s="61">
        <v>24.57</v>
      </c>
      <c r="I175" s="37"/>
      <c r="J175" s="37"/>
      <c r="K175" s="37"/>
      <c r="L175" s="37"/>
    </row>
    <row r="176" spans="1:12">
      <c r="A176" s="8">
        <v>42977</v>
      </c>
      <c r="B176" s="61">
        <v>246.009995</v>
      </c>
      <c r="C176" s="61">
        <v>123.05999799999999</v>
      </c>
      <c r="D176" s="61">
        <v>133.009995</v>
      </c>
      <c r="E176" s="61">
        <v>225.970001</v>
      </c>
      <c r="F176" s="61">
        <v>124.360001</v>
      </c>
      <c r="G176" s="61">
        <v>24.67</v>
      </c>
      <c r="I176" s="37"/>
      <c r="J176" s="37"/>
      <c r="K176" s="37"/>
      <c r="L176" s="37"/>
    </row>
    <row r="177" spans="1:12">
      <c r="A177" s="8">
        <v>42978</v>
      </c>
      <c r="B177" s="61">
        <v>247.490005</v>
      </c>
      <c r="C177" s="61">
        <v>123.870003</v>
      </c>
      <c r="D177" s="61">
        <v>133.78999300000001</v>
      </c>
      <c r="E177" s="61">
        <v>227.300003</v>
      </c>
      <c r="F177" s="61">
        <v>125.82</v>
      </c>
      <c r="G177" s="61">
        <v>24.700001</v>
      </c>
      <c r="I177" s="37"/>
      <c r="J177" s="37"/>
      <c r="K177" s="37"/>
      <c r="L177" s="37"/>
    </row>
    <row r="178" spans="1:12">
      <c r="A178" s="8">
        <v>42979</v>
      </c>
      <c r="B178" s="61">
        <v>247.83999600000001</v>
      </c>
      <c r="C178" s="61">
        <v>124.16999800000001</v>
      </c>
      <c r="D178" s="61">
        <v>133.91000399999999</v>
      </c>
      <c r="E178" s="61">
        <v>227.69000199999999</v>
      </c>
      <c r="F178" s="61">
        <v>126.05999799999999</v>
      </c>
      <c r="G178" s="61">
        <v>24.77</v>
      </c>
      <c r="I178" s="37"/>
      <c r="J178" s="37"/>
      <c r="K178" s="37"/>
      <c r="L178" s="37"/>
    </row>
    <row r="179" spans="1:12">
      <c r="A179" s="8">
        <v>42983</v>
      </c>
      <c r="B179" s="61">
        <v>246.05999800000001</v>
      </c>
      <c r="C179" s="61">
        <v>123.209999</v>
      </c>
      <c r="D179" s="61">
        <v>132.729996</v>
      </c>
      <c r="E179" s="61">
        <v>226.009995</v>
      </c>
      <c r="F179" s="61">
        <v>127.459999</v>
      </c>
      <c r="G179" s="61">
        <v>24.24</v>
      </c>
      <c r="I179" s="37"/>
      <c r="J179" s="37"/>
      <c r="K179" s="37"/>
      <c r="L179" s="37"/>
    </row>
    <row r="180" spans="1:12">
      <c r="A180" s="8">
        <v>42984</v>
      </c>
      <c r="B180" s="61">
        <v>246.89999399999999</v>
      </c>
      <c r="C180" s="61">
        <v>123.550003</v>
      </c>
      <c r="D180" s="61">
        <v>132.779999</v>
      </c>
      <c r="E180" s="61">
        <v>226.800003</v>
      </c>
      <c r="F180" s="61">
        <v>126.80999799999999</v>
      </c>
      <c r="G180" s="61">
        <v>24.299999</v>
      </c>
      <c r="I180" s="37"/>
      <c r="J180" s="37"/>
      <c r="K180" s="37"/>
      <c r="L180" s="37"/>
    </row>
    <row r="181" spans="1:12">
      <c r="A181" s="8">
        <v>42985</v>
      </c>
      <c r="B181" s="61">
        <v>246.86999499999999</v>
      </c>
      <c r="C181" s="61">
        <v>123.459999</v>
      </c>
      <c r="D181" s="61">
        <v>133.03999300000001</v>
      </c>
      <c r="E181" s="61">
        <v>226.75</v>
      </c>
      <c r="F181" s="61">
        <v>128.13000500000001</v>
      </c>
      <c r="G181" s="61">
        <v>23.879999000000002</v>
      </c>
      <c r="I181" s="37"/>
      <c r="J181" s="37"/>
      <c r="K181" s="37"/>
      <c r="L181" s="37"/>
    </row>
    <row r="182" spans="1:12">
      <c r="A182" s="8">
        <v>42986</v>
      </c>
      <c r="B182" s="61">
        <v>246.58000200000001</v>
      </c>
      <c r="C182" s="61">
        <v>123.370003</v>
      </c>
      <c r="D182" s="61">
        <v>133.429993</v>
      </c>
      <c r="E182" s="61">
        <v>226.39999399999999</v>
      </c>
      <c r="F182" s="61">
        <v>127.970001</v>
      </c>
      <c r="G182" s="61">
        <v>24.1</v>
      </c>
      <c r="I182" s="37"/>
      <c r="J182" s="37"/>
      <c r="K182" s="37"/>
      <c r="L182" s="37"/>
    </row>
    <row r="183" spans="1:12">
      <c r="A183" s="8">
        <v>42989</v>
      </c>
      <c r="B183" s="61">
        <v>249.21000699999999</v>
      </c>
      <c r="C183" s="61">
        <v>124.66999800000001</v>
      </c>
      <c r="D183" s="61">
        <v>134.61999499999999</v>
      </c>
      <c r="E183" s="61">
        <v>228.86999499999999</v>
      </c>
      <c r="F183" s="61">
        <v>126.19000200000001</v>
      </c>
      <c r="G183" s="61">
        <v>24.52</v>
      </c>
      <c r="I183" s="37"/>
      <c r="J183" s="37"/>
      <c r="K183" s="37"/>
      <c r="L183" s="37"/>
    </row>
    <row r="184" spans="1:12">
      <c r="A184" s="8">
        <v>42990</v>
      </c>
      <c r="B184" s="61">
        <v>250.050003</v>
      </c>
      <c r="C184" s="61">
        <v>125.099998</v>
      </c>
      <c r="D184" s="61">
        <v>135.21000699999999</v>
      </c>
      <c r="E184" s="61">
        <v>229.71000699999999</v>
      </c>
      <c r="F184" s="61">
        <v>126.55999799999999</v>
      </c>
      <c r="G184" s="61">
        <v>24.809999000000001</v>
      </c>
      <c r="I184" s="37"/>
      <c r="J184" s="37"/>
      <c r="K184" s="37"/>
      <c r="L184" s="37"/>
    </row>
    <row r="185" spans="1:12">
      <c r="A185" s="8">
        <v>42991</v>
      </c>
      <c r="B185" s="61">
        <v>250.16999799999999</v>
      </c>
      <c r="C185" s="61">
        <v>125.239998</v>
      </c>
      <c r="D185" s="61">
        <v>134.779999</v>
      </c>
      <c r="E185" s="61">
        <v>229.85000600000001</v>
      </c>
      <c r="F185" s="61">
        <v>125.610001</v>
      </c>
      <c r="G185" s="61">
        <v>24.85</v>
      </c>
      <c r="I185" s="37"/>
      <c r="J185" s="37"/>
      <c r="K185" s="37"/>
      <c r="L185" s="37"/>
    </row>
    <row r="186" spans="1:12">
      <c r="A186" s="8">
        <v>42992</v>
      </c>
      <c r="B186" s="61">
        <v>250.08999600000001</v>
      </c>
      <c r="C186" s="61">
        <v>125.120003</v>
      </c>
      <c r="D186" s="61">
        <v>135.270004</v>
      </c>
      <c r="E186" s="61">
        <v>229.770004</v>
      </c>
      <c r="F186" s="61">
        <v>126.160004</v>
      </c>
      <c r="G186" s="61">
        <v>24.799999</v>
      </c>
      <c r="I186" s="37"/>
      <c r="J186" s="37"/>
      <c r="K186" s="37"/>
      <c r="L186" s="37"/>
    </row>
    <row r="187" spans="1:12">
      <c r="A187" s="8">
        <v>42993</v>
      </c>
      <c r="B187" s="61">
        <v>249.19000199999999</v>
      </c>
      <c r="C187" s="61">
        <v>125.389999</v>
      </c>
      <c r="D187" s="61">
        <v>135.949997</v>
      </c>
      <c r="E187" s="61">
        <v>230.08999600000001</v>
      </c>
      <c r="F187" s="61">
        <v>125.529999</v>
      </c>
      <c r="G187" s="61">
        <v>24.77</v>
      </c>
      <c r="I187" s="37"/>
      <c r="J187" s="37"/>
      <c r="K187" s="37"/>
      <c r="L187" s="37"/>
    </row>
    <row r="188" spans="1:12">
      <c r="A188" s="8">
        <v>42996</v>
      </c>
      <c r="B188" s="61">
        <v>249.720001</v>
      </c>
      <c r="C188" s="61">
        <v>125.66999800000001</v>
      </c>
      <c r="D188" s="61">
        <v>137.10000600000001</v>
      </c>
      <c r="E188" s="61">
        <v>230.490005</v>
      </c>
      <c r="F188" s="61">
        <v>124.360001</v>
      </c>
      <c r="G188" s="61">
        <v>25.059999000000001</v>
      </c>
      <c r="I188" s="37"/>
      <c r="J188" s="37"/>
      <c r="K188" s="37"/>
      <c r="L188" s="37"/>
    </row>
    <row r="189" spans="1:12">
      <c r="A189" s="8">
        <v>42997</v>
      </c>
      <c r="B189" s="61">
        <v>249.970001</v>
      </c>
      <c r="C189" s="61">
        <v>125.75</v>
      </c>
      <c r="D189" s="61">
        <v>137.179993</v>
      </c>
      <c r="E189" s="61">
        <v>230.770004</v>
      </c>
      <c r="F189" s="61">
        <v>124.620003</v>
      </c>
      <c r="G189" s="61">
        <v>25.25</v>
      </c>
      <c r="I189" s="37"/>
      <c r="J189" s="37"/>
      <c r="K189" s="37"/>
      <c r="L189" s="37"/>
    </row>
    <row r="190" spans="1:12">
      <c r="A190" s="8">
        <v>42998</v>
      </c>
      <c r="B190" s="61">
        <v>250.05999800000001</v>
      </c>
      <c r="C190" s="61">
        <v>125.879997</v>
      </c>
      <c r="D190" s="61">
        <v>137.970001</v>
      </c>
      <c r="E190" s="61">
        <v>229.720001</v>
      </c>
      <c r="F190" s="61">
        <v>123.620003</v>
      </c>
      <c r="G190" s="61">
        <v>25.4</v>
      </c>
      <c r="I190" s="37"/>
      <c r="J190" s="37"/>
      <c r="K190" s="37"/>
      <c r="L190" s="37"/>
    </row>
    <row r="191" spans="1:12">
      <c r="A191" s="8">
        <v>42999</v>
      </c>
      <c r="B191" s="61">
        <v>249.38999899999999</v>
      </c>
      <c r="C191" s="61">
        <v>125.540001</v>
      </c>
      <c r="D191" s="61">
        <v>138.21000699999999</v>
      </c>
      <c r="E191" s="61">
        <v>229.070007</v>
      </c>
      <c r="F191" s="61">
        <v>122.68</v>
      </c>
      <c r="G191" s="61">
        <v>25.459999</v>
      </c>
      <c r="I191" s="37"/>
      <c r="J191" s="37"/>
      <c r="K191" s="37"/>
      <c r="L191" s="37"/>
    </row>
    <row r="192" spans="1:12">
      <c r="A192" s="8">
        <v>43000</v>
      </c>
      <c r="B192" s="61">
        <v>249.44000199999999</v>
      </c>
      <c r="C192" s="61">
        <v>125.540001</v>
      </c>
      <c r="D192" s="61">
        <v>138.61000100000001</v>
      </c>
      <c r="E192" s="61">
        <v>229.03999300000001</v>
      </c>
      <c r="F192" s="61">
        <v>123.239998</v>
      </c>
      <c r="G192" s="61">
        <v>25.43</v>
      </c>
      <c r="I192" s="37"/>
      <c r="J192" s="37"/>
      <c r="K192" s="37"/>
      <c r="L192" s="37"/>
    </row>
    <row r="193" spans="1:12">
      <c r="A193" s="8">
        <v>43003</v>
      </c>
      <c r="B193" s="61">
        <v>248.929993</v>
      </c>
      <c r="C193" s="61">
        <v>125.300003</v>
      </c>
      <c r="D193" s="61">
        <v>138.36999499999999</v>
      </c>
      <c r="E193" s="61">
        <v>228.699997</v>
      </c>
      <c r="F193" s="61">
        <v>124.529999</v>
      </c>
      <c r="G193" s="61">
        <v>25.4</v>
      </c>
      <c r="I193" s="37"/>
      <c r="J193" s="37"/>
      <c r="K193" s="37"/>
      <c r="L193" s="37"/>
    </row>
    <row r="194" spans="1:12">
      <c r="A194" s="8">
        <v>43004</v>
      </c>
      <c r="B194" s="61">
        <v>249.08000200000001</v>
      </c>
      <c r="C194" s="61">
        <v>124.82</v>
      </c>
      <c r="D194" s="61">
        <v>137.86999499999999</v>
      </c>
      <c r="E194" s="61">
        <v>228.779999</v>
      </c>
      <c r="F194" s="61">
        <v>123.139999</v>
      </c>
      <c r="G194" s="61">
        <v>25.389999</v>
      </c>
      <c r="I194" s="37"/>
      <c r="J194" s="37"/>
      <c r="K194" s="37"/>
      <c r="L194" s="37"/>
    </row>
    <row r="195" spans="1:12">
      <c r="A195" s="8">
        <v>43005</v>
      </c>
      <c r="B195" s="61">
        <v>250.050003</v>
      </c>
      <c r="C195" s="61">
        <v>125.44000200000001</v>
      </c>
      <c r="D195" s="61">
        <v>138.259995</v>
      </c>
      <c r="E195" s="61">
        <v>229.66999799999999</v>
      </c>
      <c r="F195" s="61">
        <v>121.980003</v>
      </c>
      <c r="G195" s="61">
        <v>25.700001</v>
      </c>
      <c r="I195" s="37"/>
      <c r="J195" s="37"/>
      <c r="K195" s="37"/>
      <c r="L195" s="37"/>
    </row>
    <row r="196" spans="1:12">
      <c r="A196" s="8">
        <v>43006</v>
      </c>
      <c r="B196" s="61">
        <v>250.35000600000001</v>
      </c>
      <c r="C196" s="61">
        <v>125.58000199999999</v>
      </c>
      <c r="D196" s="61">
        <v>138.240005</v>
      </c>
      <c r="E196" s="61">
        <v>229.94000199999999</v>
      </c>
      <c r="F196" s="61">
        <v>122.209999</v>
      </c>
      <c r="G196" s="61">
        <v>25.74</v>
      </c>
      <c r="I196" s="37"/>
      <c r="J196" s="37"/>
      <c r="K196" s="37"/>
      <c r="L196" s="37"/>
    </row>
    <row r="197" spans="1:12">
      <c r="A197" s="8">
        <v>43007</v>
      </c>
      <c r="B197" s="61">
        <v>251.229996</v>
      </c>
      <c r="C197" s="61">
        <v>126.029999</v>
      </c>
      <c r="D197" s="61">
        <v>138.53999300000001</v>
      </c>
      <c r="E197" s="61">
        <v>230.759995</v>
      </c>
      <c r="F197" s="61">
        <v>121.58000199999999</v>
      </c>
      <c r="G197" s="61">
        <v>25.860001</v>
      </c>
      <c r="I197" s="37"/>
      <c r="J197" s="37"/>
      <c r="K197" s="37"/>
      <c r="L197" s="37"/>
    </row>
    <row r="198" spans="1:12">
      <c r="A198" s="8">
        <v>43010</v>
      </c>
      <c r="B198" s="61">
        <v>252.320007</v>
      </c>
      <c r="C198" s="61">
        <v>126.519997</v>
      </c>
      <c r="D198" s="61">
        <v>139.63999899999999</v>
      </c>
      <c r="E198" s="61">
        <v>231.729996</v>
      </c>
      <c r="F198" s="61">
        <v>120.769997</v>
      </c>
      <c r="G198" s="61">
        <v>26.08</v>
      </c>
      <c r="I198" s="37"/>
      <c r="J198" s="37"/>
      <c r="K198" s="37"/>
      <c r="L198" s="37"/>
    </row>
    <row r="199" spans="1:12">
      <c r="A199" s="8">
        <v>43011</v>
      </c>
      <c r="B199" s="61">
        <v>252.86000100000001</v>
      </c>
      <c r="C199" s="61">
        <v>126.83000199999999</v>
      </c>
      <c r="D199" s="61">
        <v>139.949997</v>
      </c>
      <c r="E199" s="61">
        <v>232.199997</v>
      </c>
      <c r="F199" s="61">
        <v>120.83000199999999</v>
      </c>
      <c r="G199" s="61">
        <v>26.17</v>
      </c>
      <c r="I199" s="37"/>
      <c r="J199" s="37"/>
      <c r="K199" s="37"/>
      <c r="L199" s="37"/>
    </row>
    <row r="200" spans="1:12">
      <c r="A200" s="8">
        <v>43012</v>
      </c>
      <c r="B200" s="61">
        <v>253.16000399999999</v>
      </c>
      <c r="C200" s="61">
        <v>127.019997</v>
      </c>
      <c r="D200" s="61">
        <v>140.009995</v>
      </c>
      <c r="E200" s="61">
        <v>232.520004</v>
      </c>
      <c r="F200" s="61">
        <v>121.16999800000001</v>
      </c>
      <c r="G200" s="61">
        <v>26.049999</v>
      </c>
      <c r="I200" s="37"/>
      <c r="J200" s="37"/>
      <c r="K200" s="37"/>
      <c r="L200" s="37"/>
    </row>
    <row r="201" spans="1:12">
      <c r="A201" s="8">
        <v>43013</v>
      </c>
      <c r="B201" s="61">
        <v>254.66000399999999</v>
      </c>
      <c r="C201" s="61">
        <v>127.739998</v>
      </c>
      <c r="D201" s="61">
        <v>140.58999600000001</v>
      </c>
      <c r="E201" s="61">
        <v>233.89999399999999</v>
      </c>
      <c r="F201" s="61">
        <v>120.519997</v>
      </c>
      <c r="G201" s="61">
        <v>26.32</v>
      </c>
      <c r="I201" s="37"/>
      <c r="J201" s="37"/>
      <c r="K201" s="37"/>
      <c r="L201" s="37"/>
    </row>
    <row r="202" spans="1:12">
      <c r="A202" s="8">
        <v>43014</v>
      </c>
      <c r="B202" s="61">
        <v>254.36999499999999</v>
      </c>
      <c r="C202" s="61">
        <v>127.599998</v>
      </c>
      <c r="D202" s="61">
        <v>140.5</v>
      </c>
      <c r="E202" s="61">
        <v>233.679993</v>
      </c>
      <c r="F202" s="61">
        <v>121.089996</v>
      </c>
      <c r="G202" s="61">
        <v>26.35</v>
      </c>
      <c r="I202" s="37"/>
      <c r="J202" s="37"/>
      <c r="K202" s="37"/>
      <c r="L202" s="37"/>
    </row>
    <row r="203" spans="1:12">
      <c r="A203" s="8">
        <v>43017</v>
      </c>
      <c r="B203" s="61">
        <v>253.949997</v>
      </c>
      <c r="C203" s="61">
        <v>127.349998</v>
      </c>
      <c r="D203" s="61">
        <v>140.270004</v>
      </c>
      <c r="E203" s="61">
        <v>233.270004</v>
      </c>
      <c r="F203" s="61">
        <v>122.08000199999999</v>
      </c>
      <c r="G203" s="61">
        <v>26.25</v>
      </c>
      <c r="I203" s="37"/>
      <c r="J203" s="37"/>
      <c r="K203" s="37"/>
      <c r="L203" s="37"/>
    </row>
    <row r="204" spans="1:12">
      <c r="A204" s="8">
        <v>43018</v>
      </c>
      <c r="B204" s="61">
        <v>254.61999499999999</v>
      </c>
      <c r="C204" s="61">
        <v>127.69000200000001</v>
      </c>
      <c r="D204" s="61">
        <v>140.36000100000001</v>
      </c>
      <c r="E204" s="61">
        <v>233.86000100000001</v>
      </c>
      <c r="F204" s="61">
        <v>122.400002</v>
      </c>
      <c r="G204" s="61">
        <v>26.370000999999998</v>
      </c>
      <c r="I204" s="37"/>
      <c r="J204" s="37"/>
      <c r="K204" s="37"/>
      <c r="L204" s="37"/>
    </row>
    <row r="205" spans="1:12">
      <c r="A205" s="8">
        <v>43019</v>
      </c>
      <c r="B205" s="61">
        <v>255.020004</v>
      </c>
      <c r="C205" s="61">
        <v>127.879997</v>
      </c>
      <c r="D205" s="61">
        <v>140.270004</v>
      </c>
      <c r="E205" s="61">
        <v>234.240005</v>
      </c>
      <c r="F205" s="61">
        <v>122.790001</v>
      </c>
      <c r="G205" s="61">
        <v>26.32</v>
      </c>
      <c r="I205" s="37"/>
      <c r="J205" s="37"/>
      <c r="K205" s="37"/>
      <c r="L205" s="37"/>
    </row>
    <row r="206" spans="1:12">
      <c r="A206" s="8">
        <v>43020</v>
      </c>
      <c r="B206" s="61">
        <v>254.63999899999999</v>
      </c>
      <c r="C206" s="61">
        <v>127.699997</v>
      </c>
      <c r="D206" s="61">
        <v>141.070007</v>
      </c>
      <c r="E206" s="61">
        <v>233.88000500000001</v>
      </c>
      <c r="F206" s="61">
        <v>122.889999</v>
      </c>
      <c r="G206" s="61">
        <v>26.120000999999998</v>
      </c>
      <c r="I206" s="37"/>
      <c r="J206" s="37"/>
      <c r="K206" s="37"/>
      <c r="L206" s="37"/>
    </row>
    <row r="207" spans="1:12">
      <c r="A207" s="8">
        <v>43021</v>
      </c>
      <c r="B207" s="61">
        <v>254.949997</v>
      </c>
      <c r="C207" s="61">
        <v>127.889999</v>
      </c>
      <c r="D207" s="61">
        <v>140.759995</v>
      </c>
      <c r="E207" s="61">
        <v>234.13999899999999</v>
      </c>
      <c r="F207" s="61">
        <v>123.82</v>
      </c>
      <c r="G207" s="61">
        <v>26.129999000000002</v>
      </c>
      <c r="I207" s="37"/>
      <c r="J207" s="37"/>
      <c r="K207" s="37"/>
      <c r="L207" s="37"/>
    </row>
    <row r="208" spans="1:12">
      <c r="A208" s="8">
        <v>43024</v>
      </c>
      <c r="B208" s="61">
        <v>255.28999300000001</v>
      </c>
      <c r="C208" s="61">
        <v>127.94000200000001</v>
      </c>
      <c r="D208" s="61">
        <v>141.03999300000001</v>
      </c>
      <c r="E208" s="61">
        <v>234.509995</v>
      </c>
      <c r="F208" s="61">
        <v>122.970001</v>
      </c>
      <c r="G208" s="61">
        <v>26.299999</v>
      </c>
      <c r="I208" s="37"/>
      <c r="J208" s="37"/>
      <c r="K208" s="37"/>
      <c r="L208" s="37"/>
    </row>
    <row r="209" spans="1:12">
      <c r="A209" s="8">
        <v>43025</v>
      </c>
      <c r="B209" s="61">
        <v>255.470001</v>
      </c>
      <c r="C209" s="61">
        <v>128.029999</v>
      </c>
      <c r="D209" s="61">
        <v>140.61000100000001</v>
      </c>
      <c r="E209" s="61">
        <v>234.66000399999999</v>
      </c>
      <c r="F209" s="61">
        <v>122.129997</v>
      </c>
      <c r="G209" s="61">
        <v>26.17</v>
      </c>
      <c r="I209" s="37"/>
      <c r="J209" s="37"/>
      <c r="K209" s="37"/>
      <c r="L209" s="37"/>
    </row>
    <row r="210" spans="1:12">
      <c r="A210" s="8">
        <v>43026</v>
      </c>
      <c r="B210" s="61">
        <v>255.720001</v>
      </c>
      <c r="C210" s="61">
        <v>128.179993</v>
      </c>
      <c r="D210" s="61">
        <v>140.69000199999999</v>
      </c>
      <c r="E210" s="61">
        <v>234.86999499999999</v>
      </c>
      <c r="F210" s="61">
        <v>121.66999800000001</v>
      </c>
      <c r="G210" s="61">
        <v>26.309999000000001</v>
      </c>
      <c r="I210" s="37"/>
      <c r="J210" s="37"/>
      <c r="K210" s="37"/>
      <c r="L210" s="37"/>
    </row>
    <row r="211" spans="1:12">
      <c r="A211" s="8">
        <v>43027</v>
      </c>
      <c r="B211" s="61">
        <v>255.78999300000001</v>
      </c>
      <c r="C211" s="61">
        <v>128.21000699999999</v>
      </c>
      <c r="D211" s="61">
        <v>141.270004</v>
      </c>
      <c r="E211" s="61">
        <v>234.990005</v>
      </c>
      <c r="F211" s="61">
        <v>122.389999</v>
      </c>
      <c r="G211" s="61">
        <v>26.33</v>
      </c>
      <c r="I211" s="37"/>
      <c r="J211" s="37"/>
      <c r="K211" s="37"/>
      <c r="L211" s="37"/>
    </row>
    <row r="212" spans="1:12">
      <c r="A212" s="8">
        <v>43028</v>
      </c>
      <c r="B212" s="61">
        <v>257.10998499999999</v>
      </c>
      <c r="C212" s="61">
        <v>128.800003</v>
      </c>
      <c r="D212" s="61">
        <v>142.85000600000001</v>
      </c>
      <c r="E212" s="61">
        <v>236.16000399999999</v>
      </c>
      <c r="F212" s="61">
        <v>121.610001</v>
      </c>
      <c r="G212" s="61">
        <v>26.639999</v>
      </c>
      <c r="I212" s="37"/>
      <c r="J212" s="37"/>
      <c r="K212" s="37"/>
      <c r="L212" s="37"/>
    </row>
    <row r="213" spans="1:12">
      <c r="A213" s="8">
        <v>43031</v>
      </c>
      <c r="B213" s="61">
        <v>256.10998499999999</v>
      </c>
      <c r="C213" s="61">
        <v>128.36999499999999</v>
      </c>
      <c r="D213" s="61">
        <v>141.949997</v>
      </c>
      <c r="E213" s="61">
        <v>235.300003</v>
      </c>
      <c r="F213" s="61">
        <v>121.800003</v>
      </c>
      <c r="G213" s="61">
        <v>26.620000999999998</v>
      </c>
      <c r="I213" s="37"/>
      <c r="J213" s="37"/>
      <c r="K213" s="37"/>
      <c r="L213" s="37"/>
    </row>
    <row r="214" spans="1:12">
      <c r="A214" s="8">
        <v>43032</v>
      </c>
      <c r="B214" s="61">
        <v>256.55999800000001</v>
      </c>
      <c r="C214" s="61">
        <v>128.479996</v>
      </c>
      <c r="D214" s="61">
        <v>142.63999899999999</v>
      </c>
      <c r="E214" s="61">
        <v>235.63000500000001</v>
      </c>
      <c r="F214" s="61">
        <v>121.33000199999999</v>
      </c>
      <c r="G214" s="61">
        <v>26.809999000000001</v>
      </c>
      <c r="I214" s="37"/>
      <c r="J214" s="37"/>
      <c r="K214" s="37"/>
      <c r="L214" s="37"/>
    </row>
    <row r="215" spans="1:12">
      <c r="A215" s="8">
        <v>43033</v>
      </c>
      <c r="B215" s="61">
        <v>255.28999300000001</v>
      </c>
      <c r="C215" s="61">
        <v>127.879997</v>
      </c>
      <c r="D215" s="61">
        <v>141.71000699999999</v>
      </c>
      <c r="E215" s="61">
        <v>234.5</v>
      </c>
      <c r="F215" s="61">
        <v>121.349998</v>
      </c>
      <c r="G215" s="61">
        <v>26.65</v>
      </c>
      <c r="I215" s="37"/>
      <c r="J215" s="37"/>
      <c r="K215" s="37"/>
      <c r="L215" s="37"/>
    </row>
    <row r="216" spans="1:12">
      <c r="A216" s="8">
        <v>43034</v>
      </c>
      <c r="B216" s="61">
        <v>255.61999499999999</v>
      </c>
      <c r="C216" s="61">
        <v>128.179993</v>
      </c>
      <c r="D216" s="61">
        <v>142.33999600000001</v>
      </c>
      <c r="E216" s="61">
        <v>234.720001</v>
      </c>
      <c r="F216" s="61">
        <v>120.33000199999999</v>
      </c>
      <c r="G216" s="61">
        <v>26.799999</v>
      </c>
      <c r="I216" s="37"/>
      <c r="J216" s="37"/>
      <c r="K216" s="37"/>
      <c r="L216" s="37"/>
    </row>
    <row r="217" spans="1:12">
      <c r="A217" s="8">
        <v>43035</v>
      </c>
      <c r="B217" s="61">
        <v>257.709991</v>
      </c>
      <c r="C217" s="61">
        <v>129.10000600000001</v>
      </c>
      <c r="D217" s="61">
        <v>142.58000200000001</v>
      </c>
      <c r="E217" s="61">
        <v>236.720001</v>
      </c>
      <c r="F217" s="61">
        <v>120.900002</v>
      </c>
      <c r="G217" s="61">
        <v>26.780000999999999</v>
      </c>
      <c r="I217" s="37"/>
      <c r="J217" s="37"/>
      <c r="K217" s="37"/>
      <c r="L217" s="37"/>
    </row>
    <row r="218" spans="1:12">
      <c r="A218" s="8">
        <v>43038</v>
      </c>
      <c r="B218" s="61">
        <v>256.75</v>
      </c>
      <c r="C218" s="61">
        <v>128.66000399999999</v>
      </c>
      <c r="D218" s="61">
        <v>141.550003</v>
      </c>
      <c r="E218" s="61">
        <v>235.86000100000001</v>
      </c>
      <c r="F218" s="61">
        <v>121.129997</v>
      </c>
      <c r="G218" s="61">
        <v>26.67</v>
      </c>
      <c r="I218" s="37"/>
      <c r="J218" s="37"/>
      <c r="K218" s="37"/>
      <c r="L218" s="37"/>
    </row>
    <row r="219" spans="1:12">
      <c r="A219" s="8">
        <v>43039</v>
      </c>
      <c r="B219" s="61">
        <v>257.14999399999999</v>
      </c>
      <c r="C219" s="61">
        <v>128.800003</v>
      </c>
      <c r="D219" s="61">
        <v>141.479996</v>
      </c>
      <c r="E219" s="61">
        <v>236.13000500000001</v>
      </c>
      <c r="F219" s="61">
        <v>120.66999800000001</v>
      </c>
      <c r="G219" s="61">
        <v>26.6</v>
      </c>
      <c r="I219" s="37"/>
      <c r="J219" s="37"/>
      <c r="K219" s="37"/>
      <c r="L219" s="37"/>
    </row>
    <row r="220" spans="1:12">
      <c r="A220" s="8">
        <v>43040</v>
      </c>
      <c r="B220" s="61">
        <v>257.48998999999998</v>
      </c>
      <c r="C220" s="61">
        <v>128.949997</v>
      </c>
      <c r="D220" s="61">
        <v>141.240005</v>
      </c>
      <c r="E220" s="61">
        <v>236.53999300000001</v>
      </c>
      <c r="F220" s="61">
        <v>121.110001</v>
      </c>
      <c r="G220" s="61">
        <v>26.639999</v>
      </c>
      <c r="I220" s="37"/>
      <c r="J220" s="37"/>
      <c r="K220" s="37"/>
      <c r="L220" s="37"/>
    </row>
    <row r="221" spans="1:12">
      <c r="A221" s="8">
        <v>43041</v>
      </c>
      <c r="B221" s="61">
        <v>257.58999599999999</v>
      </c>
      <c r="C221" s="61">
        <v>129.020004</v>
      </c>
      <c r="D221" s="61">
        <v>141.75</v>
      </c>
      <c r="E221" s="61">
        <v>236.63999899999999</v>
      </c>
      <c r="F221" s="61">
        <v>121.19000200000001</v>
      </c>
      <c r="G221" s="61">
        <v>26.889999</v>
      </c>
      <c r="I221" s="37"/>
      <c r="J221" s="37"/>
      <c r="K221" s="37"/>
      <c r="L221" s="37"/>
    </row>
    <row r="222" spans="1:12">
      <c r="A222" s="8">
        <v>43042</v>
      </c>
      <c r="B222" s="61">
        <v>258.45001200000002</v>
      </c>
      <c r="C222" s="61">
        <v>129.39999399999999</v>
      </c>
      <c r="D222" s="61">
        <v>141.820007</v>
      </c>
      <c r="E222" s="61">
        <v>237.429993</v>
      </c>
      <c r="F222" s="61">
        <v>120.620003</v>
      </c>
      <c r="G222" s="61">
        <v>26.780000999999999</v>
      </c>
      <c r="I222" s="37"/>
      <c r="J222" s="37"/>
      <c r="K222" s="37"/>
      <c r="L222" s="37"/>
    </row>
    <row r="223" spans="1:12">
      <c r="A223" s="8">
        <v>43045</v>
      </c>
      <c r="B223" s="61">
        <v>258.85000600000001</v>
      </c>
      <c r="C223" s="61">
        <v>129.64999399999999</v>
      </c>
      <c r="D223" s="61">
        <v>141.85000600000001</v>
      </c>
      <c r="E223" s="61">
        <v>237.78999300000001</v>
      </c>
      <c r="F223" s="61">
        <v>121.650002</v>
      </c>
      <c r="G223" s="61">
        <v>26.75</v>
      </c>
      <c r="I223" s="37"/>
      <c r="J223" s="37"/>
      <c r="K223" s="37"/>
      <c r="L223" s="37"/>
    </row>
    <row r="224" spans="1:12">
      <c r="A224" s="8">
        <v>43046</v>
      </c>
      <c r="B224" s="61">
        <v>258.67001299999998</v>
      </c>
      <c r="C224" s="61">
        <v>129.449997</v>
      </c>
      <c r="D224" s="61">
        <v>141.83999600000001</v>
      </c>
      <c r="E224" s="61">
        <v>237.69000199999999</v>
      </c>
      <c r="F224" s="61">
        <v>121.209999</v>
      </c>
      <c r="G224" s="61">
        <v>26.379999000000002</v>
      </c>
      <c r="I224" s="37"/>
      <c r="J224" s="37"/>
      <c r="K224" s="37"/>
      <c r="L224" s="37"/>
    </row>
    <row r="225" spans="1:7">
      <c r="A225" s="8">
        <v>43047</v>
      </c>
      <c r="B225" s="61">
        <v>259.10998499999999</v>
      </c>
      <c r="C225" s="61">
        <v>129.699997</v>
      </c>
      <c r="D225" s="61">
        <v>141.949997</v>
      </c>
      <c r="E225" s="61">
        <v>238.03999300000001</v>
      </c>
      <c r="F225" s="61">
        <v>121.629997</v>
      </c>
      <c r="G225" s="61">
        <v>26.25</v>
      </c>
    </row>
    <row r="226" spans="1:7">
      <c r="A226" s="8">
        <v>43048</v>
      </c>
      <c r="B226" s="61">
        <v>258.17001299999998</v>
      </c>
      <c r="C226" s="61">
        <v>129.220001</v>
      </c>
      <c r="D226" s="61">
        <v>140.46000699999999</v>
      </c>
      <c r="E226" s="61">
        <v>237.179993</v>
      </c>
      <c r="F226" s="61">
        <v>122.129997</v>
      </c>
      <c r="G226" s="61">
        <v>26.16</v>
      </c>
    </row>
    <row r="227" spans="1:7">
      <c r="A227" s="8">
        <v>43049</v>
      </c>
      <c r="B227" s="61">
        <v>258.08999599999999</v>
      </c>
      <c r="C227" s="61">
        <v>129.21000699999999</v>
      </c>
      <c r="D227" s="61">
        <v>140.550003</v>
      </c>
      <c r="E227" s="61">
        <v>237.03999300000001</v>
      </c>
      <c r="F227" s="61">
        <v>121.129997</v>
      </c>
      <c r="G227" s="61">
        <v>26.08</v>
      </c>
    </row>
    <row r="228" spans="1:7">
      <c r="A228" s="8">
        <v>43052</v>
      </c>
      <c r="B228" s="61">
        <v>258.32998700000002</v>
      </c>
      <c r="C228" s="61">
        <v>129.36000100000001</v>
      </c>
      <c r="D228" s="61">
        <v>140.220001</v>
      </c>
      <c r="E228" s="61">
        <v>237.320007</v>
      </c>
      <c r="F228" s="61">
        <v>121.30999799999999</v>
      </c>
      <c r="G228" s="61">
        <v>26.120000999999998</v>
      </c>
    </row>
    <row r="229" spans="1:7">
      <c r="A229" s="8">
        <v>43053</v>
      </c>
      <c r="B229" s="61">
        <v>257.73001099999999</v>
      </c>
      <c r="C229" s="61">
        <v>128.990005</v>
      </c>
      <c r="D229" s="61">
        <v>139.80999800000001</v>
      </c>
      <c r="E229" s="61">
        <v>236.740005</v>
      </c>
      <c r="F229" s="61">
        <v>121.55999799999999</v>
      </c>
      <c r="G229" s="61">
        <v>26.110001</v>
      </c>
    </row>
    <row r="230" spans="1:7">
      <c r="A230" s="8">
        <v>43054</v>
      </c>
      <c r="B230" s="61">
        <v>256.44000199999999</v>
      </c>
      <c r="C230" s="61">
        <v>128.30999800000001</v>
      </c>
      <c r="D230" s="61">
        <v>138.83999600000001</v>
      </c>
      <c r="E230" s="61">
        <v>235.529999</v>
      </c>
      <c r="F230" s="61">
        <v>121.410004</v>
      </c>
      <c r="G230" s="61">
        <v>26.18</v>
      </c>
    </row>
    <row r="231" spans="1:7">
      <c r="A231" s="8">
        <v>43055</v>
      </c>
      <c r="B231" s="61">
        <v>258.61999500000002</v>
      </c>
      <c r="C231" s="61">
        <v>129.490005</v>
      </c>
      <c r="D231" s="61">
        <v>140.46000699999999</v>
      </c>
      <c r="E231" s="61">
        <v>237.53999300000001</v>
      </c>
      <c r="F231" s="61">
        <v>121.400002</v>
      </c>
      <c r="G231" s="61">
        <v>26.190000999999999</v>
      </c>
    </row>
    <row r="232" spans="1:7">
      <c r="A232" s="8">
        <v>43056</v>
      </c>
      <c r="B232" s="61">
        <v>257.85998499999999</v>
      </c>
      <c r="C232" s="61">
        <v>129.320007</v>
      </c>
      <c r="D232" s="61">
        <v>139.94000199999999</v>
      </c>
      <c r="E232" s="61">
        <v>236.89999399999999</v>
      </c>
      <c r="F232" s="61">
        <v>122.860001</v>
      </c>
      <c r="G232" s="61">
        <v>26.16</v>
      </c>
    </row>
    <row r="233" spans="1:7">
      <c r="A233" s="8">
        <v>43059</v>
      </c>
      <c r="B233" s="61">
        <v>258.29998799999998</v>
      </c>
      <c r="C233" s="61">
        <v>129.46000699999999</v>
      </c>
      <c r="D233" s="61">
        <v>140.470001</v>
      </c>
      <c r="E233" s="61">
        <v>237.21000699999999</v>
      </c>
      <c r="F233" s="61">
        <v>121.30999799999999</v>
      </c>
      <c r="G233" s="61">
        <v>26.280000999999999</v>
      </c>
    </row>
    <row r="234" spans="1:7">
      <c r="A234" s="8">
        <v>43060</v>
      </c>
      <c r="B234" s="61">
        <v>259.98998999999998</v>
      </c>
      <c r="C234" s="61">
        <v>130.38000500000001</v>
      </c>
      <c r="D234" s="61">
        <v>141.36999499999999</v>
      </c>
      <c r="E234" s="61">
        <v>238.78999300000001</v>
      </c>
      <c r="F234" s="61">
        <v>121.510002</v>
      </c>
      <c r="G234" s="61">
        <v>26.360001</v>
      </c>
    </row>
    <row r="235" spans="1:7">
      <c r="A235" s="8">
        <v>43061</v>
      </c>
      <c r="B235" s="61">
        <v>259.76001000000002</v>
      </c>
      <c r="C235" s="61">
        <v>130.229996</v>
      </c>
      <c r="D235" s="61">
        <v>141.490005</v>
      </c>
      <c r="E235" s="61">
        <v>238.61999499999999</v>
      </c>
      <c r="F235" s="61">
        <v>122.629997</v>
      </c>
      <c r="G235" s="61">
        <v>26.23</v>
      </c>
    </row>
    <row r="236" spans="1:7">
      <c r="A236" s="8">
        <v>43063</v>
      </c>
      <c r="B236" s="61">
        <v>260.35998499999999</v>
      </c>
      <c r="C236" s="61">
        <v>130.58000200000001</v>
      </c>
      <c r="D236" s="61">
        <v>141.720001</v>
      </c>
      <c r="E236" s="61">
        <v>239.11999499999999</v>
      </c>
      <c r="F236" s="61">
        <v>122.32</v>
      </c>
      <c r="G236" s="61">
        <v>26.219999000000001</v>
      </c>
    </row>
    <row r="237" spans="1:7">
      <c r="A237" s="8">
        <v>43066</v>
      </c>
      <c r="B237" s="61">
        <v>260.23001099999999</v>
      </c>
      <c r="C237" s="61">
        <v>130.46000699999999</v>
      </c>
      <c r="D237" s="61">
        <v>141.740005</v>
      </c>
      <c r="E237" s="61">
        <v>239.050003</v>
      </c>
      <c r="F237" s="61">
        <v>122.83000199999999</v>
      </c>
      <c r="G237" s="61">
        <v>26.200001</v>
      </c>
    </row>
    <row r="238" spans="1:7">
      <c r="A238" s="8">
        <v>43067</v>
      </c>
      <c r="B238" s="61">
        <v>262.86999500000002</v>
      </c>
      <c r="C238" s="61">
        <v>131.63999899999999</v>
      </c>
      <c r="D238" s="61">
        <v>143.38000500000001</v>
      </c>
      <c r="E238" s="61">
        <v>241.41999799999999</v>
      </c>
      <c r="F238" s="61">
        <v>122.80999799999999</v>
      </c>
      <c r="G238" s="61">
        <v>26.879999000000002</v>
      </c>
    </row>
    <row r="239" spans="1:7">
      <c r="A239" s="8">
        <v>43068</v>
      </c>
      <c r="B239" s="61">
        <v>262.709991</v>
      </c>
      <c r="C239" s="61">
        <v>131.71000699999999</v>
      </c>
      <c r="D239" s="61">
        <v>143.800003</v>
      </c>
      <c r="E239" s="61">
        <v>241.33000200000001</v>
      </c>
      <c r="F239" s="61">
        <v>122.040001</v>
      </c>
      <c r="G239" s="61">
        <v>27.34</v>
      </c>
    </row>
    <row r="240" spans="1:7">
      <c r="A240" s="8">
        <v>43069</v>
      </c>
      <c r="B240" s="61">
        <v>265.01001000000002</v>
      </c>
      <c r="C240" s="61">
        <v>132.800003</v>
      </c>
      <c r="D240" s="61">
        <v>145.85000600000001</v>
      </c>
      <c r="E240" s="61">
        <v>243.35000600000001</v>
      </c>
      <c r="F240" s="61">
        <v>121.099998</v>
      </c>
      <c r="G240" s="61">
        <v>27.52</v>
      </c>
    </row>
    <row r="241" spans="1:7">
      <c r="A241" s="8">
        <v>43070</v>
      </c>
      <c r="B241" s="61">
        <v>264.459991</v>
      </c>
      <c r="C241" s="61">
        <v>132.5</v>
      </c>
      <c r="D241" s="61">
        <v>144.30999800000001</v>
      </c>
      <c r="E241" s="61">
        <v>242.89999399999999</v>
      </c>
      <c r="F241" s="61">
        <v>121.589996</v>
      </c>
      <c r="G241" s="61">
        <v>27.58</v>
      </c>
    </row>
    <row r="242" spans="1:7">
      <c r="A242" s="8">
        <v>43073</v>
      </c>
      <c r="B242" s="61">
        <v>264.14001500000001</v>
      </c>
      <c r="C242" s="61">
        <v>132.39999399999999</v>
      </c>
      <c r="D242" s="61">
        <v>144.83000200000001</v>
      </c>
      <c r="E242" s="61">
        <v>242.63999899999999</v>
      </c>
      <c r="F242" s="61">
        <v>121.18</v>
      </c>
      <c r="G242" s="61">
        <v>28</v>
      </c>
    </row>
    <row r="243" spans="1:7">
      <c r="A243" s="8">
        <v>43074</v>
      </c>
      <c r="B243" s="61">
        <v>263.19000199999999</v>
      </c>
      <c r="C243" s="61">
        <v>131.820007</v>
      </c>
      <c r="D243" s="61">
        <v>143.820007</v>
      </c>
      <c r="E243" s="61">
        <v>241.779999</v>
      </c>
      <c r="F243" s="61">
        <v>120.32</v>
      </c>
      <c r="G243" s="61">
        <v>27.85</v>
      </c>
    </row>
    <row r="244" spans="1:7">
      <c r="A244" s="8">
        <v>43075</v>
      </c>
      <c r="B244" s="61">
        <v>263.23998999999998</v>
      </c>
      <c r="C244" s="61">
        <v>131.679993</v>
      </c>
      <c r="D244" s="61">
        <v>144.009995</v>
      </c>
      <c r="E244" s="61">
        <v>241.770004</v>
      </c>
      <c r="F244" s="61">
        <v>120.07</v>
      </c>
      <c r="G244" s="61">
        <v>27.75</v>
      </c>
    </row>
    <row r="245" spans="1:7">
      <c r="A245" s="8">
        <v>43076</v>
      </c>
      <c r="B245" s="61">
        <v>264.07000699999998</v>
      </c>
      <c r="C245" s="61">
        <v>132.16999799999999</v>
      </c>
      <c r="D245" s="61">
        <v>145.16000399999999</v>
      </c>
      <c r="E245" s="61">
        <v>242.570007</v>
      </c>
      <c r="F245" s="61">
        <v>118.489998</v>
      </c>
      <c r="G245" s="61">
        <v>27.84</v>
      </c>
    </row>
    <row r="246" spans="1:7">
      <c r="A246" s="8">
        <v>43077</v>
      </c>
      <c r="B246" s="61">
        <v>265.51001000000002</v>
      </c>
      <c r="C246" s="61">
        <v>132.88999899999999</v>
      </c>
      <c r="D246" s="61">
        <v>145.759995</v>
      </c>
      <c r="E246" s="61">
        <v>243.88999899999999</v>
      </c>
      <c r="F246" s="61">
        <v>118.480003</v>
      </c>
      <c r="G246" s="61">
        <v>28.01</v>
      </c>
    </row>
    <row r="247" spans="1:7">
      <c r="A247" s="8">
        <v>43080</v>
      </c>
      <c r="B247" s="61">
        <v>266.30999800000001</v>
      </c>
      <c r="C247" s="61">
        <v>133.240005</v>
      </c>
      <c r="D247" s="61">
        <v>145.449997</v>
      </c>
      <c r="E247" s="61">
        <v>244.679993</v>
      </c>
      <c r="F247" s="61">
        <v>118.010002</v>
      </c>
      <c r="G247" s="61">
        <v>27.940000999999999</v>
      </c>
    </row>
    <row r="248" spans="1:7">
      <c r="A248" s="8">
        <v>43081</v>
      </c>
      <c r="B248" s="61">
        <v>266.77999899999998</v>
      </c>
      <c r="C248" s="61">
        <v>133.490005</v>
      </c>
      <c r="D248" s="61">
        <v>145.61999499999999</v>
      </c>
      <c r="E248" s="61">
        <v>245.10000600000001</v>
      </c>
      <c r="F248" s="61">
        <v>118.150002</v>
      </c>
      <c r="G248" s="61">
        <v>28.219999000000001</v>
      </c>
    </row>
    <row r="249" spans="1:7">
      <c r="A249" s="8">
        <v>43082</v>
      </c>
      <c r="B249" s="61">
        <v>266.75</v>
      </c>
      <c r="C249" s="61">
        <v>133.509995</v>
      </c>
      <c r="D249" s="61">
        <v>145.96000699999999</v>
      </c>
      <c r="E249" s="61">
        <v>245.03999300000001</v>
      </c>
      <c r="F249" s="61">
        <v>119.16999800000001</v>
      </c>
      <c r="G249" s="61">
        <v>27.870000999999998</v>
      </c>
    </row>
    <row r="250" spans="1:7">
      <c r="A250" s="8">
        <v>43083</v>
      </c>
      <c r="B250" s="61">
        <v>265.66000400000001</v>
      </c>
      <c r="C250" s="61">
        <v>133.199997</v>
      </c>
      <c r="D250" s="61">
        <v>145.029999</v>
      </c>
      <c r="E250" s="61">
        <v>244.070007</v>
      </c>
      <c r="F250" s="61">
        <v>118.93</v>
      </c>
      <c r="G250" s="61">
        <v>27.690000999999999</v>
      </c>
    </row>
    <row r="251" spans="1:7">
      <c r="A251" s="8">
        <v>43084</v>
      </c>
      <c r="B251" s="61">
        <v>266.51001000000002</v>
      </c>
      <c r="C251" s="61">
        <v>134.050003</v>
      </c>
      <c r="D251" s="61">
        <v>146.270004</v>
      </c>
      <c r="E251" s="61">
        <v>246.11999499999999</v>
      </c>
      <c r="F251" s="61">
        <v>119.18</v>
      </c>
      <c r="G251" s="61">
        <v>27.809999000000001</v>
      </c>
    </row>
    <row r="252" spans="1:7">
      <c r="A252" s="8">
        <v>43087</v>
      </c>
      <c r="B252" s="61">
        <v>268.20001200000002</v>
      </c>
      <c r="C252" s="61">
        <v>134.86999499999999</v>
      </c>
      <c r="D252" s="61">
        <v>147.13999899999999</v>
      </c>
      <c r="E252" s="61">
        <v>247.64999399999999</v>
      </c>
      <c r="F252" s="61">
        <v>119.730003</v>
      </c>
      <c r="G252" s="61">
        <v>28.059999000000001</v>
      </c>
    </row>
    <row r="253" spans="1:7">
      <c r="A253" s="8">
        <v>43088</v>
      </c>
      <c r="B253" s="61">
        <v>267.17001299999998</v>
      </c>
      <c r="C253" s="61">
        <v>133.86000100000001</v>
      </c>
      <c r="D253" s="61">
        <v>146.63999899999999</v>
      </c>
      <c r="E253" s="61">
        <v>246.75</v>
      </c>
      <c r="F253" s="61">
        <v>119.82</v>
      </c>
      <c r="G253" s="61">
        <v>27.940000999999999</v>
      </c>
    </row>
    <row r="254" spans="1:7">
      <c r="A254" s="8">
        <v>43089</v>
      </c>
      <c r="B254" s="61">
        <v>267.02999899999998</v>
      </c>
      <c r="C254" s="61">
        <v>133.779999</v>
      </c>
      <c r="D254" s="61">
        <v>146.96000699999999</v>
      </c>
      <c r="E254" s="61">
        <v>246.55999800000001</v>
      </c>
      <c r="F254" s="61">
        <v>120.139999</v>
      </c>
      <c r="G254" s="61">
        <v>27.889999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14F5-7987-48B9-BE0C-53922E834E6A}">
  <dimension ref="A1:Z61"/>
  <sheetViews>
    <sheetView topLeftCell="L1" zoomScale="63" zoomScaleNormal="70" workbookViewId="0">
      <selection activeCell="L43" sqref="L43"/>
    </sheetView>
  </sheetViews>
  <sheetFormatPr defaultRowHeight="14.5"/>
  <cols>
    <col min="1" max="2" width="8.7265625" style="89"/>
    <col min="3" max="3" width="12.453125" style="89" customWidth="1"/>
    <col min="4" max="4" width="8.7265625" style="89"/>
    <col min="5" max="5" width="14" style="89" bestFit="1" customWidth="1"/>
    <col min="6" max="6" width="13.54296875" style="89" customWidth="1"/>
    <col min="7" max="7" width="14" style="89" customWidth="1"/>
    <col min="8" max="8" width="13.26953125" style="89" customWidth="1"/>
    <col min="9" max="9" width="12.26953125" style="89" customWidth="1"/>
    <col min="10" max="10" width="11.54296875" style="89" customWidth="1"/>
    <col min="11" max="11" width="8.7265625" style="89"/>
    <col min="12" max="12" width="10.453125" style="89" customWidth="1"/>
    <col min="13" max="13" width="11.54296875" style="89" customWidth="1"/>
    <col min="14" max="14" width="24" style="89" customWidth="1"/>
    <col min="15" max="15" width="15.7265625" style="89" customWidth="1"/>
    <col min="16" max="16" width="15.1796875" style="89" customWidth="1"/>
    <col min="17" max="17" width="15.08984375" style="89" customWidth="1"/>
    <col min="18" max="18" width="22.1796875" style="89" bestFit="1" customWidth="1"/>
    <col min="19" max="19" width="13.54296875" style="89" customWidth="1"/>
    <col min="20" max="20" width="16.6328125" style="89" customWidth="1"/>
    <col min="21" max="16384" width="8.7265625" style="89"/>
  </cols>
  <sheetData>
    <row r="1" spans="1:23">
      <c r="A1" s="40" t="s">
        <v>49</v>
      </c>
      <c r="B1" s="40">
        <f>(COVAR(B4:B11,$P$4:$P$11))/(VAR($P$4:$P$11))</f>
        <v>1.3531815986051292</v>
      </c>
      <c r="C1" s="40">
        <f>(COVAR(C4:C11,$P$4:$P$11))/(VAR($P$4:$P$11))</f>
        <v>-0.33484597026944724</v>
      </c>
      <c r="D1" s="40">
        <f>(COVAR(D4:D11,$P$4:$P$11))/(VAR($P$4:$P$11))</f>
        <v>0.57086796670422491</v>
      </c>
      <c r="E1" s="40">
        <f>(COVAR(E4:E11,$P$4:$P$11))/(VAR($P$4:$P$11))</f>
        <v>1.0176092533063421</v>
      </c>
      <c r="F1" s="40">
        <f>(COVAR(F4:F11,$P$4:$P$11))/(VAR($P$4:$P$11))</f>
        <v>0.71983306238876144</v>
      </c>
      <c r="G1" s="40">
        <f>(COVAR(G4:G11,$P$4:$P$11))/(VAR($P$4:$P$11))</f>
        <v>-1.7777979850628691</v>
      </c>
      <c r="H1" s="40">
        <f>(COVAR(H4:H11,$P$4:$P$11))/(VAR($P$4:$P$11))</f>
        <v>1.3801014714050894</v>
      </c>
      <c r="I1" s="40">
        <f>(COVAR(I4:I11,$P$4:$P$11))/(VAR($P$4:$P$11))</f>
        <v>1.4745988393017095</v>
      </c>
      <c r="J1" s="40">
        <f>(COVAR(J4:J11,$P$4:$P$11))/(VAR($P$4:$P$11))</f>
        <v>0.90452352349791143</v>
      </c>
      <c r="K1" s="40">
        <f>(COVAR(K4:K11,$P$4:$P$11))/(VAR($P$4:$P$11))</f>
        <v>0.28734164208433849</v>
      </c>
      <c r="M1" s="89">
        <f>COUNT(A4:A11)</f>
        <v>8</v>
      </c>
    </row>
    <row r="2" spans="1:23" ht="15" thickBot="1">
      <c r="A2" s="110" t="s">
        <v>0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1"/>
      <c r="R2" s="58"/>
      <c r="S2" s="58"/>
      <c r="T2" s="58"/>
    </row>
    <row r="3" spans="1:23">
      <c r="A3" s="88" t="s">
        <v>1</v>
      </c>
      <c r="B3" s="88" t="str">
        <f>[2]P3_data!B2</f>
        <v>ADBE</v>
      </c>
      <c r="C3" s="88" t="str">
        <f>[2]P3_data!C2</f>
        <v>NKE</v>
      </c>
      <c r="D3" s="88" t="str">
        <f>[2]P3_data!D2</f>
        <v>PEG</v>
      </c>
      <c r="E3" s="88" t="str">
        <f>[2]P3_data!E2</f>
        <v>CVA</v>
      </c>
      <c r="F3" s="88" t="str">
        <f>[2]P3_data!F2</f>
        <v>NVO</v>
      </c>
      <c r="G3" s="88" t="str">
        <f>[2]P3_data!G2</f>
        <v>MSG</v>
      </c>
      <c r="H3" s="88" t="str">
        <f>[2]P3_data!H2</f>
        <v>BMW.DE</v>
      </c>
      <c r="I3" s="88" t="str">
        <f>[2]P3_data!I2</f>
        <v>AAXJ</v>
      </c>
      <c r="J3" s="88" t="str">
        <f>[2]P3_data!J2</f>
        <v>IGF</v>
      </c>
      <c r="K3" s="88" t="str">
        <f>[2]P3_data!K2</f>
        <v>PFUAX</v>
      </c>
      <c r="L3" s="15" t="s">
        <v>2</v>
      </c>
      <c r="P3" s="44" t="s">
        <v>57</v>
      </c>
      <c r="S3" s="58"/>
      <c r="T3" s="58"/>
    </row>
    <row r="4" spans="1:23">
      <c r="A4" s="89">
        <v>2011</v>
      </c>
      <c r="B4" s="1">
        <f>([2]P3_data!B4-[2]P3_data!B3)/[2]P3_data!B3</f>
        <v>2.3219814241486069E-2</v>
      </c>
      <c r="C4" s="1">
        <f>([2]P3_data!C4-[2]P3_data!C3)/[2]P3_data!C3</f>
        <v>0.2938039215686275</v>
      </c>
      <c r="D4" s="1">
        <f>([2]P3_data!D4-[2]P3_data!D3)/[2]P3_data!D3</f>
        <v>6.0150375939849621E-2</v>
      </c>
      <c r="E4" s="1">
        <f>([2]P3_data!E4-[2]P3_data!E3)/[2]P3_data!E3</f>
        <v>-3.3142857142857043E-2</v>
      </c>
      <c r="F4" s="1">
        <f>([2]P3_data!F4-[2]P3_data!F3)/[2]P3_data!F3</f>
        <v>0.67773980424143554</v>
      </c>
      <c r="G4" s="1">
        <f>([2]P3_data!G4-[2]P3_data!G3)/[2]P3_data!G3</f>
        <v>0.28673464285714284</v>
      </c>
      <c r="H4" s="1">
        <f>([2]P3_data!H4-[2]P3_data!H3)/[2]P3_data!H3</f>
        <v>0.81136963215018199</v>
      </c>
      <c r="I4" s="1">
        <f>([2]P3_data!I4-[2]P3_data!I3)/[2]P3_data!I3</f>
        <v>0.18187057806798534</v>
      </c>
      <c r="J4" s="1">
        <f>([2]P3_data!J4-[2]P3_data!J3)/[2]P3_data!J3</f>
        <v>0.10519912147154507</v>
      </c>
      <c r="K4" s="1">
        <f>([2]P3_data!K4-[2]P3_data!K3)/[2]P3_data!K3</f>
        <v>3.831041257367393E-2</v>
      </c>
      <c r="L4" s="16">
        <f>AVERAGE(B4:K4)</f>
        <v>0.24452554459690715</v>
      </c>
      <c r="P4" s="44">
        <f>([2]P3_data!L4-[2]P3_data!L3)/[2]P3_data!L3</f>
        <v>0.19764962331403998</v>
      </c>
      <c r="S4" s="58"/>
      <c r="T4" s="58"/>
    </row>
    <row r="5" spans="1:23">
      <c r="A5" s="89">
        <v>2012</v>
      </c>
      <c r="B5" s="1">
        <f>([2]P3_data!B5-[2]P3_data!B4)/[2]P3_data!B4</f>
        <v>-6.3540090771558186E-2</v>
      </c>
      <c r="C5" s="1">
        <f>([2]P3_data!C5-[2]P3_data!C4)/[2]P3_data!C4</f>
        <v>0.26079044616876818</v>
      </c>
      <c r="D5" s="1">
        <f>([2]P3_data!D5-[2]P3_data!D4)/[2]P3_data!D4</f>
        <v>-6.444650015417823E-2</v>
      </c>
      <c r="E5" s="1">
        <f>([2]P3_data!E5-[2]P3_data!E4)/[2]P3_data!E4</f>
        <v>-0.15543735224586303</v>
      </c>
      <c r="F5" s="1">
        <f>([2]P3_data!F5-[2]P3_data!F4)/[2]P3_data!F4</f>
        <v>5.3478345862209148E-2</v>
      </c>
      <c r="G5" s="1">
        <f>([2]P3_data!G5-[2]P3_data!G4)/[2]P3_data!G4</f>
        <v>0.13758929966650663</v>
      </c>
      <c r="H5" s="1">
        <f>([2]P3_data!H5-[2]P3_data!H4)/[2]P3_data!H4</f>
        <v>0.16601277938613487</v>
      </c>
      <c r="I5" s="1">
        <f>([2]P3_data!I5-[2]P3_data!I4)/[2]P3_data!I4</f>
        <v>-0.10497235773525575</v>
      </c>
      <c r="J5" s="1">
        <f>([2]P3_data!J5-[2]P3_data!J4)/[2]P3_data!J4</f>
        <v>-6.1072823167693142E-2</v>
      </c>
      <c r="K5" s="1">
        <f>([2]P3_data!K5-[2]P3_data!K4)/[2]P3_data!K4</f>
        <v>5.3926206244087067E-2</v>
      </c>
      <c r="L5" s="16">
        <f>AVERAGE(B5:K5)</f>
        <v>2.2232795325315753E-2</v>
      </c>
      <c r="P5" s="44">
        <f>([2]P3_data!L5-[2]P3_data!L4)/[2]P3_data!L4</f>
        <v>2.0441357806586298E-2</v>
      </c>
      <c r="S5" s="58"/>
      <c r="T5" s="58"/>
    </row>
    <row r="6" spans="1:23">
      <c r="A6" s="89">
        <v>2013</v>
      </c>
      <c r="B6" s="1">
        <f>([2]P3_data!B6-[2]P3_data!B5)/[2]P3_data!B5</f>
        <v>0.22229402261712436</v>
      </c>
      <c r="C6" s="1">
        <f>([2]P3_data!C6-[2]P3_data!C5)/[2]P3_data!C5</f>
        <v>3.9523071046180143E-2</v>
      </c>
      <c r="D6" s="1">
        <f>([2]P3_data!D6-[2]P3_data!D5)/[2]P3_data!D5</f>
        <v>2.7686222808174024E-2</v>
      </c>
      <c r="E6" s="1">
        <f>([2]P3_data!E6-[2]P3_data!E5)/[2]P3_data!E5</f>
        <v>0.37998593421973426</v>
      </c>
      <c r="F6" s="1">
        <f>([2]P3_data!F6-[2]P3_data!F5)/[2]P3_data!F5</f>
        <v>0.54681989427756339</v>
      </c>
      <c r="G6" s="1">
        <f>([2]P3_data!G6-[2]P3_data!G5)/[2]P3_data!G5</f>
        <v>0.81317525921313161</v>
      </c>
      <c r="H6" s="1">
        <f>([2]P3_data!H6-[2]P3_data!H5)/[2]P3_data!H5</f>
        <v>0.13396548606767827</v>
      </c>
      <c r="I6" s="1">
        <f>([2]P3_data!I6-[2]P3_data!I5)/[2]P3_data!I5</f>
        <v>9.7857639874450314E-2</v>
      </c>
      <c r="J6" s="1">
        <f>([2]P3_data!J6-[2]P3_data!J5)/[2]P3_data!J5</f>
        <v>7.0905301174764096E-2</v>
      </c>
      <c r="K6" s="1">
        <f>([2]P3_data!K6-[2]P3_data!K5)/[2]P3_data!K5</f>
        <v>-3.7701974865350082E-2</v>
      </c>
      <c r="L6" s="16">
        <f>AVERAGE(B6:K6)</f>
        <v>0.22945108564334502</v>
      </c>
      <c r="P6" s="44">
        <f>([2]P3_data!L6-[2]P3_data!L5)/[2]P3_data!L5</f>
        <v>0.1414953758270337</v>
      </c>
      <c r="S6" s="58"/>
      <c r="T6" s="58"/>
    </row>
    <row r="7" spans="1:23">
      <c r="A7" s="89">
        <v>2014</v>
      </c>
      <c r="B7" s="1">
        <f>([2]P3_data!B7-[2]P3_data!B6)/[2]P3_data!B6</f>
        <v>0.56463124504361617</v>
      </c>
      <c r="C7" s="1">
        <f>([2]P3_data!C7-[2]P3_data!C6)/[2]P3_data!C6</f>
        <v>0.34782604995374661</v>
      </c>
      <c r="D7" s="1">
        <f>([2]P3_data!D7-[2]P3_data!D6)/[2]P3_data!D6</f>
        <v>6.9275176395125204E-2</v>
      </c>
      <c r="E7" s="1">
        <f>([2]P3_data!E7-[2]P3_data!E6)/[2]P3_data!E6</f>
        <v>-8.72210490477206E-2</v>
      </c>
      <c r="F7" s="1">
        <f>([2]P3_data!F7-[2]P3_data!F6)/[2]P3_data!F6</f>
        <v>7.5942475615472613E-2</v>
      </c>
      <c r="G7" s="1">
        <f>([2]P3_data!G7-[2]P3_data!G6)/[2]P3_data!G6</f>
        <v>0.11553246828143009</v>
      </c>
      <c r="H7" s="1">
        <f>([2]P3_data!H7-[2]P3_data!H6)/[2]P3_data!H6</f>
        <v>8.9952768983067491E-2</v>
      </c>
      <c r="I7" s="1">
        <f>([2]P3_data!I7-[2]P3_data!I6)/[2]P3_data!I6</f>
        <v>-7.5078566643317954E-2</v>
      </c>
      <c r="J7" s="1">
        <f>([2]P3_data!J7-[2]P3_data!J6)/[2]P3_data!J6</f>
        <v>5.1436417275962168E-2</v>
      </c>
      <c r="K7" s="1">
        <f>([2]P3_data!K7-[2]P3_data!K6)/[2]P3_data!K6</f>
        <v>-6.3432835820895664E-2</v>
      </c>
      <c r="L7" s="16">
        <f>AVERAGE(B7:K7)</f>
        <v>0.10888641500364862</v>
      </c>
      <c r="P7" s="44">
        <f>([2]P3_data!L7-[2]P3_data!L6)/[2]P3_data!L6</f>
        <v>0.18989258722549662</v>
      </c>
      <c r="S7" s="58"/>
      <c r="T7" s="58"/>
    </row>
    <row r="8" spans="1:23">
      <c r="A8" s="89">
        <v>2015</v>
      </c>
      <c r="B8" s="1">
        <f>([2]P3_data!B8-[2]P3_data!B7)/[2]P3_data!B7</f>
        <v>0.18482851833079908</v>
      </c>
      <c r="C8" s="1">
        <f>([2]P3_data!C8-[2]P3_data!C7)/[2]P3_data!C7</f>
        <v>0.26630065247222107</v>
      </c>
      <c r="D8" s="1">
        <f>([2]P3_data!D8-[2]P3_data!D7)/[2]P3_data!D7</f>
        <v>0.28014397120575874</v>
      </c>
      <c r="E8" s="1">
        <f>([2]P3_data!E8-[2]P3_data!E7)/[2]P3_data!E7</f>
        <v>0.13555561111111103</v>
      </c>
      <c r="F8" s="1">
        <f>([2]P3_data!F8-[2]P3_data!F7)/[2]P3_data!F7</f>
        <v>0.1232670341954643</v>
      </c>
      <c r="G8" s="1">
        <f>([2]P3_data!G8-[2]P3_data!G7)/[2]P3_data!G7</f>
        <v>0.3053593194099487</v>
      </c>
      <c r="H8" s="1">
        <f>([2]P3_data!H8-[2]P3_data!H7)/[2]P3_data!H7</f>
        <v>0.279386315268498</v>
      </c>
      <c r="I8" s="1">
        <f>([2]P3_data!I8-[2]P3_data!I7)/[2]P3_data!I7</f>
        <v>0.10691936349007683</v>
      </c>
      <c r="J8" s="1">
        <f>([2]P3_data!J8-[2]P3_data!J7)/[2]P3_data!J7</f>
        <v>9.9921935987509841E-2</v>
      </c>
      <c r="K8" s="1">
        <f>([2]P3_data!K8-[2]P3_data!K7)/[2]P3_data!K7</f>
        <v>-2.3904382470119369E-2</v>
      </c>
      <c r="L8" s="16">
        <f>AVERAGE(B8:K8)</f>
        <v>0.17577783390012686</v>
      </c>
      <c r="P8" s="44">
        <f>([2]P3_data!L8-[2]P3_data!L7)/[2]P3_data!L7</f>
        <v>0.11915248489623778</v>
      </c>
      <c r="S8" s="58"/>
      <c r="T8" s="58"/>
    </row>
    <row r="9" spans="1:23">
      <c r="A9" s="89">
        <v>2016</v>
      </c>
      <c r="B9" s="1">
        <f>([2]P3_data!B9-[2]P3_data!B8)/[2]P3_data!B8</f>
        <v>0.27092542421217741</v>
      </c>
      <c r="C9" s="1">
        <f>([2]P3_data!C9-[2]P3_data!C8)/[2]P3_data!C8</f>
        <v>0.34439020054200548</v>
      </c>
      <c r="D9" s="1">
        <f>([2]P3_data!D9-[2]P3_data!D8)/[2]P3_data!D8</f>
        <v>-3.2333669165885662E-2</v>
      </c>
      <c r="E9" s="1">
        <f>([2]P3_data!E9-[2]P3_data!E8)/[2]P3_data!E8</f>
        <v>-0.30821921192665297</v>
      </c>
      <c r="F9" s="1">
        <f>([2]P3_data!F9-[2]P3_data!F8)/[2]P3_data!F8</f>
        <v>0.25381503021061425</v>
      </c>
      <c r="G9" s="1">
        <f>([2]P3_data!G9-[2]P3_data!G8)/[2]P3_data!G8</f>
        <v>1.0340594323432344</v>
      </c>
      <c r="H9" s="1">
        <f>([2]P3_data!H9-[2]P3_data!H8)/[2]P3_data!H8</f>
        <v>-0.25860732575227607</v>
      </c>
      <c r="I9" s="1">
        <f>([2]P3_data!I9-[2]P3_data!I8)/[2]P3_data!I8</f>
        <v>-0.19641414957195924</v>
      </c>
      <c r="J9" s="1">
        <f>([2]P3_data!J9-[2]P3_data!J8)/[2]P3_data!J8</f>
        <v>-0.15093449254790631</v>
      </c>
      <c r="K9" s="1">
        <f>([2]P3_data!K9-[2]P3_data!K8)/[2]P3_data!K8</f>
        <v>-8.0612244897959276E-2</v>
      </c>
      <c r="L9" s="16">
        <f>AVERAGE(B9:K9)</f>
        <v>8.7606899344539219E-2</v>
      </c>
      <c r="P9" s="44">
        <f>([2]P3_data!L9-[2]P3_data!L8)/[2]P3_data!L8</f>
        <v>-2.7443746722759246E-2</v>
      </c>
      <c r="S9" s="58"/>
      <c r="T9" s="58"/>
    </row>
    <row r="10" spans="1:23">
      <c r="A10" s="89">
        <v>2017</v>
      </c>
      <c r="B10" s="1">
        <f>([2]P3_data!B10-[2]P3_data!B9)/[2]P3_data!B9</f>
        <v>0.27207449792438015</v>
      </c>
      <c r="C10" s="1">
        <f>([2]P3_data!C10-[2]P3_data!C9)/[2]P3_data!C9</f>
        <v>-0.14691172865382129</v>
      </c>
      <c r="D10" s="1">
        <f>([2]P3_data!D10-[2]P3_data!D9)/[2]P3_data!D9</f>
        <v>7.142859737115248E-2</v>
      </c>
      <c r="E10" s="1">
        <f>([2]P3_data!E10-[2]P3_data!E9)/[2]P3_data!E9</f>
        <v>0.13861386138613868</v>
      </c>
      <c r="F10" s="1">
        <f>([2]P3_data!F10-[2]P3_data!F9)/[2]P3_data!F9</f>
        <v>-0.35260428409887745</v>
      </c>
      <c r="G10" s="1">
        <f>([2]P3_data!G10-[2]P3_data!G9)/[2]P3_data!G9</f>
        <v>0.14012198675854109</v>
      </c>
      <c r="H10" s="1">
        <f>([2]P3_data!H10-[2]P3_data!H9)/[2]P3_data!H9</f>
        <v>9.7964957058963964E-2</v>
      </c>
      <c r="I10" s="1">
        <f>([2]P3_data!I10-[2]P3_data!I9)/[2]P3_data!I9</f>
        <v>0.18572868341708537</v>
      </c>
      <c r="J10" s="1">
        <f>([2]P3_data!J10-[2]P3_data!J9)/[2]P3_data!J9</f>
        <v>0.1067150210842859</v>
      </c>
      <c r="K10" s="1">
        <f>([2]P3_data!K10-[2]P3_data!K9)/[2]P3_data!K9</f>
        <v>4.5504994450610452E-2</v>
      </c>
      <c r="L10" s="16">
        <f>AVERAGE(B10:K10)</f>
        <v>5.5863658669845925E-2</v>
      </c>
      <c r="P10" s="44">
        <f>([2]P3_data!L10-[2]P3_data!L9)/[2]P3_data!L9</f>
        <v>0.17453002141245419</v>
      </c>
      <c r="S10" s="58"/>
      <c r="T10" s="58"/>
    </row>
    <row r="11" spans="1:23">
      <c r="A11" s="89">
        <v>2018</v>
      </c>
      <c r="B11" s="1">
        <f>([2]P3_data!B11-[2]P3_data!B10)/[2]P3_data!B10</f>
        <v>0.76186276239195627</v>
      </c>
      <c r="C11" s="1">
        <f>([2]P3_data!C11-[2]P3_data!C10)/[2]P3_data!C10</f>
        <v>0.2896029947220039</v>
      </c>
      <c r="D11" s="1">
        <f>([2]P3_data!D11-[2]P3_data!D10)/[2]P3_data!D10</f>
        <v>0.17220336723163843</v>
      </c>
      <c r="E11" s="1">
        <f>([2]P3_data!E11-[2]P3_data!E10)/[2]P3_data!E10</f>
        <v>1.5527950310559004E-2</v>
      </c>
      <c r="F11" s="1">
        <f>([2]P3_data!F11-[2]P3_data!F10)/[2]P3_data!F10</f>
        <v>0.53442087555548112</v>
      </c>
      <c r="G11" s="1">
        <f>([2]P3_data!G11-[2]P3_data!G10)/[2]P3_data!G10</f>
        <v>0.2286673789339943</v>
      </c>
      <c r="H11" s="1">
        <f>([2]P3_data!H11-[2]P3_data!H10)/[2]P3_data!H10</f>
        <v>9.2669635087789706E-2</v>
      </c>
      <c r="I11" s="1">
        <f>([2]P3_data!I11-[2]P3_data!I10)/[2]P3_data!I10</f>
        <v>0.38633660327728092</v>
      </c>
      <c r="J11" s="1">
        <f>([2]P3_data!J11-[2]P3_data!J10)/[2]P3_data!J10</f>
        <v>0.15231618448347972</v>
      </c>
      <c r="K11" s="1">
        <f>([2]P3_data!K11-[2]P3_data!K10)/[2]P3_data!K10</f>
        <v>0.11040339702760095</v>
      </c>
      <c r="L11" s="16">
        <f>AVERAGE(B11:K11)</f>
        <v>0.27440111490217844</v>
      </c>
      <c r="M11" s="3" t="s">
        <v>32</v>
      </c>
      <c r="N11" s="3" t="s">
        <v>33</v>
      </c>
      <c r="P11" s="44">
        <f>([2]P3_data!L11-[2]P3_data!L10)/[2]P3_data!L10</f>
        <v>0.23912724904102114</v>
      </c>
      <c r="S11" s="58"/>
      <c r="T11" s="58"/>
    </row>
    <row r="12" spans="1:23" ht="15" thickBot="1">
      <c r="A12" s="4" t="s">
        <v>3</v>
      </c>
      <c r="B12" s="5">
        <f>AVERAGE(B4:B11)</f>
        <v>0.27953702424874766</v>
      </c>
      <c r="C12" s="5">
        <f>AVERAGE(C4:C11)</f>
        <v>0.21191570097746643</v>
      </c>
      <c r="D12" s="5">
        <f>AVERAGE(D4:D11)</f>
        <v>7.3013442703954323E-2</v>
      </c>
      <c r="E12" s="5">
        <f>AVERAGE(E4:E11)</f>
        <v>1.0707860833056169E-2</v>
      </c>
      <c r="F12" s="5">
        <f>AVERAGE(F4:F11)</f>
        <v>0.23910989698242036</v>
      </c>
      <c r="G12" s="5">
        <f>AVERAGE(G4:G11)</f>
        <v>0.38265497343299121</v>
      </c>
      <c r="H12" s="5">
        <f>AVERAGE(H4:H11)</f>
        <v>0.17658928103125482</v>
      </c>
      <c r="I12" s="5">
        <f>AVERAGE(I4:I11)</f>
        <v>7.2780974272043233E-2</v>
      </c>
      <c r="J12" s="5">
        <f>AVERAGE(J4:J11)</f>
        <v>4.6810833220243417E-2</v>
      </c>
      <c r="K12" s="5">
        <f>AVERAGE(K4:K11)</f>
        <v>5.3116965302060001E-3</v>
      </c>
      <c r="L12" s="17">
        <f>AVERAGE(B12:K12)</f>
        <v>0.14984316842323836</v>
      </c>
      <c r="M12" s="18">
        <f>AVERAGE(L4:L11)</f>
        <v>0.14984316842323836</v>
      </c>
      <c r="N12" s="2">
        <f>_xlfn.STDEV.P(L4:L11)</f>
        <v>8.814535308345274E-2</v>
      </c>
      <c r="P12" s="4">
        <f>AVERAGE(P4:P11)</f>
        <v>0.13185561910001381</v>
      </c>
      <c r="Q12" s="4" t="s">
        <v>61</v>
      </c>
      <c r="S12" s="58"/>
      <c r="T12" s="58"/>
    </row>
    <row r="13" spans="1:23">
      <c r="P13" s="4">
        <f>_xlfn.STDEV.P(P4:P11)</f>
        <v>8.5928144372268339E-2</v>
      </c>
      <c r="Q13" s="4" t="s">
        <v>62</v>
      </c>
      <c r="S13" s="58"/>
      <c r="T13" s="59"/>
    </row>
    <row r="14" spans="1:23" hidden="1">
      <c r="N14" s="3" t="s">
        <v>24</v>
      </c>
      <c r="O14" s="3"/>
      <c r="P14" s="3"/>
      <c r="Q14" s="3"/>
      <c r="R14" s="3"/>
    </row>
    <row r="15" spans="1:23" hidden="1">
      <c r="B15" s="88" t="s">
        <v>4</v>
      </c>
      <c r="C15" s="88" t="s">
        <v>6</v>
      </c>
      <c r="D15" s="88" t="s">
        <v>15</v>
      </c>
      <c r="E15" s="88" t="s">
        <v>16</v>
      </c>
      <c r="F15" s="88" t="s">
        <v>18</v>
      </c>
      <c r="G15" s="88" t="s">
        <v>20</v>
      </c>
      <c r="H15" s="88" t="s">
        <v>8</v>
      </c>
      <c r="I15" s="88" t="s">
        <v>22</v>
      </c>
      <c r="J15" s="88" t="s">
        <v>10</v>
      </c>
      <c r="K15" s="88" t="s">
        <v>12</v>
      </c>
      <c r="M15" s="14"/>
      <c r="N15" s="14" t="s">
        <v>4</v>
      </c>
      <c r="O15" s="14" t="s">
        <v>6</v>
      </c>
      <c r="P15" s="14" t="s">
        <v>15</v>
      </c>
      <c r="Q15" s="14" t="s">
        <v>16</v>
      </c>
      <c r="R15" s="14" t="s">
        <v>18</v>
      </c>
      <c r="S15" s="14" t="s">
        <v>20</v>
      </c>
      <c r="T15" s="14" t="s">
        <v>8</v>
      </c>
      <c r="U15" s="14" t="s">
        <v>22</v>
      </c>
      <c r="V15" s="14" t="s">
        <v>10</v>
      </c>
      <c r="W15" s="14" t="s">
        <v>12</v>
      </c>
    </row>
    <row r="16" spans="1:23" hidden="1">
      <c r="A16" s="88" t="s">
        <v>4</v>
      </c>
      <c r="B16" s="89">
        <f t="array" ref="B16:K25">MMULT(TRANSPOSE(B4:K11-B12:K12),(B4:K11-B12:K12))/M</f>
        <v>6.3711695335740878E-2</v>
      </c>
      <c r="C16" s="89">
        <v>5.5893956696557168E-3</v>
      </c>
      <c r="D16" s="89">
        <v>1.0141144854497353E-2</v>
      </c>
      <c r="E16" s="89">
        <v>1.4344302833967019E-3</v>
      </c>
      <c r="F16" s="89">
        <v>5.602706041821448E-3</v>
      </c>
      <c r="G16" s="89">
        <v>-7.8610312701961338E-3</v>
      </c>
      <c r="H16" s="89">
        <v>-2.8401763915308527E-2</v>
      </c>
      <c r="I16" s="89">
        <v>1.7363784135922846E-2</v>
      </c>
      <c r="J16" s="89">
        <v>8.6374647968115361E-3</v>
      </c>
      <c r="K16" s="89">
        <v>1.4527925607334931E-3</v>
      </c>
      <c r="M16" s="12" t="s">
        <v>4</v>
      </c>
      <c r="N16" s="12">
        <f>VARP('portfolio scenario testing (2)'!$B$4:$B$11)</f>
        <v>6.3711695335740878E-2</v>
      </c>
      <c r="O16" s="12"/>
      <c r="P16" s="12"/>
      <c r="Q16" s="12"/>
      <c r="R16" s="12"/>
      <c r="S16" s="12"/>
      <c r="T16" s="12"/>
      <c r="U16" s="12"/>
      <c r="V16" s="12"/>
      <c r="W16" s="12"/>
    </row>
    <row r="17" spans="1:23" hidden="1">
      <c r="A17" s="88" t="s">
        <v>6</v>
      </c>
      <c r="B17" s="89">
        <v>5.5893956696557168E-3</v>
      </c>
      <c r="C17" s="89">
        <v>2.6573114881461211E-2</v>
      </c>
      <c r="D17" s="89">
        <v>6.3972710467352211E-4</v>
      </c>
      <c r="E17" s="89">
        <v>-2.1207890001077701E-2</v>
      </c>
      <c r="F17" s="89">
        <v>2.2816998384696169E-2</v>
      </c>
      <c r="G17" s="89">
        <v>3.3499829108701623E-3</v>
      </c>
      <c r="H17" s="89">
        <v>2.0835715047996723E-3</v>
      </c>
      <c r="I17" s="89">
        <v>-9.2684364976867474E-3</v>
      </c>
      <c r="J17" s="89">
        <v>-5.0778907508718368E-3</v>
      </c>
      <c r="K17" s="89">
        <v>-2.009929961106072E-3</v>
      </c>
      <c r="M17" s="12" t="s">
        <v>6</v>
      </c>
      <c r="N17" s="12">
        <v>5.5893956696557168E-3</v>
      </c>
      <c r="O17" s="12">
        <f>VARP('portfolio scenario testing (2)'!$C$4:$C$11)</f>
        <v>2.6573114881461225E-2</v>
      </c>
      <c r="P17" s="12"/>
      <c r="Q17" s="12"/>
      <c r="R17" s="12"/>
      <c r="S17" s="12"/>
      <c r="T17" s="12"/>
      <c r="U17" s="12"/>
      <c r="V17" s="12"/>
      <c r="W17" s="12"/>
    </row>
    <row r="18" spans="1:23" hidden="1">
      <c r="A18" s="88" t="s">
        <v>15</v>
      </c>
      <c r="B18" s="89">
        <v>1.0141144854497353E-2</v>
      </c>
      <c r="C18" s="89">
        <v>6.3972710467352211E-4</v>
      </c>
      <c r="D18" s="89">
        <v>1.0621431069363124E-2</v>
      </c>
      <c r="E18" s="89">
        <v>8.3454152139383706E-3</v>
      </c>
      <c r="F18" s="89">
        <v>1.4028767022418484E-3</v>
      </c>
      <c r="G18" s="89">
        <v>-1.0389834768967331E-2</v>
      </c>
      <c r="H18" s="89">
        <v>6.8105306814438766E-3</v>
      </c>
      <c r="I18" s="89">
        <v>1.1099925595226332E-2</v>
      </c>
      <c r="J18" s="89">
        <v>6.896520072195214E-3</v>
      </c>
      <c r="K18" s="89">
        <v>1.0575372452723277E-3</v>
      </c>
      <c r="M18" s="12" t="s">
        <v>15</v>
      </c>
      <c r="N18" s="12">
        <v>1.0141144854497353E-2</v>
      </c>
      <c r="O18" s="12">
        <v>6.3972710467352211E-4</v>
      </c>
      <c r="P18" s="12">
        <f>VARP('portfolio scenario testing (2)'!$D$4:$D$11)</f>
        <v>1.0621431069363127E-2</v>
      </c>
      <c r="Q18" s="12"/>
      <c r="R18" s="12"/>
      <c r="S18" s="12"/>
      <c r="T18" s="12"/>
      <c r="U18" s="12"/>
      <c r="V18" s="12"/>
      <c r="W18" s="12"/>
    </row>
    <row r="19" spans="1:23" hidden="1">
      <c r="A19" s="88" t="s">
        <v>16</v>
      </c>
      <c r="B19" s="89">
        <v>1.4344302833967019E-3</v>
      </c>
      <c r="C19" s="89">
        <v>-2.1207890001077701E-2</v>
      </c>
      <c r="D19" s="89">
        <v>8.3454152139383706E-3</v>
      </c>
      <c r="E19" s="89">
        <v>3.8646012612410165E-2</v>
      </c>
      <c r="F19" s="89">
        <v>5.9754956236930225E-3</v>
      </c>
      <c r="G19" s="89">
        <v>-2.3876228392701463E-3</v>
      </c>
      <c r="H19" s="89">
        <v>1.3479347821302055E-2</v>
      </c>
      <c r="I19" s="89">
        <v>1.9320370508338895E-2</v>
      </c>
      <c r="J19" s="89">
        <v>1.2709544366553962E-2</v>
      </c>
      <c r="K19" s="89">
        <v>1.3409263394427492E-3</v>
      </c>
      <c r="M19" s="12" t="s">
        <v>16</v>
      </c>
      <c r="N19" s="12">
        <v>1.4344302833967019E-3</v>
      </c>
      <c r="O19" s="12">
        <v>-2.1207890001077701E-2</v>
      </c>
      <c r="P19" s="12">
        <v>8.3454152139383706E-3</v>
      </c>
      <c r="Q19" s="12">
        <f>VARP('portfolio scenario testing (2)'!$E$4:$E$11)</f>
        <v>3.8646012612410165E-2</v>
      </c>
      <c r="R19" s="12"/>
      <c r="S19" s="12"/>
      <c r="T19" s="12"/>
      <c r="U19" s="12"/>
      <c r="V19" s="12"/>
      <c r="W19" s="12"/>
    </row>
    <row r="20" spans="1:23" hidden="1">
      <c r="A20" s="88" t="s">
        <v>18</v>
      </c>
      <c r="B20" s="89">
        <v>5.602706041821448E-3</v>
      </c>
      <c r="C20" s="89">
        <v>2.2816998384696169E-2</v>
      </c>
      <c r="D20" s="89">
        <v>1.4028767022418484E-3</v>
      </c>
      <c r="E20" s="89">
        <v>5.9754956236930225E-3</v>
      </c>
      <c r="F20" s="89">
        <v>9.9891796763086252E-2</v>
      </c>
      <c r="G20" s="89">
        <v>3.7006075167852689E-2</v>
      </c>
      <c r="H20" s="89">
        <v>3.5606284409141507E-2</v>
      </c>
      <c r="I20" s="89">
        <v>1.6317401221498527E-2</v>
      </c>
      <c r="J20" s="89">
        <v>4.8683926866053134E-3</v>
      </c>
      <c r="K20" s="89">
        <v>1.6004635068975841E-3</v>
      </c>
      <c r="M20" s="12" t="s">
        <v>18</v>
      </c>
      <c r="N20" s="12">
        <v>5.602706041821448E-3</v>
      </c>
      <c r="O20" s="12">
        <v>2.2816998384696169E-2</v>
      </c>
      <c r="P20" s="12">
        <v>1.4028767022418484E-3</v>
      </c>
      <c r="Q20" s="12">
        <v>5.9754956236930225E-3</v>
      </c>
      <c r="R20" s="12">
        <f>VARP('portfolio scenario testing (2)'!$F$4:$F$11)</f>
        <v>9.9891796763086224E-2</v>
      </c>
      <c r="S20" s="12"/>
      <c r="T20" s="12"/>
      <c r="U20" s="12"/>
      <c r="V20" s="12"/>
      <c r="W20" s="12"/>
    </row>
    <row r="21" spans="1:23" hidden="1">
      <c r="A21" s="88" t="s">
        <v>20</v>
      </c>
      <c r="B21" s="89">
        <v>-7.8610312701961338E-3</v>
      </c>
      <c r="C21" s="89">
        <v>3.3499829108701623E-3</v>
      </c>
      <c r="D21" s="89">
        <v>-1.0389834768967331E-2</v>
      </c>
      <c r="E21" s="89">
        <v>-2.3876228392701463E-3</v>
      </c>
      <c r="F21" s="89">
        <v>3.7006075167852689E-2</v>
      </c>
      <c r="G21" s="89">
        <v>0.10484960745085922</v>
      </c>
      <c r="H21" s="89">
        <v>-3.9118430937446318E-2</v>
      </c>
      <c r="I21" s="89">
        <v>-2.1285115245544557E-2</v>
      </c>
      <c r="J21" s="89">
        <v>-1.671464806800706E-2</v>
      </c>
      <c r="K21" s="89">
        <v>-1.1859752890420194E-2</v>
      </c>
      <c r="M21" s="12" t="s">
        <v>20</v>
      </c>
      <c r="N21" s="12">
        <v>-7.8610312701961338E-3</v>
      </c>
      <c r="O21" s="12">
        <v>3.3499829108701623E-3</v>
      </c>
      <c r="P21" s="12">
        <v>-1.0389834768967331E-2</v>
      </c>
      <c r="Q21" s="12">
        <v>-2.3876228392701463E-3</v>
      </c>
      <c r="R21" s="12">
        <v>3.7006075167852689E-2</v>
      </c>
      <c r="S21" s="12">
        <f>VARP('portfolio scenario testing (2)'!$G$4:$G$11)</f>
        <v>0.10484960745085919</v>
      </c>
      <c r="T21" s="12"/>
      <c r="U21" s="12"/>
      <c r="V21" s="12"/>
      <c r="W21" s="12"/>
    </row>
    <row r="22" spans="1:23" hidden="1">
      <c r="A22" s="88" t="s">
        <v>8</v>
      </c>
      <c r="B22" s="89">
        <v>-2.8401763915308527E-2</v>
      </c>
      <c r="C22" s="89">
        <v>2.0835715047996723E-3</v>
      </c>
      <c r="D22" s="89">
        <v>6.8105306814438766E-3</v>
      </c>
      <c r="E22" s="89">
        <v>1.3479347821302055E-2</v>
      </c>
      <c r="F22" s="89">
        <v>3.5606284409141507E-2</v>
      </c>
      <c r="G22" s="89">
        <v>-3.9118430937446318E-2</v>
      </c>
      <c r="H22" s="89">
        <v>7.8196029721242358E-2</v>
      </c>
      <c r="I22" s="89">
        <v>2.1042166579218043E-2</v>
      </c>
      <c r="J22" s="89">
        <v>1.4341361036264473E-2</v>
      </c>
      <c r="K22" s="89">
        <v>6.3291262291552538E-3</v>
      </c>
      <c r="M22" s="12" t="s">
        <v>8</v>
      </c>
      <c r="N22" s="12">
        <v>-2.4057650082803389E-3</v>
      </c>
      <c r="O22" s="12">
        <v>-6.2216300574598274E-3</v>
      </c>
      <c r="P22" s="12">
        <v>8.1151183426907483E-3</v>
      </c>
      <c r="Q22" s="12">
        <v>1.7926740240023938E-2</v>
      </c>
      <c r="R22" s="12">
        <v>-8.8800869483345989E-3</v>
      </c>
      <c r="S22" s="12">
        <v>-2.9390075948169961E-2</v>
      </c>
      <c r="T22" s="12">
        <f>VARP('portfolio scenario testing (2)'!$H$4:$H$11)</f>
        <v>7.8196029721242344E-2</v>
      </c>
      <c r="U22" s="12"/>
      <c r="V22" s="12"/>
      <c r="W22" s="12"/>
    </row>
    <row r="23" spans="1:23" hidden="1">
      <c r="A23" s="88" t="s">
        <v>22</v>
      </c>
      <c r="B23" s="89">
        <v>1.7363784135922846E-2</v>
      </c>
      <c r="C23" s="89">
        <v>-9.2684364976867474E-3</v>
      </c>
      <c r="D23" s="89">
        <v>1.1099925595226332E-2</v>
      </c>
      <c r="E23" s="89">
        <v>1.9320370508338895E-2</v>
      </c>
      <c r="F23" s="89">
        <v>1.6317401221498527E-2</v>
      </c>
      <c r="G23" s="89">
        <v>-2.1285115245544557E-2</v>
      </c>
      <c r="H23" s="89">
        <v>2.1042166579218043E-2</v>
      </c>
      <c r="I23" s="89">
        <v>3.1336729186907761E-2</v>
      </c>
      <c r="J23" s="89">
        <v>1.5044943666070187E-2</v>
      </c>
      <c r="K23" s="89">
        <v>7.9586340833420616E-3</v>
      </c>
      <c r="M23" s="12" t="s">
        <v>22</v>
      </c>
      <c r="N23" s="12">
        <v>1.7363784135922846E-2</v>
      </c>
      <c r="O23" s="12">
        <v>-9.2684364976867474E-3</v>
      </c>
      <c r="P23" s="12">
        <v>1.1099925595226332E-2</v>
      </c>
      <c r="Q23" s="12">
        <v>1.9320370508338895E-2</v>
      </c>
      <c r="R23" s="12">
        <v>1.6317401221498527E-2</v>
      </c>
      <c r="S23" s="12">
        <v>-2.1285115245544557E-2</v>
      </c>
      <c r="T23" s="12">
        <v>9.9781681026151411E-3</v>
      </c>
      <c r="U23" s="12">
        <f>VARP('portfolio scenario testing (2)'!$I$4:$I$11)</f>
        <v>3.1336729186907754E-2</v>
      </c>
      <c r="V23" s="12"/>
      <c r="W23" s="12"/>
    </row>
    <row r="24" spans="1:23" hidden="1">
      <c r="A24" s="88" t="s">
        <v>10</v>
      </c>
      <c r="B24" s="89">
        <v>8.6374647968115361E-3</v>
      </c>
      <c r="C24" s="89">
        <v>-5.0778907508718368E-3</v>
      </c>
      <c r="D24" s="89">
        <v>6.896520072195214E-3</v>
      </c>
      <c r="E24" s="89">
        <v>1.2709544366553962E-2</v>
      </c>
      <c r="F24" s="89">
        <v>4.8683926866053134E-3</v>
      </c>
      <c r="G24" s="89">
        <v>-1.671464806800706E-2</v>
      </c>
      <c r="H24" s="89">
        <v>1.4341361036264473E-2</v>
      </c>
      <c r="I24" s="89">
        <v>1.5044943666070187E-2</v>
      </c>
      <c r="J24" s="89">
        <v>9.0367386129439464E-3</v>
      </c>
      <c r="K24" s="89">
        <v>3.0328119503877276E-3</v>
      </c>
      <c r="M24" s="12" t="s">
        <v>10</v>
      </c>
      <c r="N24" s="12">
        <v>8.6374647968115361E-3</v>
      </c>
      <c r="O24" s="12">
        <v>-5.0778907508718368E-3</v>
      </c>
      <c r="P24" s="12">
        <v>6.896520072195214E-3</v>
      </c>
      <c r="Q24" s="12">
        <v>1.2709544366553962E-2</v>
      </c>
      <c r="R24" s="12">
        <v>4.8683926866053134E-3</v>
      </c>
      <c r="S24" s="12">
        <v>-1.671464806800706E-2</v>
      </c>
      <c r="T24" s="12">
        <v>8.4195508015124515E-3</v>
      </c>
      <c r="U24" s="12">
        <v>1.5044943666070187E-2</v>
      </c>
      <c r="V24" s="12">
        <f>VARP('portfolio scenario testing (2)'!$J$4:$J$11)</f>
        <v>9.0367386129439464E-3</v>
      </c>
      <c r="W24" s="12"/>
    </row>
    <row r="25" spans="1:23" ht="15" hidden="1" thickBot="1">
      <c r="A25" s="88" t="s">
        <v>12</v>
      </c>
      <c r="B25" s="89">
        <v>1.4527925607334931E-3</v>
      </c>
      <c r="C25" s="89">
        <v>-2.009929961106072E-3</v>
      </c>
      <c r="D25" s="89">
        <v>1.0575372452723277E-3</v>
      </c>
      <c r="E25" s="89">
        <v>1.3409263394427492E-3</v>
      </c>
      <c r="F25" s="89">
        <v>1.6004635068975841E-3</v>
      </c>
      <c r="G25" s="89">
        <v>-1.1859752890420194E-2</v>
      </c>
      <c r="H25" s="89">
        <v>6.3291262291552538E-3</v>
      </c>
      <c r="I25" s="89">
        <v>7.9586340833420616E-3</v>
      </c>
      <c r="J25" s="89">
        <v>3.0328119503877276E-3</v>
      </c>
      <c r="K25" s="89">
        <v>3.8655677705239479E-3</v>
      </c>
      <c r="M25" s="13" t="s">
        <v>12</v>
      </c>
      <c r="N25" s="13">
        <v>1.4527925607334931E-3</v>
      </c>
      <c r="O25" s="13">
        <v>-2.009929961106072E-3</v>
      </c>
      <c r="P25" s="13">
        <v>1.0575372452723277E-3</v>
      </c>
      <c r="Q25" s="13">
        <v>1.3409263394427492E-3</v>
      </c>
      <c r="R25" s="13">
        <v>1.6004635068975841E-3</v>
      </c>
      <c r="S25" s="13">
        <v>-1.1859752890420194E-2</v>
      </c>
      <c r="T25" s="13">
        <v>2.9823568640586894E-3</v>
      </c>
      <c r="U25" s="13">
        <v>7.9586340833420616E-3</v>
      </c>
      <c r="V25" s="13">
        <v>3.0328119503877276E-3</v>
      </c>
      <c r="W25" s="13">
        <f>VARP('portfolio scenario testing (2)'!$K$4:$K$11)</f>
        <v>3.8655677705239492E-3</v>
      </c>
    </row>
    <row r="26" spans="1:23" hidden="1"/>
    <row r="27" spans="1:23" hidden="1">
      <c r="M27" s="114" t="s">
        <v>31</v>
      </c>
      <c r="N27" s="3">
        <f>COVAR(E4:E11,G4:G11)</f>
        <v>-2.3876228392701463E-3</v>
      </c>
      <c r="P27" s="31" t="s">
        <v>40</v>
      </c>
      <c r="Q27" s="3">
        <f>_xlfn.VAR.P(J4:J11)</f>
        <v>9.0367386129439464E-3</v>
      </c>
    </row>
    <row r="28" spans="1:23" ht="16.5" hidden="1" customHeight="1">
      <c r="M28" s="114"/>
      <c r="N28" s="23" t="str">
        <f>IF(N27=Q21,"you got it!","try again")</f>
        <v>you got it!</v>
      </c>
      <c r="P28" s="3"/>
      <c r="Q28" s="23" t="str">
        <f>IF(Q27=V24,"you got it!","try again")</f>
        <v>you got it!</v>
      </c>
    </row>
    <row r="29" spans="1:23" ht="15" thickBot="1">
      <c r="D29" s="112" t="s">
        <v>42</v>
      </c>
      <c r="E29" s="112"/>
      <c r="F29" s="112"/>
      <c r="G29" s="112"/>
      <c r="I29" s="113"/>
      <c r="J29" s="113"/>
      <c r="K29" s="113"/>
    </row>
    <row r="30" spans="1:23">
      <c r="A30" s="14"/>
      <c r="B30" s="14" t="s">
        <v>25</v>
      </c>
      <c r="C30" s="14"/>
      <c r="D30" s="29" t="s">
        <v>26</v>
      </c>
      <c r="E30" s="29" t="s">
        <v>27</v>
      </c>
      <c r="F30" s="29" t="s">
        <v>35</v>
      </c>
      <c r="G30" s="30" t="s">
        <v>36</v>
      </c>
      <c r="H30" s="30" t="s">
        <v>39</v>
      </c>
      <c r="I30" s="29" t="s">
        <v>34</v>
      </c>
      <c r="J30" s="30" t="s">
        <v>38</v>
      </c>
    </row>
    <row r="31" spans="1:23" ht="21.5" thickBot="1">
      <c r="A31" s="88" t="s">
        <v>4</v>
      </c>
      <c r="B31" s="9">
        <v>0.1</v>
      </c>
      <c r="D31" s="89">
        <v>7.3322873889822116E-2</v>
      </c>
      <c r="E31" s="34">
        <v>0</v>
      </c>
      <c r="F31" s="9">
        <v>0</v>
      </c>
      <c r="G31" s="89">
        <v>0.10020602169544052</v>
      </c>
      <c r="H31" s="89">
        <v>7.1561435431534329E-2</v>
      </c>
      <c r="I31" s="89">
        <v>7.7241699447467699E-2</v>
      </c>
      <c r="J31" s="89">
        <v>0.18319088015834953</v>
      </c>
      <c r="L31" s="38" t="s">
        <v>44</v>
      </c>
      <c r="M31" s="45"/>
      <c r="N31" s="39"/>
      <c r="R31" s="42" t="s">
        <v>55</v>
      </c>
      <c r="S31" s="43">
        <v>2.8199999999999999E-2</v>
      </c>
      <c r="T31" s="40" t="s">
        <v>56</v>
      </c>
      <c r="U31" s="40"/>
      <c r="V31" s="40"/>
      <c r="W31" s="40"/>
    </row>
    <row r="32" spans="1:23">
      <c r="A32" s="88" t="s">
        <v>6</v>
      </c>
      <c r="B32" s="9">
        <v>0.1</v>
      </c>
      <c r="D32" s="89">
        <v>0.256409212012921</v>
      </c>
      <c r="E32" s="34">
        <v>0.14516350794170135</v>
      </c>
      <c r="F32" s="9">
        <v>0</v>
      </c>
      <c r="G32" s="89">
        <v>0.158019052709824</v>
      </c>
      <c r="H32" s="89">
        <v>5.6499909479586469E-2</v>
      </c>
      <c r="I32" s="89">
        <v>9.8790231649295651E-2</v>
      </c>
      <c r="J32" s="89">
        <v>0.10164899721384743</v>
      </c>
      <c r="M32" s="46" t="s">
        <v>58</v>
      </c>
      <c r="N32" s="29" t="s">
        <v>26</v>
      </c>
      <c r="O32" s="29" t="s">
        <v>27</v>
      </c>
      <c r="P32" s="29" t="s">
        <v>35</v>
      </c>
      <c r="Q32" s="30" t="s">
        <v>45</v>
      </c>
      <c r="R32" s="30" t="s">
        <v>46</v>
      </c>
      <c r="S32" s="29" t="s">
        <v>47</v>
      </c>
      <c r="T32" s="30" t="s">
        <v>48</v>
      </c>
    </row>
    <row r="33" spans="1:26" ht="16.5">
      <c r="A33" s="88" t="s">
        <v>15</v>
      </c>
      <c r="B33" s="9">
        <v>0.1</v>
      </c>
      <c r="D33" s="89">
        <v>-0.17415201273151432</v>
      </c>
      <c r="E33" s="34">
        <v>5.2465359244314259E-2</v>
      </c>
      <c r="F33" s="9">
        <v>0</v>
      </c>
      <c r="G33" s="89">
        <v>0.11832196096571818</v>
      </c>
      <c r="H33" s="89">
        <v>6.6484602812535154E-2</v>
      </c>
      <c r="I33" s="89">
        <v>0.14305348095104831</v>
      </c>
      <c r="J33" s="89">
        <v>8.186703853902752E-2</v>
      </c>
      <c r="L33" s="41" t="s">
        <v>60</v>
      </c>
      <c r="M33" s="52">
        <f>B43-($S$31+M34*($P$12-$S$31))</f>
        <v>6.3643564393158186E-2</v>
      </c>
      <c r="N33" s="52">
        <f>D43-($S$31+N34*($P$12-$S$31))</f>
        <v>7.9909791960335458E-2</v>
      </c>
      <c r="O33" s="52">
        <f>E43-($S$31+O34*($P$12-$S$31))</f>
        <v>3.5217520443668132E-2</v>
      </c>
      <c r="P33" s="52">
        <f t="shared" ref="P33:T33" si="0">F43-($S$31+P34*($P$12-$S$31))</f>
        <v>0.53873372420943999</v>
      </c>
      <c r="Q33" s="52">
        <f t="shared" si="0"/>
        <v>7.8836804608087105E-2</v>
      </c>
      <c r="R33" s="52">
        <f t="shared" si="0"/>
        <v>6.9495261969803879E-2</v>
      </c>
      <c r="S33" s="52">
        <f t="shared" si="0"/>
        <v>-9.0740305228247026E-2</v>
      </c>
      <c r="T33" s="52">
        <f t="shared" si="0"/>
        <v>9.6621088055186988E-2</v>
      </c>
      <c r="V33" s="3" t="s">
        <v>41</v>
      </c>
    </row>
    <row r="34" spans="1:26" ht="16.5">
      <c r="A34" s="88" t="s">
        <v>16</v>
      </c>
      <c r="B34" s="9">
        <v>0.1</v>
      </c>
      <c r="D34" s="89">
        <v>0.13370076905638531</v>
      </c>
      <c r="E34" s="34">
        <v>7.1295093102686086E-2</v>
      </c>
      <c r="F34" s="9">
        <v>0</v>
      </c>
      <c r="G34" s="89">
        <v>0.10176889978034676</v>
      </c>
      <c r="H34" s="89">
        <v>0.10090189767246747</v>
      </c>
      <c r="I34" s="89">
        <v>0.16290807128396984</v>
      </c>
      <c r="J34" s="89">
        <v>7.2993705469744999E-2</v>
      </c>
      <c r="L34" s="41" t="s">
        <v>59</v>
      </c>
      <c r="M34" s="48">
        <f t="array" ref="M34">MMULT($B$1:$K$1,B31:B40)</f>
        <v>0.55954134019611912</v>
      </c>
      <c r="N34" s="48">
        <f t="array" ref="N34">MMULT($B$1:$K$1,D31:D40)</f>
        <v>-1.5517793350294795E-7</v>
      </c>
      <c r="O34" s="48">
        <f t="array" ref="O34">MMULT($B$1:$K$1,E31:E40)</f>
        <v>0.10718947426448816</v>
      </c>
      <c r="P34" s="48">
        <f t="array" ref="P34">MMULT($B$1:$K$1,F31:F40)</f>
        <v>-1.7777979850628691</v>
      </c>
      <c r="Q34" s="48">
        <f t="array" ref="Q34">MMULT($B$1:$K$1,G31:G40)</f>
        <v>0.32729699771691523</v>
      </c>
      <c r="R34" s="48">
        <f t="array" ref="R34">MMULT($B$1:$K$1,H31:H40)</f>
        <v>0.6811446176612368</v>
      </c>
      <c r="S34" s="48">
        <f t="array" ref="S34">MMULT($B$1:$K$1,I31:I40)</f>
        <v>1.1821867929575551</v>
      </c>
      <c r="T34" s="48">
        <f t="array" ref="T34">MMULT($B$1:$K$1,J31:J40)</f>
        <v>0.53232919183632477</v>
      </c>
      <c r="V34" s="49" t="str">
        <f>IF(P34=G1,"you got it","tryagain")</f>
        <v>you got it</v>
      </c>
    </row>
    <row r="35" spans="1:26">
      <c r="A35" s="88" t="s">
        <v>18</v>
      </c>
      <c r="B35" s="9">
        <v>0.1</v>
      </c>
      <c r="D35" s="89">
        <v>-0.16905677985184611</v>
      </c>
      <c r="E35" s="34">
        <v>0</v>
      </c>
      <c r="F35" s="9">
        <v>0</v>
      </c>
      <c r="G35" s="89">
        <v>-9.7122280706203393E-2</v>
      </c>
      <c r="H35" s="89">
        <v>0.24887983238428985</v>
      </c>
      <c r="I35" s="89">
        <v>9.0124396917556165E-2</v>
      </c>
      <c r="J35" s="89">
        <v>0.10552189133494913</v>
      </c>
      <c r="L35" s="41" t="s">
        <v>50</v>
      </c>
      <c r="M35" s="48">
        <f>(B43-$S$31)/B45</f>
        <v>1.3800292830873473</v>
      </c>
      <c r="N35" s="48">
        <f>(D43-$S$31)/D45</f>
        <v>433199.60016561992</v>
      </c>
      <c r="O35" s="48">
        <f>(E43-$S$31)/E45</f>
        <v>1.3086153622748875</v>
      </c>
      <c r="P35" s="48">
        <f>(F43-$S$31)/F45</f>
        <v>1.0946560205202907</v>
      </c>
      <c r="Q35" s="48">
        <f>(G43-$S$31)/G45</f>
        <v>2.2552917721710419</v>
      </c>
      <c r="R35" s="48">
        <f>(H43-$S$31)/H45</f>
        <v>1.0776863490127622</v>
      </c>
      <c r="S35" s="48">
        <f>(I43-$S$31)/I45</f>
        <v>0.24298412140018705</v>
      </c>
      <c r="T35" s="48">
        <f>(J43-$S$31)/J45</f>
        <v>1.6230009053253782</v>
      </c>
    </row>
    <row r="36" spans="1:26">
      <c r="A36" s="88" t="s">
        <v>20</v>
      </c>
      <c r="B36" s="9">
        <v>0.1</v>
      </c>
      <c r="D36" s="89">
        <v>0.15536474676304443</v>
      </c>
      <c r="E36" s="34">
        <v>8.8782784601457221E-2</v>
      </c>
      <c r="F36" s="9">
        <v>1</v>
      </c>
      <c r="G36" s="89">
        <v>0.15929466460327035</v>
      </c>
      <c r="H36" s="89">
        <v>9.0075447917193741E-2</v>
      </c>
      <c r="I36" s="89">
        <v>-0.14132292298728727</v>
      </c>
      <c r="J36" s="89">
        <v>0.1259650541432637</v>
      </c>
      <c r="L36" s="41" t="s">
        <v>51</v>
      </c>
      <c r="M36" s="48">
        <f>(B43-$S$31)/M34</f>
        <v>0.21739800026321995</v>
      </c>
      <c r="N36" s="48">
        <f>(D43-$S$31)/N34</f>
        <v>-514955.79346500721</v>
      </c>
      <c r="O36" s="48">
        <f>(E43-$S$31)/O34</f>
        <v>0.43220952502523097</v>
      </c>
      <c r="P36" s="48">
        <f>(F43-$S$31)/P34</f>
        <v>-0.19937865629904877</v>
      </c>
      <c r="Q36" s="48">
        <f>(G43-$S$31)/Q34</f>
        <v>0.34452799238183168</v>
      </c>
      <c r="R36" s="48">
        <f>(H43-$S$31)/R34</f>
        <v>0.20568279536754608</v>
      </c>
      <c r="S36" s="48">
        <f>(I43-$S$31)/S34</f>
        <v>2.6899301258536339E-2</v>
      </c>
      <c r="T36" s="48">
        <f>(J43-$S$31)/T34</f>
        <v>0.28516189291881855</v>
      </c>
    </row>
    <row r="37" spans="1:26" ht="16.5">
      <c r="A37" s="88" t="s">
        <v>8</v>
      </c>
      <c r="B37" s="9">
        <v>0.1</v>
      </c>
      <c r="D37" s="89">
        <v>0.11380998959773607</v>
      </c>
      <c r="E37" s="34">
        <v>0</v>
      </c>
      <c r="F37" s="9">
        <v>0</v>
      </c>
      <c r="G37" s="89">
        <v>0.11054129462833348</v>
      </c>
      <c r="H37" s="89">
        <v>0.13532610110118326</v>
      </c>
      <c r="I37" s="89">
        <v>0.11004751396624468</v>
      </c>
      <c r="J37" s="89">
        <v>9.6617931636680504E-2</v>
      </c>
      <c r="L37" s="41" t="s">
        <v>54</v>
      </c>
      <c r="M37" s="52">
        <f>(B43-$S$31)*($P$13/B45)-($P$12-$S$31)</f>
        <v>1.4927736375073733E-2</v>
      </c>
      <c r="N37" s="116">
        <f>(D43-$S$31)*($P$13/D45)-($P$12-$S$31)</f>
        <v>37223.934129421206</v>
      </c>
      <c r="O37" s="116">
        <f>(E43-$S$31)*($P$13/E45)-($P$12-$S$31)</f>
        <v>8.7912706773109611E-3</v>
      </c>
      <c r="P37" s="116">
        <f>(F43-$S$31)*($P$13/F45)-($P$12-$S$31)</f>
        <v>-9.593858530773533E-3</v>
      </c>
      <c r="Q37" s="116">
        <f>(G43-$S$31)*($P$13/G45)-($P$12-$S$31)</f>
        <v>9.0137417900688382E-2</v>
      </c>
      <c r="R37" s="116">
        <f>(H43-$S$31)*($P$13/H45)-($P$12-$S$31)</f>
        <v>-1.1052030914022418E-2</v>
      </c>
      <c r="S37" s="116">
        <f>(I43-$S$31)*($P$13/I45)-($P$12-$S$31)</f>
        <v>-8.2776444436169758E-2</v>
      </c>
      <c r="T37" s="116">
        <f>(J43-$S$31)*($P$13/J45)-($P$12-$S$31)</f>
        <v>3.5805837009107527E-2</v>
      </c>
    </row>
    <row r="38" spans="1:26">
      <c r="A38" s="88" t="s">
        <v>22</v>
      </c>
      <c r="B38" s="9">
        <v>0.1</v>
      </c>
      <c r="D38" s="89">
        <v>-9.358921617726744E-2</v>
      </c>
      <c r="E38" s="34">
        <v>0</v>
      </c>
      <c r="F38" s="9">
        <v>0</v>
      </c>
      <c r="G38" s="89">
        <v>8.5321311784098006E-2</v>
      </c>
      <c r="H38" s="89">
        <v>0.12370408335710693</v>
      </c>
      <c r="I38" s="89">
        <v>0.1431275597650446</v>
      </c>
      <c r="J38" s="89">
        <v>8.1833932286939332E-2</v>
      </c>
      <c r="L38" s="41" t="s">
        <v>52</v>
      </c>
      <c r="M38" s="47">
        <f>(B43-$P$12)/B48</f>
        <v>0.22266958145426699</v>
      </c>
      <c r="N38" s="47">
        <f>(D43-$P$12)/D48</f>
        <v>-0.25849736020399305</v>
      </c>
      <c r="O38" s="47">
        <f>(E43-$P$12)/E48</f>
        <v>-0.64896324845006959</v>
      </c>
      <c r="P38" s="47">
        <f>(F43-$P$12)/F48</f>
        <v>0.62204839969717851</v>
      </c>
      <c r="Q38" s="47">
        <f>(G43-$P$12)/G48</f>
        <v>0.12902161270557053</v>
      </c>
      <c r="R38" s="47">
        <f>(H43-$P$12)/H48</f>
        <v>0.30145843382818022</v>
      </c>
      <c r="S38" s="47">
        <f>(I43-$P$12)/I48</f>
        <v>-0.99540133623328586</v>
      </c>
      <c r="T38" s="47">
        <f>(J43-$P$12)/J48</f>
        <v>0.53268676443413687</v>
      </c>
    </row>
    <row r="39" spans="1:26">
      <c r="A39" s="88" t="s">
        <v>10</v>
      </c>
      <c r="B39" s="9">
        <v>0.1</v>
      </c>
      <c r="D39" s="89">
        <v>0.20495532971180644</v>
      </c>
      <c r="E39" s="34">
        <v>4.3059928147957255E-2</v>
      </c>
      <c r="F39" s="9">
        <v>0</v>
      </c>
      <c r="G39" s="89">
        <v>0.11743734013435052</v>
      </c>
      <c r="H39" s="89">
        <v>7.0936064204735721E-2</v>
      </c>
      <c r="I39" s="89">
        <v>0.15140332928237948</v>
      </c>
      <c r="J39" s="89">
        <v>7.8135362662499569E-2</v>
      </c>
      <c r="L39" s="54" t="s">
        <v>53</v>
      </c>
      <c r="M39" s="50">
        <f>(B$43-$S$31)/B$45</f>
        <v>1.3800292830873473</v>
      </c>
      <c r="N39" s="50" t="e">
        <f>(C$43-$S$31)/C$45</f>
        <v>#DIV/0!</v>
      </c>
      <c r="O39" s="50">
        <f>(D$43-$S$31)/D$45</f>
        <v>433199.60016561992</v>
      </c>
      <c r="P39" s="50">
        <f t="shared" ref="P39:T39" si="1">(E$43-$S$31)/E$45</f>
        <v>1.3086153622748875</v>
      </c>
      <c r="Q39" s="50">
        <f t="shared" si="1"/>
        <v>1.0946560205202907</v>
      </c>
      <c r="R39" s="50">
        <f t="shared" si="1"/>
        <v>2.2552917721710419</v>
      </c>
      <c r="S39" s="50">
        <f t="shared" si="1"/>
        <v>1.0776863490127622</v>
      </c>
      <c r="T39" s="50">
        <f t="shared" si="1"/>
        <v>0.24298412140018705</v>
      </c>
    </row>
    <row r="40" spans="1:26" ht="15" thickBot="1">
      <c r="A40" s="88" t="s">
        <v>12</v>
      </c>
      <c r="B40" s="25">
        <v>0.1</v>
      </c>
      <c r="D40" s="26">
        <v>0.49923508772891262</v>
      </c>
      <c r="E40" s="35">
        <v>0.59923332696188392</v>
      </c>
      <c r="F40" s="25">
        <v>0</v>
      </c>
      <c r="G40" s="26">
        <v>0.1462117344048216</v>
      </c>
      <c r="H40" s="26">
        <v>3.5630625639367142E-2</v>
      </c>
      <c r="I40" s="26">
        <v>0.16462763972428071</v>
      </c>
      <c r="J40" s="26">
        <v>7.2225206554698371E-2</v>
      </c>
    </row>
    <row r="41" spans="1:26">
      <c r="A41" s="89" t="s">
        <v>28</v>
      </c>
      <c r="B41" s="89">
        <f>SUM(B31:B40)</f>
        <v>0.99999999999999989</v>
      </c>
      <c r="D41" s="89">
        <f>SUM(D31:D40)</f>
        <v>1</v>
      </c>
      <c r="E41" s="89">
        <f>SUM(E31:E40)</f>
        <v>1</v>
      </c>
      <c r="F41" s="10">
        <f>SUM(F31:F40)</f>
        <v>1</v>
      </c>
      <c r="G41" s="89">
        <f>SUM(G31:G40)</f>
        <v>1</v>
      </c>
      <c r="H41" s="10">
        <f>SUM(H31:H40)</f>
        <v>1</v>
      </c>
      <c r="I41" s="10">
        <f>SUM(I31:I40)</f>
        <v>1.0000009999999999</v>
      </c>
      <c r="J41" s="89">
        <f>SUM(J31:J40)</f>
        <v>1</v>
      </c>
      <c r="L41" s="53" t="s">
        <v>65</v>
      </c>
    </row>
    <row r="42" spans="1:26">
      <c r="L42" s="51" t="s">
        <v>64</v>
      </c>
      <c r="M42" s="51"/>
      <c r="N42" s="51"/>
      <c r="O42" s="51"/>
      <c r="Q42" s="99"/>
    </row>
    <row r="43" spans="1:26">
      <c r="A43" s="22" t="s">
        <v>29</v>
      </c>
      <c r="B43" s="28">
        <f t="array" ref="B43">SUM(TRANSPOSE(B31:B40)*$B$12:$K$12)</f>
        <v>0.14984316842323836</v>
      </c>
      <c r="C43" s="28"/>
      <c r="D43" s="28">
        <f t="array" ref="D43">SUM(TRANSPOSE(D31:D40)*$B$12:$K$12)</f>
        <v>0.10810977587527069</v>
      </c>
      <c r="E43" s="28">
        <f t="array" ref="E43">SUM(TRANSPOSE(E31:E40)*$B$12:$K$12)</f>
        <v>7.4528311759558652E-2</v>
      </c>
      <c r="F43" s="28">
        <f t="array" ref="F43">SUM(TRANSPOSE(F31:F40)*$B$12:$K$12)</f>
        <v>0.38265497343299121</v>
      </c>
      <c r="G43" s="28">
        <f t="array" ref="G43">SUM(TRANSPOSE(G31:G40)*$B$12:$K$12)</f>
        <v>0.14096297753600975</v>
      </c>
      <c r="H43" s="28">
        <f t="array" ref="H43">SUM(TRANSPOSE(H31:H40)*$B$12:$K$12)</f>
        <v>0.16829972901012158</v>
      </c>
      <c r="I43" s="28">
        <f t="array" ref="I43">SUM(TRANSPOSE(I31:I40)*$B$12:$K$12)</f>
        <v>5.9999998687628196E-2</v>
      </c>
      <c r="J43" s="28">
        <f t="array" ref="J43">SUM(TRANSPOSE(J31:J40)*$B$12:$K$12)</f>
        <v>0.17999999999999125</v>
      </c>
      <c r="L43" s="117" t="s">
        <v>180</v>
      </c>
      <c r="M43" s="51"/>
      <c r="N43" s="51"/>
      <c r="O43" s="51"/>
      <c r="Q43" s="99" t="s">
        <v>168</v>
      </c>
      <c r="V43" s="89" t="s">
        <v>181</v>
      </c>
    </row>
    <row r="44" spans="1:26">
      <c r="A44" s="22"/>
      <c r="B44" s="23" t="str">
        <f>IF(B43=M12,"you got it!","try again")</f>
        <v>you got it!</v>
      </c>
      <c r="C44" s="23"/>
      <c r="D44" s="28"/>
      <c r="E44" s="28"/>
      <c r="F44" s="28"/>
      <c r="G44" s="28"/>
      <c r="H44" s="28"/>
      <c r="I44" s="28"/>
      <c r="J44" s="28"/>
      <c r="L44" s="51"/>
      <c r="M44" s="51" t="s">
        <v>37</v>
      </c>
      <c r="N44" s="51"/>
      <c r="O44" s="51"/>
      <c r="Q44" s="99" t="s">
        <v>169</v>
      </c>
      <c r="V44" s="89" t="s">
        <v>182</v>
      </c>
    </row>
    <row r="45" spans="1:26">
      <c r="A45" s="19" t="s">
        <v>30</v>
      </c>
      <c r="B45" s="27">
        <f t="array" ref="B45">SQRT(MMULT(MMULT(TRANSPOSE(B31:B40),Q),B31:B40))</f>
        <v>8.8145353083452727E-2</v>
      </c>
      <c r="C45" s="20"/>
      <c r="D45" s="27">
        <f t="array" ref="D45">SQRT(MMULT(MMULT(TRANSPOSE(D31:D40),Q),D31:D40))</f>
        <v>1.844641034865216E-7</v>
      </c>
      <c r="E45" s="27">
        <f t="array" ref="E45">SQRT(MMULT(MMULT(TRANSPOSE(E31:E40),Q),E31:E40))</f>
        <v>3.5402543096408286E-2</v>
      </c>
      <c r="F45" s="27">
        <f t="array" ref="F45">SQRT(MMULT(MMULT(TRANSPOSE(F31:F40),Q),F31:F40))</f>
        <v>0.32380489102368298</v>
      </c>
      <c r="G45" s="27">
        <f t="array" ref="G45">SQRT(MMULT(MMULT(TRANSPOSE(G31:G40),Q),G31:G40))</f>
        <v>4.9999285647842902E-2</v>
      </c>
      <c r="H45" s="27">
        <f t="array" ref="H45">SQRT(MMULT(MMULT(TRANSPOSE(H31:H40),Q),H31:H40))</f>
        <v>0.13000046733306306</v>
      </c>
      <c r="I45" s="27">
        <f t="array" ref="I45">SQRT(MMULT(MMULT(TRANSPOSE(I31:I40),Q),I31:I40))</f>
        <v>0.13087274388294132</v>
      </c>
      <c r="J45" s="27">
        <f t="array" ref="J45">SQRT(MMULT(MMULT(TRANSPOSE(J31:J40),Q),J31:J40))</f>
        <v>9.3530446903576106E-2</v>
      </c>
      <c r="L45" s="51"/>
      <c r="M45" s="51"/>
      <c r="N45" s="51"/>
      <c r="O45" s="51"/>
      <c r="Q45" s="99" t="s">
        <v>167</v>
      </c>
      <c r="V45" s="89" t="s">
        <v>183</v>
      </c>
      <c r="Z45" s="89" t="s">
        <v>184</v>
      </c>
    </row>
    <row r="46" spans="1:26">
      <c r="B46" s="21" t="str">
        <f>IF(B45=N12,"you got it!","try again")</f>
        <v>you got it!</v>
      </c>
      <c r="R46" s="100" t="s">
        <v>170</v>
      </c>
      <c r="V46" s="89" t="s">
        <v>26</v>
      </c>
    </row>
    <row r="47" spans="1:26">
      <c r="Q47" s="100" t="s">
        <v>171</v>
      </c>
      <c r="V47" s="89" t="s">
        <v>185</v>
      </c>
    </row>
    <row r="48" spans="1:26" ht="16.5">
      <c r="A48" s="55" t="s">
        <v>63</v>
      </c>
      <c r="B48" s="56">
        <f t="array" ref="B48">STDEV(L4:L11-P4:P11)</f>
        <v>8.07813496830007E-2</v>
      </c>
      <c r="C48" s="56"/>
      <c r="D48" s="56">
        <v>9.1861066612069456E-2</v>
      </c>
      <c r="E48" s="56">
        <v>8.8336754781370097E-2</v>
      </c>
      <c r="F48" s="57">
        <v>0.40318302314589971</v>
      </c>
      <c r="G48" s="56">
        <v>7.0587851484844547E-2</v>
      </c>
      <c r="H48" s="56">
        <v>0.12089265325009789</v>
      </c>
      <c r="I48" s="56">
        <v>7.2187586852450497E-2</v>
      </c>
      <c r="J48" s="56">
        <v>9.0380283713488371E-2</v>
      </c>
      <c r="Q48" s="100" t="s">
        <v>172</v>
      </c>
      <c r="V48" s="89" t="s">
        <v>186</v>
      </c>
    </row>
    <row r="51" spans="1:5">
      <c r="A51" s="58"/>
    </row>
    <row r="52" spans="1:5" ht="18.5">
      <c r="B52" s="60">
        <f t="array" ref="B52">(MMULT(B4:K4,$J$31:$J$40))-P4</f>
        <v>5.0871742071246812E-2</v>
      </c>
      <c r="E52" s="66" t="s">
        <v>104</v>
      </c>
    </row>
    <row r="53" spans="1:5">
      <c r="B53" s="60">
        <f t="array" ref="B53">(MMULT(B5:K5,$J$31:$J$40))-P5</f>
        <v>7.3527464901463543E-3</v>
      </c>
    </row>
    <row r="54" spans="1:5">
      <c r="B54" s="60">
        <f t="array" ref="B54">(MMULT(B6:K6,$J$31:$J$40))-P6</f>
        <v>0.1171493699716224</v>
      </c>
    </row>
    <row r="55" spans="1:5">
      <c r="B55" s="60">
        <f t="array" ref="B55">(MMULT(B7:K7,$J$31:$J$40))-P7</f>
        <v>-2.7245080451986703E-2</v>
      </c>
    </row>
    <row r="56" spans="1:5">
      <c r="B56" s="60">
        <f t="array" ref="B56">(MMULT(B8:K8,$J$31:$J$40))-P8</f>
        <v>6.7901143371614542E-2</v>
      </c>
    </row>
    <row r="57" spans="1:5">
      <c r="B57" s="60">
        <f t="array" ref="B57">(MMULT(B9:K9,$J$31:$J$40))-P9</f>
        <v>0.18529999799250879</v>
      </c>
    </row>
    <row r="58" spans="1:5">
      <c r="B58" s="60">
        <f t="array" ref="B58">(MMULT(B10:K10,$J$31:$J$40))-P10</f>
        <v>-0.10692439023822882</v>
      </c>
    </row>
    <row r="59" spans="1:5">
      <c r="B59" s="60">
        <f t="array" ref="B59">(MMULT(B11:K11,$J$31:$J$40))-P11</f>
        <v>9.0749517992896017E-2</v>
      </c>
    </row>
    <row r="60" spans="1:5">
      <c r="B60" s="60"/>
    </row>
    <row r="61" spans="1:5">
      <c r="B61" s="60">
        <f>STDEV(B52:B59)</f>
        <v>9.0380283713488371E-2</v>
      </c>
    </row>
  </sheetData>
  <mergeCells count="4">
    <mergeCell ref="A2:L2"/>
    <mergeCell ref="D29:G29"/>
    <mergeCell ref="I29:K29"/>
    <mergeCell ref="M27:M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3"/>
  <sheetViews>
    <sheetView workbookViewId="0">
      <selection activeCell="G23" sqref="G23"/>
    </sheetView>
  </sheetViews>
  <sheetFormatPr defaultRowHeight="14.5"/>
  <cols>
    <col min="2" max="2" width="13" customWidth="1"/>
    <col min="3" max="7" width="12.1796875" customWidth="1"/>
    <col min="8" max="8" width="14" customWidth="1"/>
    <col min="9" max="9" width="11.54296875" customWidth="1"/>
    <col min="10" max="10" width="13.1796875" customWidth="1"/>
    <col min="11" max="11" width="14.1796875" customWidth="1"/>
  </cols>
  <sheetData>
    <row r="1" spans="1:20" ht="47.25" customHeight="1">
      <c r="B1" t="s">
        <v>5</v>
      </c>
      <c r="C1" t="s">
        <v>7</v>
      </c>
      <c r="D1" t="s">
        <v>14</v>
      </c>
      <c r="E1" s="7" t="s">
        <v>17</v>
      </c>
      <c r="F1" s="7" t="s">
        <v>19</v>
      </c>
      <c r="G1" s="7" t="s">
        <v>21</v>
      </c>
      <c r="H1" t="s">
        <v>9</v>
      </c>
      <c r="I1" s="7" t="s">
        <v>23</v>
      </c>
      <c r="J1" s="6" t="s">
        <v>11</v>
      </c>
      <c r="K1" s="6" t="s">
        <v>13</v>
      </c>
    </row>
    <row r="2" spans="1:20">
      <c r="B2" s="24" t="s">
        <v>4</v>
      </c>
      <c r="C2" s="24" t="s">
        <v>6</v>
      </c>
      <c r="D2" s="24" t="s">
        <v>15</v>
      </c>
      <c r="E2" s="24" t="s">
        <v>16</v>
      </c>
      <c r="F2" s="24" t="s">
        <v>18</v>
      </c>
      <c r="G2" s="24" t="s">
        <v>20</v>
      </c>
      <c r="H2" s="24" t="s">
        <v>8</v>
      </c>
      <c r="I2" s="24" t="s">
        <v>22</v>
      </c>
      <c r="J2" s="24" t="s">
        <v>10</v>
      </c>
      <c r="K2" s="24" t="s">
        <v>12</v>
      </c>
      <c r="L2" s="24" t="s">
        <v>57</v>
      </c>
    </row>
    <row r="3" spans="1:20">
      <c r="A3" s="8">
        <v>40179</v>
      </c>
      <c r="B3">
        <v>32.299999999999997</v>
      </c>
      <c r="C3" s="9">
        <v>15.9375</v>
      </c>
      <c r="D3" s="9">
        <v>30.59</v>
      </c>
      <c r="E3" s="9">
        <v>17.5</v>
      </c>
      <c r="F3" s="9">
        <v>13.486000000000001</v>
      </c>
      <c r="G3" s="9">
        <v>19.600000000000001</v>
      </c>
      <c r="H3" s="33">
        <v>30.959999</v>
      </c>
      <c r="I3" s="9">
        <v>52.07</v>
      </c>
      <c r="J3" s="9">
        <v>32.889999000000003</v>
      </c>
      <c r="K3">
        <v>10.18</v>
      </c>
      <c r="L3" s="36">
        <v>1073.869995</v>
      </c>
    </row>
    <row r="4" spans="1:20">
      <c r="A4" s="8">
        <v>40544</v>
      </c>
      <c r="B4">
        <v>33.049999999999997</v>
      </c>
      <c r="C4" s="9">
        <v>20.62</v>
      </c>
      <c r="D4" s="9">
        <v>32.43</v>
      </c>
      <c r="E4" s="9">
        <v>16.920000000000002</v>
      </c>
      <c r="F4" s="9">
        <v>22.625999</v>
      </c>
      <c r="G4" s="9">
        <v>25.219999000000001</v>
      </c>
      <c r="H4" s="33">
        <v>56.080002</v>
      </c>
      <c r="I4" s="9">
        <v>61.540000999999997</v>
      </c>
      <c r="J4" s="9">
        <v>36.349997999999999</v>
      </c>
      <c r="K4">
        <v>10.57</v>
      </c>
      <c r="L4" s="36">
        <v>1286.119995</v>
      </c>
    </row>
    <row r="5" spans="1:20">
      <c r="A5" s="8">
        <v>40909</v>
      </c>
      <c r="B5">
        <v>30.95</v>
      </c>
      <c r="C5" s="9">
        <v>25.997499000000001</v>
      </c>
      <c r="D5" s="9">
        <v>30.34</v>
      </c>
      <c r="E5" s="9">
        <v>14.29</v>
      </c>
      <c r="F5" s="9">
        <v>23.835999999999999</v>
      </c>
      <c r="G5" s="9">
        <v>28.690000999999999</v>
      </c>
      <c r="H5" s="33">
        <v>65.389999000000003</v>
      </c>
      <c r="I5" s="9">
        <v>55.080002</v>
      </c>
      <c r="J5" s="9">
        <v>34.130001</v>
      </c>
      <c r="K5">
        <v>11.14</v>
      </c>
      <c r="L5" s="36">
        <v>1312.410034</v>
      </c>
    </row>
    <row r="6" spans="1:20">
      <c r="A6" s="8">
        <v>41275</v>
      </c>
      <c r="B6">
        <v>37.83</v>
      </c>
      <c r="C6" s="9">
        <v>27.024999999999999</v>
      </c>
      <c r="D6" s="9">
        <v>31.18</v>
      </c>
      <c r="E6" s="9">
        <v>19.719999000000001</v>
      </c>
      <c r="F6" s="9">
        <v>36.869999</v>
      </c>
      <c r="G6" s="9">
        <v>52.02</v>
      </c>
      <c r="H6" s="33">
        <v>74.150002000000001</v>
      </c>
      <c r="I6" s="9">
        <v>60.470001000000003</v>
      </c>
      <c r="J6" s="9">
        <v>36.549999</v>
      </c>
      <c r="K6">
        <v>10.72</v>
      </c>
      <c r="L6" s="36">
        <v>1498.1099850000001</v>
      </c>
    </row>
    <row r="7" spans="1:20">
      <c r="A7" s="8">
        <v>41640</v>
      </c>
      <c r="B7">
        <v>59.19</v>
      </c>
      <c r="C7" s="9">
        <v>36.424999</v>
      </c>
      <c r="D7" s="9">
        <v>33.340000000000003</v>
      </c>
      <c r="E7" s="9">
        <v>18</v>
      </c>
      <c r="F7" s="9">
        <v>39.669998</v>
      </c>
      <c r="G7" s="9">
        <v>58.029998999999997</v>
      </c>
      <c r="H7" s="33">
        <v>80.819999999999993</v>
      </c>
      <c r="I7" s="9">
        <v>55.93</v>
      </c>
      <c r="J7" s="9">
        <v>38.43</v>
      </c>
      <c r="K7">
        <v>10.039999999999999</v>
      </c>
      <c r="L7" s="36">
        <v>1782.589966</v>
      </c>
    </row>
    <row r="8" spans="1:20">
      <c r="A8" s="8">
        <v>42005</v>
      </c>
      <c r="B8">
        <v>70.13</v>
      </c>
      <c r="C8" s="9">
        <v>46.125</v>
      </c>
      <c r="D8" s="9">
        <v>42.68</v>
      </c>
      <c r="E8" s="9">
        <v>20.440000999999999</v>
      </c>
      <c r="F8" s="9">
        <v>44.560001</v>
      </c>
      <c r="G8" s="9">
        <v>75.75</v>
      </c>
      <c r="H8" s="33">
        <v>103.400002</v>
      </c>
      <c r="I8" s="9">
        <v>61.91</v>
      </c>
      <c r="J8" s="9">
        <v>42.27</v>
      </c>
      <c r="K8">
        <v>9.8000000000000007</v>
      </c>
      <c r="L8" s="36">
        <v>1994.98999</v>
      </c>
    </row>
    <row r="9" spans="1:20">
      <c r="A9" s="8">
        <v>42370</v>
      </c>
      <c r="B9">
        <v>89.13</v>
      </c>
      <c r="C9" s="9">
        <v>62.009998000000003</v>
      </c>
      <c r="D9" s="9">
        <v>41.299999</v>
      </c>
      <c r="E9" s="9">
        <v>14.14</v>
      </c>
      <c r="F9" s="9">
        <v>55.869999</v>
      </c>
      <c r="G9" s="9">
        <v>154.08000200000001</v>
      </c>
      <c r="H9" s="33">
        <v>76.660004000000001</v>
      </c>
      <c r="I9" s="9">
        <v>49.75</v>
      </c>
      <c r="J9" s="9">
        <v>35.889999000000003</v>
      </c>
      <c r="K9">
        <v>9.01</v>
      </c>
      <c r="L9" s="36">
        <v>1940.23999</v>
      </c>
    </row>
    <row r="10" spans="1:20">
      <c r="A10" s="8">
        <v>42736</v>
      </c>
      <c r="B10">
        <v>113.38</v>
      </c>
      <c r="C10" s="9">
        <v>52.900002000000001</v>
      </c>
      <c r="D10" s="9">
        <v>44.25</v>
      </c>
      <c r="E10" s="9">
        <v>16.100000000000001</v>
      </c>
      <c r="F10" s="9">
        <v>36.169998</v>
      </c>
      <c r="G10" s="9">
        <v>175.66999799999999</v>
      </c>
      <c r="H10" s="33">
        <v>84.169998000000007</v>
      </c>
      <c r="I10" s="9">
        <v>58.990001999999997</v>
      </c>
      <c r="J10" s="9">
        <v>39.720001000000003</v>
      </c>
      <c r="K10">
        <v>9.42</v>
      </c>
      <c r="L10" s="36">
        <v>2278.8701169999999</v>
      </c>
    </row>
    <row r="11" spans="1:20">
      <c r="A11" s="8">
        <v>43101</v>
      </c>
      <c r="B11">
        <v>199.76</v>
      </c>
      <c r="C11" s="9">
        <v>68.220000999999996</v>
      </c>
      <c r="D11" s="9">
        <v>51.869999</v>
      </c>
      <c r="E11" s="9">
        <v>16.350000000000001</v>
      </c>
      <c r="F11" s="9">
        <v>55.5</v>
      </c>
      <c r="G11" s="9">
        <v>215.83999600000001</v>
      </c>
      <c r="H11" s="33">
        <v>91.970000999999996</v>
      </c>
      <c r="I11" s="9">
        <v>81.779999000000004</v>
      </c>
      <c r="J11" s="9">
        <v>45.77</v>
      </c>
      <c r="K11">
        <v>10.46</v>
      </c>
      <c r="L11" s="36">
        <v>2823.8100589999999</v>
      </c>
    </row>
    <row r="12" spans="1:20"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</row>
    <row r="13" spans="1:20"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</row>
    <row r="14" spans="1:20">
      <c r="A14" s="1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</row>
    <row r="15" spans="1:20">
      <c r="B15" s="8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</row>
    <row r="16" spans="1:20">
      <c r="B16" s="8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</row>
    <row r="17" spans="2:20">
      <c r="B17" s="8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</row>
    <row r="18" spans="2:20">
      <c r="B18" s="8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</row>
    <row r="19" spans="2:20">
      <c r="B19" s="8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</row>
    <row r="20" spans="2:20">
      <c r="B20" s="8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</row>
    <row r="21" spans="2:20">
      <c r="B21" s="8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</row>
    <row r="22" spans="2:20">
      <c r="B22" s="8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</row>
    <row r="23" spans="2:20">
      <c r="B23" s="8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</row>
    <row r="24" spans="2:20"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</row>
    <row r="25" spans="2:20"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</row>
    <row r="26" spans="2:20"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</row>
    <row r="27" spans="2:20"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</row>
    <row r="28" spans="2:20"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</row>
    <row r="29" spans="2:20"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</row>
    <row r="30" spans="2:20"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</row>
    <row r="31" spans="2:20"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</row>
    <row r="32" spans="2:20"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</row>
    <row r="33" spans="8:20"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"/>
  <sheetViews>
    <sheetView tabSelected="1" workbookViewId="0">
      <selection activeCell="A11" sqref="A11"/>
    </sheetView>
  </sheetViews>
  <sheetFormatPr defaultRowHeight="14.5"/>
  <sheetData>
    <row r="1" spans="1:10">
      <c r="D1" s="101" t="s">
        <v>165</v>
      </c>
      <c r="E1" s="115" t="s">
        <v>164</v>
      </c>
      <c r="F1" s="102"/>
      <c r="G1" s="102"/>
      <c r="H1" s="102"/>
      <c r="I1" s="102"/>
      <c r="J1" s="103"/>
    </row>
    <row r="2" spans="1:10" s="36" customFormat="1">
      <c r="A2" s="36" t="s">
        <v>148</v>
      </c>
      <c r="D2" s="104" t="s">
        <v>163</v>
      </c>
      <c r="E2" s="106" t="s">
        <v>162</v>
      </c>
      <c r="F2" s="45"/>
      <c r="G2" s="45"/>
      <c r="H2" s="45"/>
      <c r="I2" s="45"/>
      <c r="J2" s="105"/>
    </row>
    <row r="3" spans="1:10">
      <c r="A3" t="s">
        <v>43</v>
      </c>
      <c r="D3" s="104" t="s">
        <v>159</v>
      </c>
      <c r="E3" s="45" t="s">
        <v>156</v>
      </c>
      <c r="F3" s="45"/>
      <c r="G3" s="45"/>
      <c r="H3" s="45"/>
      <c r="I3" s="106"/>
      <c r="J3" s="105"/>
    </row>
    <row r="4" spans="1:10">
      <c r="D4" s="107" t="s">
        <v>160</v>
      </c>
      <c r="E4" s="39" t="s">
        <v>158</v>
      </c>
      <c r="F4" s="39"/>
      <c r="G4" s="39"/>
      <c r="H4" s="39"/>
      <c r="I4" s="39"/>
      <c r="J4" s="108"/>
    </row>
    <row r="5" spans="1:10">
      <c r="A5" s="4" t="s">
        <v>177</v>
      </c>
      <c r="B5" t="s">
        <v>152</v>
      </c>
    </row>
    <row r="6" spans="1:10">
      <c r="A6" s="4" t="s">
        <v>177</v>
      </c>
      <c r="B6" t="s">
        <v>153</v>
      </c>
    </row>
    <row r="7" spans="1:10">
      <c r="A7" s="4" t="s">
        <v>179</v>
      </c>
      <c r="B7" t="s">
        <v>154</v>
      </c>
    </row>
    <row r="8" spans="1:10">
      <c r="A8" s="4" t="s">
        <v>177</v>
      </c>
      <c r="B8" t="s">
        <v>155</v>
      </c>
    </row>
    <row r="9" spans="1:10">
      <c r="A9" s="4" t="s">
        <v>177</v>
      </c>
      <c r="B9" t="s">
        <v>166</v>
      </c>
    </row>
    <row r="10" spans="1:10">
      <c r="A10" s="4" t="s">
        <v>179</v>
      </c>
      <c r="B10" t="s">
        <v>157</v>
      </c>
    </row>
    <row r="11" spans="1:10">
      <c r="A11" s="4" t="s">
        <v>179</v>
      </c>
      <c r="B11" t="s">
        <v>161</v>
      </c>
    </row>
    <row r="12" spans="1:10">
      <c r="A12" s="69"/>
    </row>
    <row r="13" spans="1:10">
      <c r="A13" s="69"/>
    </row>
    <row r="14" spans="1:10">
      <c r="A14" s="69"/>
    </row>
    <row r="15" spans="1:10">
      <c r="A15" s="69"/>
    </row>
    <row r="19" spans="2:2">
      <c r="B19" s="9"/>
    </row>
  </sheetData>
  <hyperlinks>
    <hyperlink ref="E1" r:id="rId1" xr:uid="{6A851F12-17F8-4299-9AE0-E49B91420CB8}"/>
    <hyperlink ref="E2" r:id="rId2" xr:uid="{A9E92623-FC6E-4CD8-92B7-5D2DB65D90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VaR+CVaR</vt:lpstr>
      <vt:lpstr>P1_data</vt:lpstr>
      <vt:lpstr>CAPM, FF3F (2)</vt:lpstr>
      <vt:lpstr>CAPM, FF3F (3)</vt:lpstr>
      <vt:lpstr>CAPM, FF3F (4)</vt:lpstr>
      <vt:lpstr>CAPM, FF3F (5)</vt:lpstr>
      <vt:lpstr>CAPM, FF3F (6)</vt:lpstr>
      <vt:lpstr>CAPM, FF3F (7)</vt:lpstr>
      <vt:lpstr>P2_data</vt:lpstr>
      <vt:lpstr>portfolio scenario testing (2)</vt:lpstr>
      <vt:lpstr>P3_data</vt:lpstr>
      <vt:lpstr>Extra</vt:lpstr>
      <vt:lpstr>'portfolio scenario testing (2)'!M</vt:lpstr>
      <vt:lpstr>'portfolio scenario testing (2)'!Q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</dc:creator>
  <cp:lastModifiedBy>Murali Shanmuga</cp:lastModifiedBy>
  <dcterms:created xsi:type="dcterms:W3CDTF">2018-02-23T21:18:16Z</dcterms:created>
  <dcterms:modified xsi:type="dcterms:W3CDTF">2019-08-13T16:04:36Z</dcterms:modified>
</cp:coreProperties>
</file>