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1570" windowHeight="10785"/>
  </bookViews>
  <sheets>
    <sheet name="Sheet1" sheetId="1" r:id="rId1"/>
  </sheets>
  <definedNames>
    <definedName name="_xlnm.Print_Area" localSheetId="0">Sheet1!$A$1:$K$44</definedName>
  </definedNames>
  <calcPr calcId="162913"/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24" i="1"/>
  <c r="H25" i="1"/>
  <c r="H26" i="1"/>
  <c r="H27" i="1"/>
  <c r="H28" i="1"/>
  <c r="H23" i="1"/>
  <c r="E33" i="1"/>
  <c r="G33" i="1" s="1"/>
  <c r="E34" i="1"/>
  <c r="G34" i="1" s="1"/>
  <c r="I34" i="1" s="1"/>
  <c r="E32" i="1"/>
  <c r="I33" i="1" l="1"/>
  <c r="G32" i="1"/>
  <c r="I32" i="1" s="1"/>
  <c r="G27" i="1"/>
  <c r="E25" i="1"/>
  <c r="E26" i="1"/>
  <c r="E27" i="1"/>
  <c r="E28" i="1"/>
  <c r="G28" i="1" s="1"/>
  <c r="I28" i="1" s="1"/>
  <c r="E29" i="1"/>
  <c r="E30" i="1"/>
  <c r="E31" i="1"/>
  <c r="E24" i="1"/>
  <c r="E23" i="1"/>
  <c r="I27" i="1" l="1"/>
  <c r="G31" i="1"/>
  <c r="I31" i="1" s="1"/>
  <c r="G30" i="1"/>
  <c r="I30" i="1" s="1"/>
  <c r="G29" i="1"/>
  <c r="I29" i="1" s="1"/>
  <c r="G26" i="1"/>
  <c r="I26" i="1" s="1"/>
  <c r="G24" i="1"/>
  <c r="I24" i="1" s="1"/>
  <c r="G25" i="1"/>
  <c r="I25" i="1" s="1"/>
  <c r="G23" i="1"/>
  <c r="I23" i="1" s="1"/>
  <c r="I36" i="1"/>
  <c r="I38" i="1" s="1"/>
  <c r="I39" i="1" s="1"/>
  <c r="I40" i="1" l="1"/>
</calcChain>
</file>

<file path=xl/sharedStrings.xml><?xml version="1.0" encoding="utf-8"?>
<sst xmlns="http://schemas.openxmlformats.org/spreadsheetml/2006/main" count="50" uniqueCount="50">
  <si>
    <t>NAZIV PROIZVODA/USLUGE</t>
  </si>
  <si>
    <t>Količina</t>
  </si>
  <si>
    <t xml:space="preserve">Cijena bez PDV </t>
  </si>
  <si>
    <t>Vrijednost bez PDV</t>
  </si>
  <si>
    <t>Red broj</t>
  </si>
  <si>
    <t>Vrijednost sa PDV</t>
  </si>
  <si>
    <t>Cijena          sa PDV</t>
  </si>
  <si>
    <t>PDV                Stopa  Iznos</t>
  </si>
  <si>
    <t xml:space="preserve">      Iznos rabata:</t>
  </si>
  <si>
    <t>Plaćanje: virmanski.</t>
  </si>
  <si>
    <t>0,00</t>
  </si>
  <si>
    <t>PIB: 02991853</t>
  </si>
  <si>
    <t>PDV: 30/31-13434-9</t>
  </si>
  <si>
    <t xml:space="preserve">                            </t>
  </si>
  <si>
    <t xml:space="preserve">          </t>
  </si>
  <si>
    <t>Adresa      Bulevar Revolucije 17 ,Podgorica</t>
  </si>
  <si>
    <t xml:space="preserve">PIB:     </t>
  </si>
  <si>
    <t xml:space="preserve">PDV:    </t>
  </si>
  <si>
    <t>Broj telefona: 067 646 646</t>
  </si>
  <si>
    <t>Osnovica bez PDV</t>
  </si>
  <si>
    <t>M.P.</t>
  </si>
  <si>
    <t>Ukupno za uplatu:</t>
  </si>
  <si>
    <t xml:space="preserve">Grad  </t>
  </si>
  <si>
    <t>CEO Kaludjerovic Mitar</t>
  </si>
  <si>
    <t>E-mail: oli.me@outlook.com</t>
  </si>
  <si>
    <t>81 000  Podgorica / Crna Gora</t>
  </si>
  <si>
    <t>Rok plaćanja: Do 5 dana od završetka instalacije I isporuke robe</t>
  </si>
  <si>
    <t>Rok isporuke: Do 10 dana od dana prihvatanja ponude</t>
  </si>
  <si>
    <t xml:space="preserve">             PDV od 21 %</t>
  </si>
  <si>
    <t>Žiro račun - SG banka : 550-15842-87</t>
  </si>
  <si>
    <t>Vasa Raičkovića 13 D</t>
  </si>
  <si>
    <t xml:space="preserve">Ponuda : 01-02-126-2019/MN   </t>
  </si>
  <si>
    <r>
      <rPr>
        <b/>
        <sz val="11"/>
        <color theme="1"/>
        <rFont val="Calibri"/>
        <family val="2"/>
        <scheme val="minor"/>
      </rPr>
      <t>PR402DR-BRD</t>
    </r>
    <r>
      <rPr>
        <sz val="11"/>
        <color theme="1"/>
        <rFont val="Calibri"/>
        <family val="2"/>
        <scheme val="minor"/>
      </rPr>
      <t xml:space="preserve"> - Modul za kontrolu pristupa za jedna vratadvostrano, ili jedna jednostrano. Mogućnostpovezivanja dva čitača , PRT( Roger) ili Wiegand.Napajanje 16-22 VAC, 1,5А napojni blok, sa mogućnosti punjenja baterije. Dva relejna izlaza. 4000 korisnika, 99 vremenskih rasporeda, memorija 32 000 događaja.Komunikacija RS-485.</t>
    </r>
  </si>
  <si>
    <r>
      <rPr>
        <b/>
        <sz val="11"/>
        <color theme="1"/>
        <rFont val="Calibri"/>
        <family val="2"/>
        <scheme val="minor"/>
      </rPr>
      <t>UT-4DR</t>
    </r>
    <r>
      <rPr>
        <sz val="11"/>
        <color theme="1"/>
        <rFont val="Calibri"/>
        <family val="2"/>
        <scheme val="minor"/>
      </rPr>
      <t xml:space="preserve"> - RS485 - Ethernet komunikacioni interfejs</t>
    </r>
  </si>
  <si>
    <r>
      <rPr>
        <b/>
        <sz val="11"/>
        <color theme="1"/>
        <rFont val="Calibri"/>
        <family val="2"/>
        <scheme val="minor"/>
      </rPr>
      <t>Napajanje 16Vac</t>
    </r>
    <r>
      <rPr>
        <sz val="11"/>
        <color theme="1"/>
        <rFont val="Calibri"/>
        <family val="2"/>
        <scheme val="minor"/>
      </rPr>
      <t xml:space="preserve"> - Napajanje kontrolera u kompletu sa kutijom i baterijom.</t>
    </r>
  </si>
  <si>
    <r>
      <rPr>
        <b/>
        <sz val="11"/>
        <color theme="1"/>
        <rFont val="Calibri"/>
        <family val="2"/>
        <scheme val="minor"/>
      </rPr>
      <t>Kartica 125KhZ</t>
    </r>
    <r>
      <rPr>
        <sz val="11"/>
        <color theme="1"/>
        <rFont val="Calibri"/>
        <family val="2"/>
        <scheme val="minor"/>
      </rPr>
      <t xml:space="preserve"> - Standardna beskontaktna EM kartica za kontrolu pristupa- i nadzor radnog vremena, frekvencija 125kHz.</t>
    </r>
  </si>
  <si>
    <t>Montaža opreme, konfiguracija i puštanje u rad sistema,izrada lokalne instalacije.</t>
  </si>
  <si>
    <t>Putni troskovi</t>
  </si>
  <si>
    <t>Podgorica 15.02.2020.</t>
  </si>
  <si>
    <t>Naziv ustanove: DOM studenata i učenika Berane</t>
  </si>
  <si>
    <t>Berane</t>
  </si>
  <si>
    <t>Berane bb</t>
  </si>
  <si>
    <t>Grancija: 12 mjeseci</t>
  </si>
  <si>
    <t>Ponuda je važeća bez pečata I potpisa. Ponuda vazi 10 dana</t>
  </si>
  <si>
    <t>Kablovi, kanalice, i sitni potrosni materijal</t>
  </si>
  <si>
    <t>Brava</t>
  </si>
  <si>
    <t>DELL 21.5" E2218HN monitor</t>
  </si>
  <si>
    <t>Tastatura i miš</t>
  </si>
  <si>
    <t>PC - DELL Vostro 3670 MT Pentium G5420 4GB 1TB DVDRW Win10Pro</t>
  </si>
  <si>
    <r>
      <rPr>
        <b/>
        <sz val="11"/>
        <color theme="1"/>
        <rFont val="Calibri"/>
        <family val="2"/>
        <scheme val="minor"/>
      </rPr>
      <t>PRT62LT-G</t>
    </r>
    <r>
      <rPr>
        <sz val="11"/>
        <color theme="1"/>
        <rFont val="Calibri"/>
        <family val="2"/>
        <scheme val="minor"/>
      </rPr>
      <t xml:space="preserve"> - Minijaturni beskontaktni čitač za spoljnju montažu, EM 125 kHz. Tamno sive boje. Kabl za vezu 50cm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</si>
</sst>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i/>
      <sz val="8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6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49" fontId="0" fillId="0" borderId="17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164" fontId="0" fillId="0" borderId="26" xfId="0" applyNumberForma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29" xfId="0" applyNumberFormat="1" applyBorder="1" applyAlignment="1">
      <alignment horizontal="right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2" xfId="0" applyFont="1" applyBorder="1"/>
    <xf numFmtId="0" fontId="0" fillId="0" borderId="14" xfId="0" applyBorder="1"/>
    <xf numFmtId="0" fontId="0" fillId="0" borderId="13" xfId="0" applyBorder="1"/>
    <xf numFmtId="2" fontId="2" fillId="0" borderId="1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0" fillId="0" borderId="31" xfId="0" applyNumberFormat="1" applyFont="1" applyBorder="1" applyAlignment="1">
      <alignment horizontal="center" vertical="center"/>
    </xf>
    <xf numFmtId="2" fontId="0" fillId="0" borderId="30" xfId="0" applyNumberFormat="1" applyBorder="1" applyAlignment="1">
      <alignment horizontal="right" vertical="center"/>
    </xf>
    <xf numFmtId="2" fontId="0" fillId="0" borderId="18" xfId="0" applyNumberFormat="1" applyBorder="1" applyAlignment="1">
      <alignment horizontal="right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6" xfId="0" applyNumberFormat="1" applyBorder="1" applyAlignment="1">
      <alignment horizontal="right" vertical="center"/>
    </xf>
    <xf numFmtId="2" fontId="0" fillId="0" borderId="25" xfId="0" applyNumberFormat="1" applyBorder="1" applyAlignment="1">
      <alignment horizontal="right" vertical="center"/>
    </xf>
    <xf numFmtId="0" fontId="0" fillId="0" borderId="33" xfId="0" applyBorder="1" applyAlignment="1"/>
    <xf numFmtId="0" fontId="0" fillId="0" borderId="34" xfId="0" applyBorder="1"/>
    <xf numFmtId="0" fontId="0" fillId="0" borderId="35" xfId="0" applyBorder="1"/>
    <xf numFmtId="9" fontId="0" fillId="0" borderId="36" xfId="0" applyNumberFormat="1" applyFont="1" applyBorder="1" applyAlignment="1">
      <alignment horizontal="right" vertical="center"/>
    </xf>
    <xf numFmtId="9" fontId="0" fillId="0" borderId="37" xfId="0" applyNumberFormat="1" applyFont="1" applyBorder="1" applyAlignment="1">
      <alignment horizontal="right" vertical="center"/>
    </xf>
    <xf numFmtId="2" fontId="0" fillId="0" borderId="24" xfId="0" applyNumberFormat="1" applyBorder="1" applyAlignment="1">
      <alignment horizontal="right" vertical="center"/>
    </xf>
    <xf numFmtId="0" fontId="4" fillId="0" borderId="24" xfId="0" applyFont="1" applyBorder="1"/>
    <xf numFmtId="2" fontId="5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7" fillId="0" borderId="0" xfId="0" applyFont="1"/>
    <xf numFmtId="2" fontId="1" fillId="0" borderId="39" xfId="0" applyNumberFormat="1" applyFont="1" applyBorder="1" applyAlignment="1">
      <alignment vertical="justify"/>
    </xf>
    <xf numFmtId="0" fontId="0" fillId="0" borderId="20" xfId="0" applyBorder="1" applyAlignment="1">
      <alignment wrapText="1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0" xfId="0" applyFont="1" applyBorder="1"/>
    <xf numFmtId="0" fontId="0" fillId="0" borderId="21" xfId="0" applyBorder="1" applyAlignment="1">
      <alignment vertical="center"/>
    </xf>
    <xf numFmtId="0" fontId="0" fillId="0" borderId="20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0" xfId="0" applyAlignment="1">
      <alignment horizontal="left"/>
    </xf>
    <xf numFmtId="0" fontId="9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justify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8" xfId="0" applyBorder="1"/>
    <xf numFmtId="0" fontId="0" fillId="0" borderId="44" xfId="0" applyBorder="1"/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9" xfId="0" applyFont="1" applyBorder="1" applyAlignment="1">
      <alignment horizontal="center"/>
    </xf>
    <xf numFmtId="0" fontId="11" fillId="0" borderId="5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5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9" fontId="0" fillId="0" borderId="38" xfId="0" applyNumberFormat="1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59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1981200</xdr:colOff>
      <xdr:row>6</xdr:row>
      <xdr:rowOff>123825</xdr:rowOff>
    </xdr:to>
    <xdr:pic>
      <xdr:nvPicPr>
        <xdr:cNvPr id="1167" name="Picture 1" descr="Oli.me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2885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25" zoomScaleNormal="100" workbookViewId="0">
      <selection activeCell="O24" sqref="O24"/>
    </sheetView>
  </sheetViews>
  <sheetFormatPr defaultRowHeight="15" x14ac:dyDescent="0.25"/>
  <cols>
    <col min="1" max="1" width="3.7109375" customWidth="1"/>
    <col min="2" max="2" width="33.5703125" customWidth="1"/>
    <col min="3" max="3" width="6.85546875" customWidth="1"/>
    <col min="4" max="5" width="8.7109375" customWidth="1"/>
    <col min="6" max="6" width="4.28515625" customWidth="1"/>
    <col min="7" max="7" width="5.85546875" customWidth="1"/>
    <col min="9" max="9" width="12.42578125" customWidth="1"/>
  </cols>
  <sheetData>
    <row r="1" spans="1:9" ht="15.75" x14ac:dyDescent="0.25">
      <c r="D1" s="55" t="s">
        <v>29</v>
      </c>
      <c r="E1" s="55"/>
      <c r="F1" s="55"/>
      <c r="G1" s="55"/>
      <c r="H1" s="55"/>
      <c r="I1" s="55"/>
    </row>
    <row r="2" spans="1:9" x14ac:dyDescent="0.25">
      <c r="D2" t="s">
        <v>11</v>
      </c>
    </row>
    <row r="3" spans="1:9" x14ac:dyDescent="0.25">
      <c r="D3" t="s">
        <v>12</v>
      </c>
    </row>
    <row r="4" spans="1:9" x14ac:dyDescent="0.25">
      <c r="D4" t="s">
        <v>18</v>
      </c>
    </row>
    <row r="5" spans="1:9" x14ac:dyDescent="0.25">
      <c r="D5" t="s">
        <v>24</v>
      </c>
    </row>
    <row r="6" spans="1:9" x14ac:dyDescent="0.25">
      <c r="D6" s="68" t="s">
        <v>30</v>
      </c>
      <c r="E6" s="68"/>
      <c r="F6" s="68"/>
      <c r="G6" s="68"/>
      <c r="H6" s="68"/>
      <c r="I6" s="68"/>
    </row>
    <row r="7" spans="1:9" x14ac:dyDescent="0.25">
      <c r="D7" s="68" t="s">
        <v>25</v>
      </c>
      <c r="E7" s="68"/>
      <c r="F7" s="68"/>
      <c r="G7" s="68"/>
      <c r="H7" s="68"/>
      <c r="I7" s="68"/>
    </row>
    <row r="11" spans="1:9" x14ac:dyDescent="0.25">
      <c r="A11" s="5"/>
      <c r="B11" s="5"/>
      <c r="C11" s="5"/>
      <c r="D11" s="5"/>
      <c r="E11" s="5"/>
      <c r="F11" s="5"/>
      <c r="G11" s="5"/>
      <c r="H11" s="6"/>
      <c r="I11" s="7"/>
    </row>
    <row r="12" spans="1:9" ht="18.75" x14ac:dyDescent="0.3">
      <c r="A12" s="98" t="s">
        <v>38</v>
      </c>
      <c r="B12" s="99"/>
      <c r="C12" s="81" t="s">
        <v>39</v>
      </c>
      <c r="D12" s="82"/>
      <c r="E12" s="82"/>
      <c r="F12" s="82"/>
      <c r="G12" s="82"/>
      <c r="H12" s="82"/>
      <c r="I12" s="83"/>
    </row>
    <row r="13" spans="1:9" x14ac:dyDescent="0.25">
      <c r="A13" s="5"/>
      <c r="B13" s="5"/>
      <c r="C13" s="45" t="s">
        <v>22</v>
      </c>
      <c r="D13" s="84" t="s">
        <v>40</v>
      </c>
      <c r="E13" s="85"/>
      <c r="F13" s="85"/>
      <c r="G13" s="85"/>
      <c r="H13" s="85"/>
      <c r="I13" s="86"/>
    </row>
    <row r="14" spans="1:9" ht="15.75" x14ac:dyDescent="0.25">
      <c r="A14" s="96" t="s">
        <v>31</v>
      </c>
      <c r="B14" s="97"/>
      <c r="C14" s="46" t="s">
        <v>15</v>
      </c>
      <c r="D14" s="87" t="s">
        <v>41</v>
      </c>
      <c r="E14" s="88"/>
      <c r="F14" s="88"/>
      <c r="G14" s="88"/>
      <c r="H14" s="88"/>
      <c r="I14" s="89"/>
    </row>
    <row r="15" spans="1:9" x14ac:dyDescent="0.25">
      <c r="A15" s="5"/>
      <c r="B15" s="5"/>
      <c r="C15" s="46" t="s">
        <v>16</v>
      </c>
      <c r="D15" s="90"/>
      <c r="E15" s="91"/>
      <c r="F15" s="91"/>
      <c r="G15" s="91"/>
      <c r="H15" s="91"/>
      <c r="I15" s="92"/>
    </row>
    <row r="16" spans="1:9" x14ac:dyDescent="0.25">
      <c r="A16" s="5"/>
      <c r="B16" s="5"/>
      <c r="C16" s="47" t="s">
        <v>17</v>
      </c>
      <c r="D16" s="93"/>
      <c r="E16" s="94"/>
      <c r="F16" s="94"/>
      <c r="G16" s="94"/>
      <c r="H16" s="94"/>
      <c r="I16" s="9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65"/>
      <c r="B18" s="66"/>
      <c r="C18" s="66"/>
      <c r="D18" s="66"/>
      <c r="E18" s="66"/>
      <c r="F18" s="66"/>
      <c r="G18" s="66"/>
      <c r="H18" s="66"/>
      <c r="I18" s="67"/>
    </row>
    <row r="19" spans="1:9" ht="9.75" customHeight="1" thickBot="1" x14ac:dyDescent="0.3">
      <c r="A19" s="5"/>
      <c r="B19" s="5"/>
      <c r="C19" s="5"/>
      <c r="D19" s="8"/>
      <c r="E19" s="5"/>
      <c r="F19" s="5"/>
      <c r="G19" s="8"/>
      <c r="H19" s="5"/>
      <c r="I19" s="5"/>
    </row>
    <row r="20" spans="1:9" ht="30" customHeight="1" x14ac:dyDescent="0.25">
      <c r="A20" s="9" t="s">
        <v>4</v>
      </c>
      <c r="B20" s="13" t="s">
        <v>0</v>
      </c>
      <c r="C20" s="3" t="s">
        <v>1</v>
      </c>
      <c r="D20" s="4" t="s">
        <v>2</v>
      </c>
      <c r="E20" s="10" t="s">
        <v>3</v>
      </c>
      <c r="F20" s="104" t="s">
        <v>7</v>
      </c>
      <c r="G20" s="105"/>
      <c r="H20" s="11" t="s">
        <v>6</v>
      </c>
      <c r="I20" s="12" t="s">
        <v>5</v>
      </c>
    </row>
    <row r="21" spans="1:9" ht="22.5" customHeight="1" x14ac:dyDescent="0.25">
      <c r="A21" s="21"/>
      <c r="B21" s="56"/>
      <c r="C21" s="30"/>
      <c r="D21" s="31"/>
      <c r="E21" s="38"/>
      <c r="F21" s="48"/>
      <c r="G21" s="39"/>
      <c r="H21" s="37"/>
      <c r="I21" s="26"/>
    </row>
    <row r="22" spans="1:9" x14ac:dyDescent="0.25">
      <c r="A22" s="27"/>
      <c r="B22" s="51"/>
      <c r="C22" s="28"/>
      <c r="D22" s="41"/>
      <c r="E22" s="42"/>
      <c r="F22" s="49"/>
      <c r="G22" s="29"/>
      <c r="H22" s="2"/>
      <c r="I22" s="43"/>
    </row>
    <row r="23" spans="1:9" ht="57.75" customHeight="1" x14ac:dyDescent="0.25">
      <c r="A23" s="54">
        <v>1</v>
      </c>
      <c r="B23" s="57" t="s">
        <v>49</v>
      </c>
      <c r="C23" s="59">
        <v>4</v>
      </c>
      <c r="D23" s="58">
        <v>95</v>
      </c>
      <c r="E23" s="58">
        <f>C23*D23</f>
        <v>380</v>
      </c>
      <c r="F23" s="49">
        <v>0.21</v>
      </c>
      <c r="G23" s="24">
        <f t="shared" ref="G23:G30" si="0">E23*0.21</f>
        <v>79.8</v>
      </c>
      <c r="H23" s="61">
        <f>D23*0.21+D23</f>
        <v>114.95</v>
      </c>
      <c r="I23" s="23">
        <f t="shared" ref="I23:I30" si="1">E23+G23</f>
        <v>459.8</v>
      </c>
    </row>
    <row r="24" spans="1:9" ht="153" customHeight="1" x14ac:dyDescent="0.25">
      <c r="A24" s="54">
        <v>2</v>
      </c>
      <c r="B24" s="57" t="s">
        <v>32</v>
      </c>
      <c r="C24" s="59">
        <v>2</v>
      </c>
      <c r="D24" s="58">
        <v>210</v>
      </c>
      <c r="E24" s="58">
        <f>C24*D24</f>
        <v>420</v>
      </c>
      <c r="F24" s="49">
        <v>0.21</v>
      </c>
      <c r="G24" s="50">
        <f t="shared" si="0"/>
        <v>88.2</v>
      </c>
      <c r="H24" s="61">
        <f t="shared" ref="H24:H34" si="2">D24*0.21+D24</f>
        <v>254.1</v>
      </c>
      <c r="I24" s="44">
        <f t="shared" si="1"/>
        <v>508.2</v>
      </c>
    </row>
    <row r="25" spans="1:9" x14ac:dyDescent="0.25">
      <c r="A25" s="54">
        <v>3</v>
      </c>
      <c r="B25" s="62" t="s">
        <v>33</v>
      </c>
      <c r="C25" s="59">
        <v>1</v>
      </c>
      <c r="D25" s="58">
        <v>160</v>
      </c>
      <c r="E25" s="58">
        <f t="shared" ref="E25:E30" si="3">C25*D25</f>
        <v>160</v>
      </c>
      <c r="F25" s="49">
        <v>0.21</v>
      </c>
      <c r="G25" s="50">
        <f t="shared" si="0"/>
        <v>33.6</v>
      </c>
      <c r="H25" s="61">
        <f t="shared" si="2"/>
        <v>193.6</v>
      </c>
      <c r="I25" s="44">
        <f t="shared" si="1"/>
        <v>193.6</v>
      </c>
    </row>
    <row r="26" spans="1:9" ht="45" x14ac:dyDescent="0.25">
      <c r="A26" s="54">
        <v>4</v>
      </c>
      <c r="B26" s="57" t="s">
        <v>34</v>
      </c>
      <c r="C26" s="59">
        <v>2</v>
      </c>
      <c r="D26" s="58">
        <v>48</v>
      </c>
      <c r="E26" s="58">
        <f t="shared" si="3"/>
        <v>96</v>
      </c>
      <c r="F26" s="49">
        <v>0.21</v>
      </c>
      <c r="G26" s="24">
        <f t="shared" si="0"/>
        <v>20.16</v>
      </c>
      <c r="H26" s="61">
        <f t="shared" si="2"/>
        <v>58.08</v>
      </c>
      <c r="I26" s="25">
        <f t="shared" si="1"/>
        <v>116.16</v>
      </c>
    </row>
    <row r="27" spans="1:9" ht="60" x14ac:dyDescent="0.25">
      <c r="A27" s="54">
        <v>5</v>
      </c>
      <c r="B27" s="57" t="s">
        <v>35</v>
      </c>
      <c r="C27" s="59">
        <v>50</v>
      </c>
      <c r="D27" s="58">
        <v>1</v>
      </c>
      <c r="E27" s="58">
        <f t="shared" si="3"/>
        <v>50</v>
      </c>
      <c r="F27" s="49">
        <v>0.21</v>
      </c>
      <c r="G27" s="24">
        <f t="shared" si="0"/>
        <v>10.5</v>
      </c>
      <c r="H27" s="61">
        <f t="shared" si="2"/>
        <v>1.21</v>
      </c>
      <c r="I27" s="25">
        <f t="shared" si="1"/>
        <v>60.5</v>
      </c>
    </row>
    <row r="28" spans="1:9" ht="45.75" customHeight="1" x14ac:dyDescent="0.25">
      <c r="A28" s="54">
        <v>6</v>
      </c>
      <c r="B28" s="57" t="s">
        <v>36</v>
      </c>
      <c r="C28" s="59">
        <v>1</v>
      </c>
      <c r="D28" s="58">
        <v>350</v>
      </c>
      <c r="E28" s="58">
        <f t="shared" si="3"/>
        <v>350</v>
      </c>
      <c r="F28" s="49">
        <v>0.21</v>
      </c>
      <c r="G28" s="24">
        <f t="shared" si="0"/>
        <v>73.5</v>
      </c>
      <c r="H28" s="61">
        <f t="shared" si="2"/>
        <v>423.5</v>
      </c>
      <c r="I28" s="25">
        <f t="shared" si="1"/>
        <v>423.5</v>
      </c>
    </row>
    <row r="29" spans="1:9" x14ac:dyDescent="0.25">
      <c r="A29" s="54">
        <v>7</v>
      </c>
      <c r="B29" s="57" t="s">
        <v>37</v>
      </c>
      <c r="C29" s="59">
        <v>1</v>
      </c>
      <c r="D29" s="58">
        <v>50</v>
      </c>
      <c r="E29" s="58">
        <f t="shared" si="3"/>
        <v>50</v>
      </c>
      <c r="F29" s="49">
        <v>0.21</v>
      </c>
      <c r="G29" s="24">
        <f t="shared" si="0"/>
        <v>10.5</v>
      </c>
      <c r="H29" s="61">
        <f>D29*0.21+D29</f>
        <v>60.5</v>
      </c>
      <c r="I29" s="25">
        <f t="shared" si="1"/>
        <v>60.5</v>
      </c>
    </row>
    <row r="30" spans="1:9" ht="30" x14ac:dyDescent="0.25">
      <c r="A30" s="54">
        <v>8</v>
      </c>
      <c r="B30" s="57" t="s">
        <v>44</v>
      </c>
      <c r="C30" s="59">
        <v>1</v>
      </c>
      <c r="D30" s="58">
        <v>40</v>
      </c>
      <c r="E30" s="58">
        <f t="shared" si="3"/>
        <v>40</v>
      </c>
      <c r="F30" s="49">
        <v>0.21</v>
      </c>
      <c r="G30" s="24">
        <f t="shared" si="0"/>
        <v>8.4</v>
      </c>
      <c r="H30" s="61">
        <f t="shared" si="2"/>
        <v>48.4</v>
      </c>
      <c r="I30" s="25">
        <f t="shared" si="1"/>
        <v>48.4</v>
      </c>
    </row>
    <row r="31" spans="1:9" x14ac:dyDescent="0.25">
      <c r="A31" s="54">
        <v>9</v>
      </c>
      <c r="B31" s="57" t="s">
        <v>45</v>
      </c>
      <c r="C31" s="59">
        <v>2</v>
      </c>
      <c r="D31" s="58">
        <v>40</v>
      </c>
      <c r="E31" s="58">
        <f>C31*D31</f>
        <v>80</v>
      </c>
      <c r="F31" s="49">
        <v>0.21</v>
      </c>
      <c r="G31" s="24">
        <f>E31*0.21</f>
        <v>16.8</v>
      </c>
      <c r="H31" s="61">
        <f t="shared" si="2"/>
        <v>48.4</v>
      </c>
      <c r="I31" s="25">
        <f>E31+G31</f>
        <v>96.8</v>
      </c>
    </row>
    <row r="32" spans="1:9" ht="30" x14ac:dyDescent="0.25">
      <c r="A32" s="54">
        <v>10</v>
      </c>
      <c r="B32" s="57" t="s">
        <v>48</v>
      </c>
      <c r="C32" s="59">
        <v>1</v>
      </c>
      <c r="D32" s="58">
        <v>565</v>
      </c>
      <c r="E32" s="58">
        <f>C32*D32</f>
        <v>565</v>
      </c>
      <c r="F32" s="49">
        <v>0.21</v>
      </c>
      <c r="G32" s="24">
        <f>E32*0.21</f>
        <v>118.64999999999999</v>
      </c>
      <c r="H32" s="61">
        <f t="shared" si="2"/>
        <v>683.65</v>
      </c>
      <c r="I32" s="25">
        <f>E32+G32</f>
        <v>683.65</v>
      </c>
    </row>
    <row r="33" spans="1:10" x14ac:dyDescent="0.25">
      <c r="A33" s="54">
        <v>11</v>
      </c>
      <c r="B33" s="57" t="s">
        <v>46</v>
      </c>
      <c r="C33" s="59">
        <v>1</v>
      </c>
      <c r="D33" s="58">
        <v>117</v>
      </c>
      <c r="E33" s="58">
        <f>C33*D33</f>
        <v>117</v>
      </c>
      <c r="F33" s="49">
        <v>0.21</v>
      </c>
      <c r="G33" s="24">
        <f>E33*0.21</f>
        <v>24.57</v>
      </c>
      <c r="H33" s="61">
        <f t="shared" si="2"/>
        <v>141.57</v>
      </c>
      <c r="I33" s="25">
        <f>E33+G33</f>
        <v>141.57</v>
      </c>
    </row>
    <row r="34" spans="1:10" x14ac:dyDescent="0.25">
      <c r="A34" s="54">
        <v>12</v>
      </c>
      <c r="B34" s="57" t="s">
        <v>47</v>
      </c>
      <c r="C34" s="59">
        <v>1</v>
      </c>
      <c r="D34" s="58">
        <v>12</v>
      </c>
      <c r="E34" s="58">
        <f>C34*D34</f>
        <v>12</v>
      </c>
      <c r="F34" s="49">
        <v>0.21</v>
      </c>
      <c r="G34" s="24">
        <f>E34*0.21</f>
        <v>2.52</v>
      </c>
      <c r="H34" s="61">
        <f t="shared" si="2"/>
        <v>14.52</v>
      </c>
      <c r="I34" s="25">
        <f>E34+G34</f>
        <v>14.52</v>
      </c>
    </row>
    <row r="35" spans="1:10" ht="15.75" thickBot="1" x14ac:dyDescent="0.3">
      <c r="A35" s="1"/>
      <c r="B35" s="63"/>
      <c r="C35" s="106"/>
      <c r="D35" s="107"/>
      <c r="E35" s="107"/>
      <c r="F35" s="108"/>
      <c r="G35" s="109"/>
      <c r="H35" s="64"/>
      <c r="I35" s="110"/>
    </row>
    <row r="36" spans="1:10" x14ac:dyDescent="0.25">
      <c r="A36" s="15" t="s">
        <v>9</v>
      </c>
      <c r="B36" s="14"/>
      <c r="C36" s="14"/>
      <c r="D36" s="14"/>
      <c r="E36" s="14"/>
      <c r="F36" s="16"/>
      <c r="G36" s="16"/>
      <c r="H36" s="16"/>
      <c r="I36" s="36">
        <f>SUM(E21:E34)</f>
        <v>2320</v>
      </c>
    </row>
    <row r="37" spans="1:10" ht="15.75" thickBot="1" x14ac:dyDescent="0.3">
      <c r="A37" s="60" t="s">
        <v>26</v>
      </c>
      <c r="B37" s="60"/>
      <c r="C37" s="60"/>
      <c r="D37" s="60"/>
      <c r="E37" s="14"/>
      <c r="F37" s="16" t="s">
        <v>8</v>
      </c>
      <c r="G37" s="17"/>
      <c r="H37" s="17"/>
      <c r="I37" s="22" t="s">
        <v>10</v>
      </c>
    </row>
    <row r="38" spans="1:10" x14ac:dyDescent="0.25">
      <c r="A38" s="101" t="s">
        <v>27</v>
      </c>
      <c r="B38" s="101"/>
      <c r="C38" s="101"/>
      <c r="D38" s="101"/>
      <c r="E38" s="33" t="s">
        <v>19</v>
      </c>
      <c r="F38" s="18"/>
      <c r="G38" s="32"/>
      <c r="H38" s="16"/>
      <c r="I38" s="36">
        <f>I36</f>
        <v>2320</v>
      </c>
    </row>
    <row r="39" spans="1:10" ht="15.75" thickBot="1" x14ac:dyDescent="0.3">
      <c r="A39" s="102" t="s">
        <v>42</v>
      </c>
      <c r="B39" s="102"/>
      <c r="C39" s="102"/>
      <c r="D39" s="102"/>
      <c r="E39" s="34" t="s">
        <v>28</v>
      </c>
      <c r="F39" s="16"/>
      <c r="G39" s="19"/>
      <c r="H39" s="20"/>
      <c r="I39" s="35">
        <f>I38*0.21</f>
        <v>487.2</v>
      </c>
    </row>
    <row r="40" spans="1:10" ht="15.75" customHeight="1" x14ac:dyDescent="0.3">
      <c r="A40" s="103" t="s">
        <v>43</v>
      </c>
      <c r="B40" s="103"/>
      <c r="C40" s="103"/>
      <c r="D40" s="103"/>
      <c r="E40" s="100" t="s">
        <v>21</v>
      </c>
      <c r="F40" s="100"/>
      <c r="G40" s="100"/>
      <c r="H40" s="100"/>
      <c r="I40" s="52">
        <f>I38+I39</f>
        <v>2807.2</v>
      </c>
    </row>
    <row r="41" spans="1:10" ht="15" customHeight="1" x14ac:dyDescent="0.25">
      <c r="A41" s="75"/>
      <c r="B41" s="76"/>
      <c r="C41" s="77"/>
      <c r="D41" s="53" t="s">
        <v>20</v>
      </c>
      <c r="E41" s="69" t="s">
        <v>23</v>
      </c>
      <c r="F41" s="70"/>
      <c r="G41" s="70"/>
      <c r="H41" s="70"/>
      <c r="I41" s="71"/>
      <c r="J41" s="40"/>
    </row>
    <row r="42" spans="1:10" x14ac:dyDescent="0.25">
      <c r="A42" s="78"/>
      <c r="B42" s="79"/>
      <c r="C42" s="80"/>
      <c r="D42" s="14"/>
      <c r="E42" s="72"/>
      <c r="F42" s="73"/>
      <c r="G42" s="73"/>
      <c r="H42" s="73"/>
      <c r="I42" s="7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25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25">
      <c r="A50" s="14"/>
      <c r="B50" s="14"/>
      <c r="C50" s="14"/>
      <c r="D50" s="14"/>
      <c r="E50" s="14"/>
      <c r="F50" s="14"/>
      <c r="G50" s="14"/>
      <c r="H50" s="14"/>
      <c r="I50" s="14"/>
    </row>
    <row r="51" spans="1:9" x14ac:dyDescent="0.25">
      <c r="A51" s="14"/>
      <c r="B51" s="14"/>
      <c r="C51" s="14"/>
      <c r="D51" s="14"/>
      <c r="E51" s="14"/>
      <c r="F51" s="14"/>
      <c r="G51" s="14"/>
      <c r="H51" s="14"/>
      <c r="I51" s="14"/>
    </row>
    <row r="52" spans="1:9" x14ac:dyDescent="0.25">
      <c r="A52" s="14"/>
      <c r="B52" s="14"/>
      <c r="C52" s="14"/>
      <c r="D52" s="14"/>
      <c r="E52" s="14"/>
      <c r="F52" s="14"/>
      <c r="G52" s="14"/>
      <c r="H52" s="14"/>
      <c r="I52" s="14"/>
    </row>
    <row r="53" spans="1:9" ht="15" customHeight="1" x14ac:dyDescent="0.25"/>
    <row r="54" spans="1:9" ht="15" customHeight="1" x14ac:dyDescent="0.25"/>
    <row r="55" spans="1:9" ht="15" customHeight="1" x14ac:dyDescent="0.25"/>
    <row r="56" spans="1:9" ht="15" customHeight="1" x14ac:dyDescent="0.25"/>
    <row r="57" spans="1:9" x14ac:dyDescent="0.25">
      <c r="E57" t="s">
        <v>13</v>
      </c>
    </row>
    <row r="58" spans="1:9" x14ac:dyDescent="0.25">
      <c r="E58" t="s">
        <v>14</v>
      </c>
    </row>
  </sheetData>
  <mergeCells count="17">
    <mergeCell ref="F20:G20"/>
    <mergeCell ref="A18:I18"/>
    <mergeCell ref="D6:I6"/>
    <mergeCell ref="D7:I7"/>
    <mergeCell ref="E41:I42"/>
    <mergeCell ref="A41:C42"/>
    <mergeCell ref="C12:I12"/>
    <mergeCell ref="D13:I13"/>
    <mergeCell ref="D14:I14"/>
    <mergeCell ref="D15:I15"/>
    <mergeCell ref="D16:I16"/>
    <mergeCell ref="A14:B14"/>
    <mergeCell ref="A12:B12"/>
    <mergeCell ref="E40:H40"/>
    <mergeCell ref="A38:D38"/>
    <mergeCell ref="A39:D39"/>
    <mergeCell ref="A40:D40"/>
  </mergeCells>
  <pageMargins left="0.18" right="0" top="0.5" bottom="0.5" header="0.3" footer="0.3"/>
  <pageSetup paperSize="9" orientation="portrait" horizontalDpi="4294967292" verticalDpi="300" r:id="rId1"/>
  <rowBreaks count="1" manualBreakCount="1">
    <brk id="43" max="10" man="1"/>
  </rowBreaks>
  <colBreaks count="1" manualBreakCount="1">
    <brk id="10" max="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kvarisa</dc:creator>
  <cp:lastModifiedBy>admin</cp:lastModifiedBy>
  <cp:lastPrinted>2015-10-10T18:44:35Z</cp:lastPrinted>
  <dcterms:created xsi:type="dcterms:W3CDTF">2012-02-11T17:49:37Z</dcterms:created>
  <dcterms:modified xsi:type="dcterms:W3CDTF">2020-02-11T08:22:55Z</dcterms:modified>
</cp:coreProperties>
</file>