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defaultThemeVersion="153222"/>
  <mc:AlternateContent xmlns:mc="http://schemas.openxmlformats.org/markup-compatibility/2006">
    <mc:Choice Requires="x15">
      <x15ac:absPath xmlns:x15ac="http://schemas.microsoft.com/office/spreadsheetml/2010/11/ac" url="C:\Users\nick.crowston\Dropbox (SPL)\Projects\Crescent Point\16-033 - Rapdan Gas Plant\300 Execution\380 Procurement\381 Materials\164111-001 Amine Pkg\3 Bids and Eval\CBE\"/>
    </mc:Choice>
  </mc:AlternateContent>
  <bookViews>
    <workbookView xWindow="1110" yWindow="0" windowWidth="15345" windowHeight="4650" activeTab="2"/>
  </bookViews>
  <sheets>
    <sheet name="Overview" sheetId="1" r:id="rId1"/>
    <sheet name="Detailed Pricing" sheetId="4" r:id="rId2"/>
    <sheet name="Commercial Terms" sheetId="5" r:id="rId3"/>
  </sheets>
  <definedNames>
    <definedName name="_xlnm.Print_Area" localSheetId="1">'Detailed Pricing'!$A:$S</definedName>
    <definedName name="_xlnm.Print_Titles" localSheetId="2">'Commercial Terms'!$1:$6</definedName>
    <definedName name="_xlnm.Print_Titles" localSheetId="1">'Detailed Pricing'!$1:$6</definedName>
    <definedName name="_xlnm.Print_Titles" localSheetId="0">Overview!$1:$6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8" i="4" l="1"/>
  <c r="S43" i="4"/>
  <c r="P43" i="4"/>
  <c r="M43" i="4"/>
  <c r="J43" i="4"/>
  <c r="G43" i="4"/>
  <c r="S42" i="4"/>
  <c r="P42" i="4"/>
  <c r="M42" i="4"/>
  <c r="J42" i="4"/>
  <c r="G42" i="4"/>
  <c r="S41" i="4"/>
  <c r="P41" i="4"/>
  <c r="M41" i="4"/>
  <c r="J41" i="4"/>
  <c r="G41" i="4"/>
  <c r="S40" i="4"/>
  <c r="P40" i="4"/>
  <c r="M40" i="4"/>
  <c r="J40" i="4"/>
  <c r="G40" i="4"/>
  <c r="S39" i="4"/>
  <c r="P39" i="4"/>
  <c r="M39" i="4"/>
  <c r="J39" i="4"/>
  <c r="G39" i="4"/>
  <c r="F20" i="4" l="1"/>
  <c r="S23" i="4" l="1"/>
  <c r="P23" i="4"/>
  <c r="M23" i="4"/>
  <c r="J23" i="4"/>
  <c r="G23" i="4"/>
  <c r="S38" i="4"/>
  <c r="P38" i="4"/>
  <c r="M38" i="4"/>
  <c r="J38" i="4"/>
  <c r="G38" i="4"/>
  <c r="S37" i="4"/>
  <c r="P37" i="4"/>
  <c r="M37" i="4"/>
  <c r="J37" i="4"/>
  <c r="G37" i="4"/>
  <c r="S36" i="4"/>
  <c r="P36" i="4"/>
  <c r="M36" i="4"/>
  <c r="J36" i="4"/>
  <c r="G36" i="4"/>
  <c r="S35" i="4"/>
  <c r="P35" i="4"/>
  <c r="M35" i="4"/>
  <c r="J35" i="4"/>
  <c r="G35" i="4"/>
  <c r="S34" i="4"/>
  <c r="P34" i="4"/>
  <c r="M34" i="4"/>
  <c r="J34" i="4"/>
  <c r="G34" i="4"/>
  <c r="S33" i="4"/>
  <c r="P33" i="4"/>
  <c r="M33" i="4"/>
  <c r="J33" i="4"/>
  <c r="G33" i="4"/>
  <c r="S32" i="4"/>
  <c r="P32" i="4"/>
  <c r="M32" i="4"/>
  <c r="J32" i="4"/>
  <c r="G32" i="4"/>
  <c r="S31" i="4"/>
  <c r="P31" i="4"/>
  <c r="M31" i="4"/>
  <c r="J31" i="4"/>
  <c r="G31" i="4"/>
  <c r="S30" i="4"/>
  <c r="P30" i="4"/>
  <c r="M30" i="4"/>
  <c r="J30" i="4"/>
  <c r="G30" i="4"/>
  <c r="S29" i="4"/>
  <c r="P29" i="4"/>
  <c r="M29" i="4"/>
  <c r="J29" i="4"/>
  <c r="G29" i="4"/>
  <c r="S28" i="4"/>
  <c r="P28" i="4"/>
  <c r="M28" i="4"/>
  <c r="G28" i="4"/>
  <c r="S27" i="4"/>
  <c r="P27" i="4"/>
  <c r="M27" i="4"/>
  <c r="J27" i="4"/>
  <c r="G27" i="4"/>
  <c r="S26" i="4"/>
  <c r="P26" i="4"/>
  <c r="M26" i="4"/>
  <c r="J26" i="4"/>
  <c r="G26" i="4"/>
  <c r="S25" i="4"/>
  <c r="P25" i="4"/>
  <c r="M25" i="4"/>
  <c r="J25" i="4"/>
  <c r="G25" i="4"/>
  <c r="S24" i="4"/>
  <c r="P24" i="4"/>
  <c r="M24" i="4"/>
  <c r="J24" i="4"/>
  <c r="G24" i="4"/>
  <c r="S22" i="4"/>
  <c r="P22" i="4"/>
  <c r="M22" i="4"/>
  <c r="J22" i="4"/>
  <c r="G22" i="4"/>
  <c r="S21" i="4"/>
  <c r="P21" i="4"/>
  <c r="O45" i="4" s="1"/>
  <c r="O16" i="1" s="1"/>
  <c r="M21" i="4"/>
  <c r="J21" i="4"/>
  <c r="G21" i="4"/>
  <c r="S20" i="4"/>
  <c r="P20" i="4"/>
  <c r="M20" i="4"/>
  <c r="J20" i="4"/>
  <c r="G20" i="4"/>
  <c r="R27" i="1"/>
  <c r="R26" i="1"/>
  <c r="R22" i="1"/>
  <c r="R23" i="1"/>
  <c r="R11" i="5"/>
  <c r="O27" i="1"/>
  <c r="O26" i="1"/>
  <c r="O22" i="1"/>
  <c r="O23" i="1"/>
  <c r="O11" i="5"/>
  <c r="L27" i="1"/>
  <c r="L26" i="1"/>
  <c r="L22" i="1"/>
  <c r="L23" i="1"/>
  <c r="L11" i="5"/>
  <c r="I27" i="1"/>
  <c r="I26" i="1"/>
  <c r="I22" i="1"/>
  <c r="I23" i="1"/>
  <c r="I11" i="5" s="1"/>
  <c r="F27" i="1"/>
  <c r="F26" i="1"/>
  <c r="R18" i="5"/>
  <c r="R24" i="1"/>
  <c r="R25" i="1"/>
  <c r="O18" i="5"/>
  <c r="O24" i="1"/>
  <c r="O25" i="1"/>
  <c r="L18" i="5"/>
  <c r="L19" i="5" s="1"/>
  <c r="L24" i="1"/>
  <c r="L25" i="1" s="1"/>
  <c r="I18" i="5"/>
  <c r="I24" i="1" s="1"/>
  <c r="I25" i="1" s="1"/>
  <c r="F18" i="5"/>
  <c r="F24" i="1" s="1"/>
  <c r="F25" i="1" s="1"/>
  <c r="F22" i="1"/>
  <c r="R18" i="1"/>
  <c r="O18" i="1"/>
  <c r="L18" i="1"/>
  <c r="I18" i="1"/>
  <c r="F18" i="1"/>
  <c r="R19" i="5"/>
  <c r="O5" i="5"/>
  <c r="J6" i="5"/>
  <c r="J5" i="5"/>
  <c r="J4" i="5"/>
  <c r="J3" i="5"/>
  <c r="J2" i="5"/>
  <c r="O19" i="5"/>
  <c r="R9" i="5"/>
  <c r="A54" i="5"/>
  <c r="O9" i="5"/>
  <c r="A51" i="5"/>
  <c r="L9" i="5"/>
  <c r="A48" i="5"/>
  <c r="I9" i="5"/>
  <c r="A45" i="5"/>
  <c r="F9" i="5"/>
  <c r="A42" i="5"/>
  <c r="L5" i="4"/>
  <c r="F6" i="4"/>
  <c r="F5" i="4"/>
  <c r="F4" i="4"/>
  <c r="F3" i="4"/>
  <c r="F2" i="4"/>
  <c r="R8" i="4"/>
  <c r="O8" i="4"/>
  <c r="L8" i="4"/>
  <c r="I8" i="4"/>
  <c r="F8" i="4"/>
  <c r="S44" i="4"/>
  <c r="P44" i="4"/>
  <c r="M44" i="4"/>
  <c r="J44" i="4"/>
  <c r="G44" i="4"/>
  <c r="S19" i="4"/>
  <c r="P19" i="4"/>
  <c r="M19" i="4"/>
  <c r="J19" i="4"/>
  <c r="G19" i="4"/>
  <c r="S18" i="4"/>
  <c r="R45" i="4" s="1"/>
  <c r="R16" i="1" s="1"/>
  <c r="P18" i="4"/>
  <c r="M18" i="4"/>
  <c r="L45" i="4" s="1"/>
  <c r="L16" i="1" s="1"/>
  <c r="J18" i="4"/>
  <c r="G18" i="4"/>
  <c r="S13" i="4"/>
  <c r="P13" i="4"/>
  <c r="M13" i="4"/>
  <c r="J13" i="4"/>
  <c r="G13" i="4"/>
  <c r="S12" i="4"/>
  <c r="P12" i="4"/>
  <c r="M12" i="4"/>
  <c r="J12" i="4"/>
  <c r="G12" i="4"/>
  <c r="S11" i="4"/>
  <c r="P11" i="4"/>
  <c r="M11" i="4"/>
  <c r="L14" i="4" s="1"/>
  <c r="L15" i="1" s="1"/>
  <c r="J11" i="4"/>
  <c r="I14" i="4" s="1"/>
  <c r="I15" i="1" s="1"/>
  <c r="G11" i="4"/>
  <c r="F23" i="1"/>
  <c r="F11" i="5" s="1"/>
  <c r="O14" i="4" l="1"/>
  <c r="O15" i="1" s="1"/>
  <c r="F14" i="4"/>
  <c r="F15" i="1" s="1"/>
  <c r="R14" i="4"/>
  <c r="R15" i="1" s="1"/>
  <c r="R17" i="1"/>
  <c r="R20" i="1" s="1"/>
  <c r="O17" i="1"/>
  <c r="O30" i="1" s="1"/>
  <c r="I19" i="5"/>
  <c r="F19" i="5"/>
  <c r="F45" i="4"/>
  <c r="F16" i="1" s="1"/>
  <c r="F17" i="1" s="1"/>
  <c r="F20" i="1" s="1"/>
  <c r="O20" i="1"/>
  <c r="L17" i="1"/>
  <c r="L20" i="1" s="1"/>
  <c r="I45" i="4"/>
  <c r="I16" i="1" s="1"/>
  <c r="I17" i="1" s="1"/>
  <c r="I20" i="1" s="1"/>
  <c r="R30" i="1" l="1"/>
  <c r="L30" i="1"/>
  <c r="F30" i="1"/>
  <c r="I30" i="1"/>
</calcChain>
</file>

<file path=xl/sharedStrings.xml><?xml version="1.0" encoding="utf-8"?>
<sst xmlns="http://schemas.openxmlformats.org/spreadsheetml/2006/main" count="257" uniqueCount="146">
  <si>
    <t>Client Name:</t>
  </si>
  <si>
    <t>Project Name:</t>
  </si>
  <si>
    <t>Material / Service Description:</t>
  </si>
  <si>
    <t>Qty</t>
  </si>
  <si>
    <t>UofM</t>
  </si>
  <si>
    <t>Tag No.</t>
  </si>
  <si>
    <t>Unit Price</t>
  </si>
  <si>
    <t>Total Price</t>
  </si>
  <si>
    <t>Description of Material or Service</t>
  </si>
  <si>
    <t>AFE:</t>
  </si>
  <si>
    <t>Bidder Name:</t>
  </si>
  <si>
    <t>Contact Person:</t>
  </si>
  <si>
    <t>Submission Date:</t>
  </si>
  <si>
    <t>Contact Number:</t>
  </si>
  <si>
    <t>Bidder No. 1</t>
  </si>
  <si>
    <t>Bidder No. 2</t>
  </si>
  <si>
    <t>Bidder No. 3</t>
  </si>
  <si>
    <t>Detailed Item Pricing as per Tender Pricing Document</t>
  </si>
  <si>
    <t>Recommended Options - Detailed Item Pricing</t>
  </si>
  <si>
    <t>Total Value of Required Options:</t>
  </si>
  <si>
    <t>Total Value of Requested Materials / Services:</t>
  </si>
  <si>
    <t>Conversion Rate at Date of Evaluation:</t>
  </si>
  <si>
    <t>Bid Valid Until:</t>
  </si>
  <si>
    <t>Bid Validity (in days):</t>
  </si>
  <si>
    <t>Bid Number:</t>
  </si>
  <si>
    <t>Bidder No. 4</t>
  </si>
  <si>
    <t>Commercial Terms and Conditions</t>
  </si>
  <si>
    <t>Bid Valid Until</t>
  </si>
  <si>
    <t>Taxes</t>
  </si>
  <si>
    <t>Price Escalation</t>
  </si>
  <si>
    <t>Incoterms</t>
  </si>
  <si>
    <t>Shipping / Pick Up Location</t>
  </si>
  <si>
    <t>Additional Costs for Documentation</t>
  </si>
  <si>
    <t>Payment Terms</t>
  </si>
  <si>
    <t>Cancelation Terms</t>
  </si>
  <si>
    <t>Terms &amp; Conditions</t>
  </si>
  <si>
    <t>Billing Process (If Applicable)</t>
  </si>
  <si>
    <t>Travel and Expenses (If Applicable)</t>
  </si>
  <si>
    <t>Shipping Weight and Dimensions</t>
  </si>
  <si>
    <t>Bid Validity (Days)</t>
  </si>
  <si>
    <t>Total Value Material / Services and Options:</t>
  </si>
  <si>
    <t>Total Bid Value w/ Options Converted to CDN$:</t>
  </si>
  <si>
    <t>Approvals</t>
  </si>
  <si>
    <t xml:space="preserve">Name: </t>
  </si>
  <si>
    <t>Notes / Comments</t>
  </si>
  <si>
    <t>Commercial Recommendation</t>
  </si>
  <si>
    <t>Date:</t>
  </si>
  <si>
    <t>Signature:</t>
  </si>
  <si>
    <t>Currency</t>
  </si>
  <si>
    <t>Estimate Accuracy (If Applicable)</t>
  </si>
  <si>
    <t>Evaluation Date:</t>
  </si>
  <si>
    <t>Bid Currency:</t>
  </si>
  <si>
    <t>Commercial Bid Evaluation</t>
  </si>
  <si>
    <t>Technically Acceptable (Yes or No)</t>
  </si>
  <si>
    <t>Procurement Approval</t>
  </si>
  <si>
    <t>Projects Approval</t>
  </si>
  <si>
    <t>Client Approval</t>
  </si>
  <si>
    <t>SWAT Ref No.:</t>
  </si>
  <si>
    <t>Bidder No. 5</t>
  </si>
  <si>
    <t>Optional Pre-approved Growth Allowance</t>
  </si>
  <si>
    <t>Approved Growth Allowance %</t>
  </si>
  <si>
    <t>Growth Allowance Dollar Value</t>
  </si>
  <si>
    <t>Evaluation By:</t>
  </si>
  <si>
    <r>
      <t xml:space="preserve">Bid Totals and Priority Commercial Information </t>
    </r>
    <r>
      <rPr>
        <b/>
        <sz val="10"/>
        <color theme="0"/>
        <rFont val="Century Gothic"/>
        <family val="2"/>
      </rPr>
      <t>(all fields will autopopulate in this section)</t>
    </r>
  </si>
  <si>
    <t>RAS Date</t>
  </si>
  <si>
    <t>Estimated Ship Date (based on award one(1) after evaluation)</t>
  </si>
  <si>
    <t>Warranty Terms</t>
  </si>
  <si>
    <t>Technically Acceptable
 (Yes or No)</t>
  </si>
  <si>
    <t>Schedule and Freight Charges</t>
  </si>
  <si>
    <t>Service Contract Terms</t>
  </si>
  <si>
    <t>Documentation</t>
  </si>
  <si>
    <t>Rate Sheet Received (If Applicable)</t>
  </si>
  <si>
    <t>VDDR Documentation Included in Bid Price</t>
  </si>
  <si>
    <t>Marked Up VDDR Provided
(Yes or No)</t>
  </si>
  <si>
    <t>Price escalation will not be allowed post award and a change order process will be used for this order.</t>
  </si>
  <si>
    <t>Estimated Lead Time
(In Weeks ARO)</t>
  </si>
  <si>
    <t>Drawing Approval Time 
(In Weeks ARAD)</t>
  </si>
  <si>
    <t>Actual Estimated Lead Time 
(In Weeks ARAD Plus  ARO)</t>
  </si>
  <si>
    <t>Estimated Lead Time to Delivery (In Weeks ARO):</t>
  </si>
  <si>
    <t>16-4111 Rapdan Gas Plant</t>
  </si>
  <si>
    <t>Nick Crowston</t>
  </si>
  <si>
    <t>164111-002</t>
  </si>
  <si>
    <t>Alco</t>
  </si>
  <si>
    <t>5Blue</t>
  </si>
  <si>
    <t>Enerflex</t>
  </si>
  <si>
    <t>Shaun Eckford</t>
  </si>
  <si>
    <t>1-780-955-2040</t>
  </si>
  <si>
    <t>Mike Wagner</t>
  </si>
  <si>
    <t>1-403-243-5055</t>
  </si>
  <si>
    <t>Damian Steiert</t>
  </si>
  <si>
    <t>1-403-387-6371</t>
  </si>
  <si>
    <t>EA</t>
  </si>
  <si>
    <t>FCA</t>
  </si>
  <si>
    <t>5 Blue - Nisku, Alberta</t>
  </si>
  <si>
    <r>
      <t xml:space="preserve">• 20% upon Award of Project 
• 35% upon issued for "Approval” drawings (IFA) &amp; issuance of Purchase Orders for Major Equipment including 
vessel shells &amp; heads, exchangers, aerial coolers, valves &amp; instrumentation.  
• 25% upon receipt of substantial amount of Major Equipment as defined in quote. 
• 15% upon completion of unit 
• 5% upon issuance of final documentation
• All change orders are billed and become payable when initiated 
</t>
    </r>
    <r>
      <rPr>
        <b/>
        <sz val="11"/>
        <color theme="1"/>
        <rFont val="Century Gothic"/>
        <family val="2"/>
      </rPr>
      <t>NET30</t>
    </r>
  </si>
  <si>
    <t>N/A</t>
  </si>
  <si>
    <t>CDN$</t>
  </si>
  <si>
    <t>Taxes Extra</t>
  </si>
  <si>
    <t>5BLUE Process Equipment Inc. as the Seller hereby agrees for a period of eighteen (18) months from the date of shop completion  / ready for shipment or twelve (12) months from the date of equipment start-up, whichever occurs first.
See quote for further details.</t>
  </si>
  <si>
    <t>As per 5Blue Standard Terms &amp; Conditions</t>
  </si>
  <si>
    <t>No</t>
  </si>
  <si>
    <t>Alco - Edmonton, Alberta</t>
  </si>
  <si>
    <r>
      <t xml:space="preserve">• 10% upon Award of Project 
• 10% upon presentation of P&amp;ID and Layout drawing(s) for approval
• 30% upon receipt of heads and shells
• 30% upon completion of vessels/skids
• 20% upon notice of readiness to ship
</t>
    </r>
    <r>
      <rPr>
        <b/>
        <sz val="11"/>
        <color theme="1"/>
        <rFont val="Century Gothic"/>
        <family val="2"/>
      </rPr>
      <t xml:space="preserve">NET30
</t>
    </r>
    <r>
      <rPr>
        <b/>
        <sz val="11"/>
        <color rgb="FFFF0000"/>
        <rFont val="Century Gothic"/>
        <family val="2"/>
      </rPr>
      <t>NOTE: No documentation holdback</t>
    </r>
  </si>
  <si>
    <t>As per Alco Standard Terms &amp; Conditions</t>
  </si>
  <si>
    <t>No orders accepted by the seller shall be cancelled by the purchaser. In the event any termination is desired, the purchaser shall pay all costs, expenses, losses and damages sustained by seller in connection with such termination.</t>
  </si>
  <si>
    <t>No - Quote details docs provided. Need to verify against VDDR</t>
  </si>
  <si>
    <t>Yes</t>
  </si>
  <si>
    <t>Enerflex - Calgary, Alberta</t>
  </si>
  <si>
    <r>
      <t xml:space="preserve">The contract shall not be subject to cancellation or delay by the Customer except with the written consent of Enerflex. 
 </t>
    </r>
    <r>
      <rPr>
        <sz val="11"/>
        <color rgb="FFFF0000"/>
        <rFont val="Century Gothic"/>
        <family val="2"/>
      </rPr>
      <t xml:space="preserve">Cancellation terms can be agreed upon by Enerflex and purchaser during commercial clarification stage </t>
    </r>
    <r>
      <rPr>
        <sz val="11"/>
        <color theme="1"/>
        <rFont val="Century Gothic"/>
        <family val="2"/>
      </rPr>
      <t xml:space="preserve">
</t>
    </r>
  </si>
  <si>
    <r>
      <rPr>
        <sz val="11"/>
        <color rgb="FFFF0000"/>
        <rFont val="Century Gothic"/>
        <family val="2"/>
      </rPr>
      <t xml:space="preserve">Payment schedule can be determined during commercial clarifications. Enerflex would like to ensure we remain cash neutral throughout the project. </t>
    </r>
    <r>
      <rPr>
        <sz val="11"/>
        <color theme="1"/>
        <rFont val="Century Gothic"/>
        <family val="2"/>
      </rPr>
      <t xml:space="preserve">
</t>
    </r>
  </si>
  <si>
    <t xml:space="preserve">Enerflex Ltd. warrants that for a period of eighteen (18) months from date of shop 
completion or twelve (12) months from date of equipment start-up, whichever occurs first.
</t>
  </si>
  <si>
    <t>As per Enerflex Terms &amp; Conditions</t>
  </si>
  <si>
    <t>Crescent Point Energy y Corp</t>
  </si>
  <si>
    <t>Subsistence (If Applicable)</t>
  </si>
  <si>
    <t>The seller warrants new products actually manufactured by it against defective workmanship and material when under normal and proper use in service from the earlier of twelve (12) months for date of equipment start-up or eighteen (18) months from notification of completion.</t>
  </si>
  <si>
    <t>Amine Package</t>
  </si>
  <si>
    <t>Amine Sweetening Package as specified in RFQ-164111-001</t>
  </si>
  <si>
    <t>C1357A/B</t>
  </si>
  <si>
    <t>Optional Pricing:  Amine Drain Tank (100 B double wall tank c/w heater)</t>
  </si>
  <si>
    <t>Optional Pricing: Amine Drain Tank Pump (Sandpiper air pump)</t>
  </si>
  <si>
    <t>Optional Pricing: Amine Drain Tank Filter</t>
  </si>
  <si>
    <t>Optional Pricing: H2S Analyzer - Galvanic Model 903 Single Stream Analyzer.</t>
  </si>
  <si>
    <t>Optional Pricing: Provide separate bays for amine and reflux coolers</t>
  </si>
  <si>
    <t>Optional Pricing: DDP to site LSD 13-1-5-20W3</t>
  </si>
  <si>
    <r>
      <t>Optional Pricing: Upsize Amine Packageto handle 18MMscfd with normal composition (2000ppm H</t>
    </r>
    <r>
      <rPr>
        <vertAlign val="subscript"/>
        <sz val="11"/>
        <rFont val="Century Gothic"/>
        <family val="2"/>
      </rPr>
      <t>2</t>
    </r>
    <r>
      <rPr>
        <sz val="11"/>
        <rFont val="Century Gothic"/>
        <family val="2"/>
      </rPr>
      <t>S)
 (shown as cost adder)</t>
    </r>
  </si>
  <si>
    <t>Reboiler Platfrom</t>
  </si>
  <si>
    <t>Optional reboiler skid A</t>
  </si>
  <si>
    <t>Optional reboiler skid B</t>
  </si>
  <si>
    <t>Onskid Platform</t>
  </si>
  <si>
    <t>Q2016-15838M</t>
  </si>
  <si>
    <r>
      <t xml:space="preserve">To provide tow (2) men for three (3) 10-hour days for re-assembly.
</t>
    </r>
    <r>
      <rPr>
        <b/>
        <sz val="11"/>
        <rFont val="Century Gothic"/>
        <family val="2"/>
      </rPr>
      <t>Price on Application</t>
    </r>
  </si>
  <si>
    <r>
      <t xml:space="preserve">To provide qualified ALCO rep three (3) 10-hour days for start-up assistance.
</t>
    </r>
    <r>
      <rPr>
        <b/>
        <sz val="11"/>
        <rFont val="Century Gothic"/>
        <family val="2"/>
      </rPr>
      <t>Price on Application</t>
    </r>
  </si>
  <si>
    <r>
      <t xml:space="preserve">To ship unit to job site and off-load  - estimate only.
</t>
    </r>
    <r>
      <rPr>
        <b/>
        <sz val="11"/>
        <rFont val="Century Gothic"/>
        <family val="2"/>
      </rPr>
      <t>Price on Application</t>
    </r>
  </si>
  <si>
    <r>
      <t xml:space="preserve">To provide additional skid and building area to meet process requirement on a per square foot basis
</t>
    </r>
    <r>
      <rPr>
        <b/>
        <sz val="11"/>
        <rFont val="Century Gothic"/>
        <family val="2"/>
      </rPr>
      <t>Price on Application</t>
    </r>
  </si>
  <si>
    <r>
      <t xml:space="preserve">To provide a rail/trolley system for easy removal of direct fired amine reboiler firetube
</t>
    </r>
    <r>
      <rPr>
        <b/>
        <sz val="11"/>
        <rFont val="Century Gothic"/>
        <family val="2"/>
      </rPr>
      <t>Price on Application</t>
    </r>
  </si>
  <si>
    <t>To provide  the lean amine cooler and reflux condenser in separate frames.</t>
  </si>
  <si>
    <r>
      <t xml:space="preserve">To provide a floor in the aerial coolers w/ access door for motor access.
</t>
    </r>
    <r>
      <rPr>
        <b/>
        <sz val="11"/>
        <rFont val="Century Gothic"/>
        <family val="2"/>
      </rPr>
      <t>Price on Application</t>
    </r>
  </si>
  <si>
    <r>
      <t xml:space="preserve">To provide motor removal beams for aerial coolers.
</t>
    </r>
    <r>
      <rPr>
        <b/>
        <sz val="11"/>
        <rFont val="Century Gothic"/>
        <family val="2"/>
      </rPr>
      <t>Price on Application</t>
    </r>
  </si>
  <si>
    <t>To provide a Fugitive Emissions Study to see if the building can be rated at: 
Class 1, Zone 2, Group IIA</t>
  </si>
  <si>
    <t>To provide vessel data sheets (per vessel)</t>
  </si>
  <si>
    <t>To provide instrument index (per inst)</t>
  </si>
  <si>
    <t>To provide instrument data sheet (per inst)</t>
  </si>
  <si>
    <t>To provide an SS instrument tag (per inst)</t>
  </si>
  <si>
    <t>To provide P.Eng (Alta) stamped P&amp;ID and line list or piping registration in the province of Alberta</t>
  </si>
  <si>
    <t xml:space="preserve">Equipment is quoted on an exchange rate of $1.0 US equals $ 1.35 CDN. The US dollar content is US$60,978.00 for the Amine Plant. The price will be adjusted to the exchange rate in effect on the date of import.
</t>
  </si>
  <si>
    <t>Q1160422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</si>
</sst>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quot;$&quot;* #,##0.00_-;_-&quot;$&quot;* &quot;-&quot;??_-;_-@_-"/>
  </numFmts>
  <fonts count="29" x14ac:knownFonts="1">
    <font>
      <sz val="11"/>
      <color theme="1"/>
      <name val="Calibri"/>
      <family val="2"/>
      <scheme val="minor"/>
    </font>
    <font>
      <sz val="11"/>
      <color theme="1"/>
      <name val="Century Gothic"/>
      <family val="2"/>
    </font>
    <font>
      <b/>
      <sz val="16"/>
      <color theme="0"/>
      <name val="Century Gothic"/>
      <family val="2"/>
    </font>
    <font>
      <b/>
      <sz val="11"/>
      <color rgb="FF1B1464"/>
      <name val="Century Gothic"/>
      <family val="2"/>
    </font>
    <font>
      <sz val="11"/>
      <name val="Century Gothic"/>
      <family val="2"/>
    </font>
    <font>
      <sz val="11"/>
      <color theme="1"/>
      <name val="Calibri"/>
      <family val="2"/>
      <scheme val="minor"/>
    </font>
    <font>
      <sz val="10"/>
      <name val="Century Gothic"/>
      <family val="2"/>
    </font>
    <font>
      <b/>
      <sz val="12"/>
      <color rgb="FF1B1464"/>
      <name val="Century Gothic"/>
      <family val="2"/>
    </font>
    <font>
      <b/>
      <sz val="14"/>
      <color rgb="FF1B1464"/>
      <name val="Century Gothic"/>
      <family val="2"/>
    </font>
    <font>
      <sz val="12"/>
      <color theme="1"/>
      <name val="Century Gothic"/>
      <family val="2"/>
    </font>
    <font>
      <b/>
      <sz val="12"/>
      <color theme="1"/>
      <name val="Century Gothic"/>
      <family val="2"/>
    </font>
    <font>
      <b/>
      <sz val="12"/>
      <name val="Century Gothic"/>
      <family val="2"/>
    </font>
    <font>
      <b/>
      <sz val="12"/>
      <color theme="0"/>
      <name val="Century Gothic"/>
      <family val="2"/>
    </font>
    <font>
      <sz val="10"/>
      <name val="Verdana"/>
      <family val="2"/>
    </font>
    <font>
      <b/>
      <sz val="11"/>
      <name val="Century Gothic"/>
      <family val="2"/>
    </font>
    <font>
      <b/>
      <sz val="18"/>
      <name val="Century Gothic"/>
      <family val="2"/>
    </font>
    <font>
      <b/>
      <sz val="14"/>
      <color theme="0"/>
      <name val="Century Gothic"/>
      <family val="2"/>
    </font>
    <font>
      <b/>
      <sz val="14"/>
      <color theme="1"/>
      <name val="Century Gothic"/>
      <family val="2"/>
    </font>
    <font>
      <b/>
      <sz val="14"/>
      <color indexed="9"/>
      <name val="Century Gothic"/>
      <family val="2"/>
    </font>
    <font>
      <sz val="14"/>
      <color theme="1"/>
      <name val="Century Gothic"/>
      <family val="2"/>
    </font>
    <font>
      <b/>
      <sz val="10"/>
      <color theme="0"/>
      <name val="Century Gothic"/>
      <family val="2"/>
    </font>
    <font>
      <sz val="12"/>
      <name val="Century Gothic"/>
      <family val="2"/>
    </font>
    <font>
      <sz val="14"/>
      <name val="Century Gothic"/>
      <family val="2"/>
    </font>
    <font>
      <sz val="12"/>
      <name val="Verdana"/>
      <family val="2"/>
    </font>
    <font>
      <sz val="14"/>
      <name val="Verdana"/>
      <family val="2"/>
    </font>
    <font>
      <b/>
      <sz val="11"/>
      <color theme="1"/>
      <name val="Century Gothic"/>
      <family val="2"/>
    </font>
    <font>
      <b/>
      <sz val="11"/>
      <color rgb="FFFF0000"/>
      <name val="Century Gothic"/>
      <family val="2"/>
    </font>
    <font>
      <sz val="11"/>
      <color rgb="FFFF0000"/>
      <name val="Century Gothic"/>
      <family val="2"/>
    </font>
    <font>
      <vertAlign val="subscript"/>
      <sz val="11"/>
      <name val="Century Gothic"/>
      <family val="2"/>
    </font>
  </fonts>
  <fills count="5">
    <fill>
      <patternFill patternType="none"/>
    </fill>
    <fill>
      <patternFill patternType="gray125"/>
    </fill>
    <fill>
      <patternFill patternType="solid">
        <fgColor rgb="FF1B1464"/>
        <bgColor indexed="64"/>
      </patternFill>
    </fill>
    <fill>
      <patternFill patternType="solid">
        <fgColor rgb="FFC1272D"/>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medium">
        <color indexed="64"/>
      </bottom>
      <diagonal/>
    </border>
  </borders>
  <cellStyleXfs count="4">
    <xf numFmtId="0" fontId="0" fillId="0" borderId="0"/>
    <xf numFmtId="44" fontId="5" fillId="0" borderId="0" applyFont="0" applyFill="0" applyBorder="0" applyAlignment="0" applyProtection="0"/>
    <xf numFmtId="0" fontId="13" fillId="0" borderId="0"/>
    <xf numFmtId="44" fontId="13" fillId="0" borderId="0" applyFont="0" applyFill="0" applyBorder="0" applyAlignment="0" applyProtection="0"/>
  </cellStyleXfs>
  <cellXfs count="191">
    <xf numFmtId="0" fontId="0" fillId="0" borderId="0" xfId="0"/>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44" fontId="1" fillId="0" borderId="0" xfId="1" applyFont="1" applyProtection="1">
      <protection locked="0"/>
    </xf>
    <xf numFmtId="0" fontId="1" fillId="0" borderId="0" xfId="0" applyFont="1" applyProtection="1">
      <protection locked="0"/>
    </xf>
    <xf numFmtId="44" fontId="1" fillId="0" borderId="0" xfId="1" applyFont="1" applyAlignment="1" applyProtection="1">
      <alignment vertical="center"/>
      <protection locked="0"/>
    </xf>
    <xf numFmtId="0" fontId="10" fillId="0" borderId="0" xfId="0" applyFont="1" applyProtection="1">
      <protection locked="0"/>
    </xf>
    <xf numFmtId="0" fontId="9" fillId="0" borderId="0" xfId="0" applyFont="1" applyProtection="1">
      <protection locked="0"/>
    </xf>
    <xf numFmtId="0" fontId="1" fillId="0" borderId="0" xfId="0" applyFont="1" applyAlignment="1" applyProtection="1">
      <alignment horizontal="center" wrapText="1"/>
      <protection locked="0"/>
    </xf>
    <xf numFmtId="0" fontId="6" fillId="0" borderId="1" xfId="0" applyFont="1" applyBorder="1" applyAlignment="1" applyProtection="1">
      <alignment horizontal="center"/>
      <protection locked="0"/>
    </xf>
    <xf numFmtId="44" fontId="6" fillId="0" borderId="1" xfId="1" applyFont="1" applyBorder="1" applyProtection="1">
      <protection locked="0"/>
    </xf>
    <xf numFmtId="0" fontId="6" fillId="0" borderId="1" xfId="0" applyFont="1" applyBorder="1" applyAlignment="1" applyProtection="1">
      <alignment horizontal="left"/>
      <protection locked="0"/>
    </xf>
    <xf numFmtId="0" fontId="11" fillId="0" borderId="0" xfId="0" applyFont="1" applyProtection="1">
      <protection locked="0"/>
    </xf>
    <xf numFmtId="0" fontId="9" fillId="2" borderId="6" xfId="0" applyFont="1" applyFill="1" applyBorder="1" applyAlignment="1" applyProtection="1">
      <alignment horizontal="center"/>
    </xf>
    <xf numFmtId="0" fontId="9" fillId="2" borderId="0" xfId="0" applyFont="1" applyFill="1" applyBorder="1" applyAlignment="1" applyProtection="1">
      <alignment horizontal="center"/>
    </xf>
    <xf numFmtId="0" fontId="1" fillId="2" borderId="0" xfId="0" applyFont="1" applyFill="1" applyProtection="1"/>
    <xf numFmtId="0" fontId="4" fillId="2" borderId="0" xfId="0" applyFont="1" applyFill="1" applyBorder="1" applyAlignment="1" applyProtection="1">
      <alignment horizontal="left"/>
    </xf>
    <xf numFmtId="0" fontId="3" fillId="0" borderId="1" xfId="0" applyFont="1" applyBorder="1" applyAlignment="1" applyProtection="1">
      <alignment horizontal="center" wrapText="1"/>
    </xf>
    <xf numFmtId="0" fontId="3" fillId="0" borderId="4" xfId="0" applyFont="1" applyBorder="1" applyAlignment="1" applyProtection="1">
      <alignment horizontal="center" wrapText="1"/>
    </xf>
    <xf numFmtId="0" fontId="3" fillId="0" borderId="1" xfId="0" applyFont="1" applyBorder="1" applyAlignment="1" applyProtection="1">
      <alignment horizontal="left" wrapText="1"/>
    </xf>
    <xf numFmtId="0" fontId="3" fillId="0" borderId="2" xfId="0" applyFont="1" applyBorder="1" applyAlignment="1" applyProtection="1">
      <alignment horizontal="center" wrapText="1"/>
    </xf>
    <xf numFmtId="44" fontId="3" fillId="0" borderId="2" xfId="1" applyFont="1" applyBorder="1" applyAlignment="1" applyProtection="1">
      <alignment horizontal="center" wrapText="1"/>
    </xf>
    <xf numFmtId="44" fontId="3" fillId="0" borderId="1" xfId="1" applyFont="1" applyBorder="1" applyAlignment="1" applyProtection="1">
      <alignment horizontal="center" wrapText="1"/>
    </xf>
    <xf numFmtId="44" fontId="1" fillId="2" borderId="0" xfId="1" applyFont="1" applyFill="1" applyProtection="1"/>
    <xf numFmtId="0" fontId="1" fillId="0" borderId="0" xfId="0" applyFont="1" applyAlignment="1" applyProtection="1">
      <alignment horizontal="center"/>
      <protection locked="0"/>
    </xf>
    <xf numFmtId="0" fontId="14" fillId="0" borderId="0" xfId="0" applyFont="1" applyBorder="1" applyAlignment="1" applyProtection="1">
      <alignment horizontal="right"/>
    </xf>
    <xf numFmtId="44" fontId="16" fillId="2" borderId="0" xfId="1" applyFont="1" applyFill="1" applyBorder="1" applyAlignment="1" applyProtection="1">
      <alignment horizontal="center"/>
    </xf>
    <xf numFmtId="0" fontId="17" fillId="0" borderId="0" xfId="0" applyFont="1" applyProtection="1">
      <protection locked="0"/>
    </xf>
    <xf numFmtId="44" fontId="18" fillId="3" borderId="0" xfId="1" applyNumberFormat="1" applyFont="1" applyFill="1" applyBorder="1" applyAlignment="1">
      <alignment vertical="center" wrapText="1"/>
    </xf>
    <xf numFmtId="0" fontId="14" fillId="0" borderId="0" xfId="0" applyFont="1" applyBorder="1" applyAlignment="1" applyProtection="1">
      <alignment horizontal="right"/>
    </xf>
    <xf numFmtId="0" fontId="1" fillId="0" borderId="0" xfId="0" applyFont="1" applyAlignment="1" applyProtection="1">
      <alignment horizontal="center"/>
      <protection locked="0"/>
    </xf>
    <xf numFmtId="0" fontId="14" fillId="0" borderId="0" xfId="0" applyFont="1" applyBorder="1" applyAlignment="1" applyProtection="1">
      <alignment horizontal="center"/>
    </xf>
    <xf numFmtId="0" fontId="14" fillId="0" borderId="0" xfId="0" applyFont="1" applyBorder="1" applyAlignment="1" applyProtection="1">
      <alignment horizontal="center"/>
    </xf>
    <xf numFmtId="0" fontId="1" fillId="0" borderId="0" xfId="0" applyFont="1" applyAlignment="1" applyProtection="1">
      <alignment horizontal="right"/>
      <protection locked="0"/>
    </xf>
    <xf numFmtId="0" fontId="19" fillId="0" borderId="0" xfId="0" applyFont="1" applyProtection="1">
      <protection locked="0"/>
    </xf>
    <xf numFmtId="0" fontId="8" fillId="0" borderId="1" xfId="0" applyFont="1" applyBorder="1" applyAlignment="1" applyProtection="1">
      <alignment horizontal="center" wrapText="1"/>
      <protection locked="0"/>
    </xf>
    <xf numFmtId="14" fontId="11" fillId="0" borderId="1" xfId="0" applyNumberFormat="1" applyFont="1" applyBorder="1" applyAlignment="1" applyProtection="1">
      <alignment wrapText="1"/>
      <protection locked="0"/>
    </xf>
    <xf numFmtId="0" fontId="6" fillId="0" borderId="0" xfId="0" applyFont="1" applyProtection="1">
      <protection locked="0"/>
    </xf>
    <xf numFmtId="0" fontId="14" fillId="0" borderId="0" xfId="0" applyFont="1" applyBorder="1" applyAlignment="1" applyProtection="1"/>
    <xf numFmtId="0" fontId="1" fillId="0" borderId="0" xfId="0" applyFont="1" applyAlignment="1" applyProtection="1">
      <protection locked="0"/>
    </xf>
    <xf numFmtId="0" fontId="3" fillId="0" borderId="15" xfId="0" applyFont="1" applyBorder="1" applyAlignment="1" applyProtection="1"/>
    <xf numFmtId="0" fontId="3" fillId="0" borderId="8" xfId="0" applyFont="1" applyBorder="1" applyAlignment="1" applyProtection="1"/>
    <xf numFmtId="0" fontId="1" fillId="0" borderId="16" xfId="0" applyFont="1" applyBorder="1" applyProtection="1">
      <protection locked="0"/>
    </xf>
    <xf numFmtId="0" fontId="14" fillId="0" borderId="16" xfId="0" applyFont="1" applyBorder="1" applyAlignment="1" applyProtection="1">
      <alignment horizontal="right"/>
    </xf>
    <xf numFmtId="0" fontId="14" fillId="0" borderId="16" xfId="0" applyFont="1" applyBorder="1" applyAlignment="1" applyProtection="1">
      <alignment horizontal="center"/>
    </xf>
    <xf numFmtId="0" fontId="22" fillId="2" borderId="0" xfId="0" applyFont="1" applyFill="1" applyBorder="1" applyAlignment="1" applyProtection="1">
      <alignment horizontal="left"/>
    </xf>
    <xf numFmtId="0" fontId="22" fillId="2" borderId="0" xfId="0" applyFont="1" applyFill="1" applyBorder="1" applyAlignment="1" applyProtection="1">
      <alignment horizontal="center"/>
    </xf>
    <xf numFmtId="0" fontId="1" fillId="0" borderId="16" xfId="0" applyFont="1" applyBorder="1" applyAlignment="1" applyProtection="1">
      <alignment horizontal="left"/>
      <protection locked="0"/>
    </xf>
    <xf numFmtId="0" fontId="1" fillId="0" borderId="16" xfId="0" applyFont="1" applyBorder="1" applyAlignment="1" applyProtection="1">
      <alignment horizontal="right"/>
      <protection locked="0"/>
    </xf>
    <xf numFmtId="0" fontId="1" fillId="0" borderId="0" xfId="1" applyNumberFormat="1" applyFont="1" applyAlignment="1" applyProtection="1">
      <protection locked="0"/>
    </xf>
    <xf numFmtId="0" fontId="1" fillId="0" borderId="16" xfId="1" applyNumberFormat="1" applyFont="1" applyBorder="1" applyAlignment="1" applyProtection="1">
      <protection locked="0"/>
    </xf>
    <xf numFmtId="0" fontId="14" fillId="0" borderId="16" xfId="0" applyFont="1" applyBorder="1" applyAlignment="1" applyProtection="1"/>
    <xf numFmtId="0" fontId="19" fillId="2" borderId="6" xfId="0" applyFont="1" applyFill="1" applyBorder="1" applyAlignment="1" applyProtection="1">
      <alignment horizontal="center"/>
    </xf>
    <xf numFmtId="0" fontId="19" fillId="2" borderId="0" xfId="0" applyFont="1" applyFill="1" applyBorder="1" applyAlignment="1" applyProtection="1">
      <alignment horizontal="center"/>
    </xf>
    <xf numFmtId="0" fontId="24" fillId="2" borderId="0" xfId="2" applyFont="1" applyFill="1" applyBorder="1" applyAlignment="1" applyProtection="1"/>
    <xf numFmtId="0" fontId="8" fillId="0" borderId="15" xfId="0" applyFont="1" applyBorder="1" applyAlignment="1" applyProtection="1"/>
    <xf numFmtId="0" fontId="4" fillId="0" borderId="1" xfId="0" applyFont="1" applyBorder="1" applyAlignment="1" applyProtection="1">
      <alignment horizontal="left" wrapText="1"/>
      <protection locked="0"/>
    </xf>
    <xf numFmtId="0" fontId="4" fillId="0" borderId="1" xfId="0" applyFont="1" applyBorder="1" applyAlignment="1" applyProtection="1">
      <alignment horizontal="left" vertical="top" wrapText="1"/>
      <protection locked="0"/>
    </xf>
    <xf numFmtId="0" fontId="7" fillId="0" borderId="1" xfId="0" applyFont="1" applyBorder="1" applyAlignment="1" applyProtection="1">
      <alignment horizontal="right"/>
    </xf>
    <xf numFmtId="0" fontId="7" fillId="0" borderId="1" xfId="0" applyFont="1" applyBorder="1" applyAlignment="1" applyProtection="1">
      <alignment horizontal="right" wrapText="1"/>
    </xf>
    <xf numFmtId="44" fontId="12" fillId="0" borderId="0" xfId="1" applyFont="1" applyFill="1" applyBorder="1" applyAlignment="1" applyProtection="1">
      <alignment horizontal="center"/>
    </xf>
    <xf numFmtId="44" fontId="10" fillId="0" borderId="14" xfId="1" applyFont="1" applyBorder="1" applyAlignment="1" applyProtection="1">
      <alignment horizontal="center"/>
    </xf>
    <xf numFmtId="44" fontId="10" fillId="0" borderId="15" xfId="1" applyFont="1" applyBorder="1" applyAlignment="1" applyProtection="1">
      <alignment horizontal="center"/>
    </xf>
    <xf numFmtId="44" fontId="10" fillId="0" borderId="8" xfId="1" applyFont="1" applyBorder="1" applyAlignment="1" applyProtection="1">
      <alignment horizontal="center"/>
    </xf>
    <xf numFmtId="44" fontId="10" fillId="0" borderId="13" xfId="1" applyFont="1" applyBorder="1" applyAlignment="1" applyProtection="1">
      <alignment horizontal="center"/>
    </xf>
    <xf numFmtId="0" fontId="9" fillId="0" borderId="14" xfId="1" applyNumberFormat="1" applyFont="1" applyBorder="1" applyAlignment="1" applyProtection="1">
      <alignment horizontal="center"/>
    </xf>
    <xf numFmtId="0" fontId="9" fillId="0" borderId="15" xfId="1" applyNumberFormat="1" applyFont="1" applyBorder="1" applyAlignment="1" applyProtection="1">
      <alignment horizontal="center"/>
    </xf>
    <xf numFmtId="14" fontId="10" fillId="0" borderId="3" xfId="0" applyNumberFormat="1" applyFont="1" applyBorder="1" applyAlignment="1" applyProtection="1">
      <alignment horizontal="center"/>
    </xf>
    <xf numFmtId="14" fontId="10" fillId="0" borderId="4" xfId="0" applyNumberFormat="1" applyFont="1" applyBorder="1" applyAlignment="1" applyProtection="1">
      <alignment horizontal="center"/>
    </xf>
    <xf numFmtId="0" fontId="10" fillId="0" borderId="3" xfId="0" applyFont="1" applyBorder="1" applyAlignment="1" applyProtection="1">
      <alignment horizontal="center"/>
    </xf>
    <xf numFmtId="0" fontId="10" fillId="0" borderId="4" xfId="0" applyFont="1" applyBorder="1" applyAlignment="1" applyProtection="1">
      <alignment horizontal="center"/>
    </xf>
    <xf numFmtId="14" fontId="10" fillId="0" borderId="3" xfId="1" applyNumberFormat="1" applyFont="1" applyBorder="1" applyAlignment="1" applyProtection="1">
      <alignment horizontal="center"/>
    </xf>
    <xf numFmtId="14" fontId="10" fillId="0" borderId="4" xfId="1" applyNumberFormat="1" applyFont="1" applyBorder="1" applyAlignment="1" applyProtection="1">
      <alignment horizontal="center"/>
    </xf>
    <xf numFmtId="14" fontId="9" fillId="0" borderId="3" xfId="1" applyNumberFormat="1" applyFont="1" applyBorder="1" applyAlignment="1" applyProtection="1">
      <alignment horizontal="center"/>
    </xf>
    <xf numFmtId="14" fontId="9" fillId="0" borderId="4" xfId="1" applyNumberFormat="1" applyFont="1" applyBorder="1" applyAlignment="1" applyProtection="1">
      <alignment horizontal="center"/>
    </xf>
    <xf numFmtId="0" fontId="19" fillId="2" borderId="0" xfId="0" applyFont="1" applyFill="1" applyAlignment="1" applyProtection="1">
      <alignment horizontal="right"/>
      <protection locked="0"/>
    </xf>
    <xf numFmtId="0" fontId="2" fillId="2" borderId="0" xfId="0" applyFont="1" applyFill="1" applyBorder="1" applyAlignment="1" applyProtection="1">
      <alignment horizontal="center"/>
    </xf>
    <xf numFmtId="0" fontId="4" fillId="0" borderId="14" xfId="0" applyFont="1" applyFill="1" applyBorder="1" applyAlignment="1" applyProtection="1">
      <alignment horizontal="center"/>
      <protection locked="0"/>
    </xf>
    <xf numFmtId="0" fontId="4" fillId="0" borderId="15" xfId="0" applyFont="1" applyFill="1" applyBorder="1" applyAlignment="1" applyProtection="1">
      <alignment horizontal="center"/>
      <protection locked="0"/>
    </xf>
    <xf numFmtId="0" fontId="4" fillId="0" borderId="8" xfId="0" applyFont="1" applyFill="1" applyBorder="1" applyAlignment="1" applyProtection="1">
      <alignment horizontal="center"/>
      <protection locked="0"/>
    </xf>
    <xf numFmtId="0" fontId="4" fillId="0" borderId="1" xfId="0" applyFont="1" applyBorder="1" applyAlignment="1" applyProtection="1">
      <alignment horizontal="center"/>
      <protection locked="0"/>
    </xf>
    <xf numFmtId="44" fontId="16" fillId="2" borderId="0" xfId="1" applyFont="1" applyFill="1" applyBorder="1" applyAlignment="1" applyProtection="1">
      <alignment horizontal="center"/>
    </xf>
    <xf numFmtId="44" fontId="10" fillId="0" borderId="4" xfId="1" applyFont="1" applyBorder="1" applyAlignment="1" applyProtection="1">
      <alignment horizontal="center"/>
    </xf>
    <xf numFmtId="44" fontId="10" fillId="0" borderId="2" xfId="1" applyFont="1" applyBorder="1" applyAlignment="1" applyProtection="1">
      <alignment horizontal="center"/>
    </xf>
    <xf numFmtId="2" fontId="10" fillId="0" borderId="3" xfId="1" applyNumberFormat="1" applyFont="1" applyBorder="1" applyAlignment="1" applyProtection="1">
      <alignment horizontal="center"/>
    </xf>
    <xf numFmtId="2" fontId="10" fillId="0" borderId="4" xfId="1" applyNumberFormat="1" applyFont="1" applyBorder="1" applyAlignment="1" applyProtection="1">
      <alignment horizontal="center"/>
    </xf>
    <xf numFmtId="44" fontId="10" fillId="0" borderId="3" xfId="1" applyFont="1" applyBorder="1" applyAlignment="1" applyProtection="1">
      <alignment horizontal="center"/>
    </xf>
    <xf numFmtId="0" fontId="9" fillId="0" borderId="3" xfId="1" applyNumberFormat="1" applyFont="1" applyBorder="1" applyAlignment="1" applyProtection="1">
      <alignment horizontal="center"/>
    </xf>
    <xf numFmtId="0" fontId="9" fillId="0" borderId="4" xfId="1" applyNumberFormat="1" applyFont="1" applyBorder="1" applyAlignment="1" applyProtection="1">
      <alignment horizontal="center"/>
    </xf>
    <xf numFmtId="0" fontId="10" fillId="0" borderId="3" xfId="1" applyNumberFormat="1" applyFont="1" applyBorder="1" applyAlignment="1" applyProtection="1">
      <alignment horizontal="center"/>
    </xf>
    <xf numFmtId="0" fontId="10" fillId="0" borderId="4" xfId="1" applyNumberFormat="1" applyFont="1" applyBorder="1" applyAlignment="1" applyProtection="1">
      <alignment horizontal="center"/>
    </xf>
    <xf numFmtId="0" fontId="11" fillId="0" borderId="1" xfId="0" applyFont="1" applyBorder="1" applyAlignment="1" applyProtection="1">
      <alignment horizontal="center" wrapText="1"/>
      <protection locked="0"/>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horizontal="center" wrapText="1"/>
    </xf>
    <xf numFmtId="0" fontId="8" fillId="0" borderId="2" xfId="0" applyFont="1" applyBorder="1" applyAlignment="1" applyProtection="1">
      <alignment horizontal="center" wrapText="1"/>
      <protection locked="0"/>
    </xf>
    <xf numFmtId="0" fontId="8" fillId="0" borderId="4" xfId="0" applyFont="1" applyBorder="1" applyAlignment="1" applyProtection="1">
      <alignment horizontal="center" wrapText="1"/>
      <protection locked="0"/>
    </xf>
    <xf numFmtId="0" fontId="8" fillId="0" borderId="3" xfId="0" applyFont="1" applyBorder="1" applyAlignment="1" applyProtection="1">
      <alignment horizontal="center" wrapText="1"/>
      <protection locked="0"/>
    </xf>
    <xf numFmtId="0" fontId="9" fillId="0" borderId="7" xfId="0" applyFont="1" applyBorder="1" applyAlignment="1" applyProtection="1">
      <alignment horizontal="center"/>
    </xf>
    <xf numFmtId="0" fontId="9" fillId="0" borderId="12" xfId="0" applyFont="1" applyBorder="1" applyAlignment="1" applyProtection="1">
      <alignment horizontal="center"/>
    </xf>
    <xf numFmtId="0" fontId="10" fillId="0" borderId="1" xfId="0" applyFont="1" applyBorder="1" applyAlignment="1" applyProtection="1">
      <alignment horizontal="left" vertical="top"/>
      <protection locked="0"/>
    </xf>
    <xf numFmtId="9" fontId="9" fillId="0" borderId="14" xfId="0" applyNumberFormat="1" applyFont="1" applyBorder="1" applyAlignment="1" applyProtection="1">
      <alignment horizontal="center"/>
    </xf>
    <xf numFmtId="9" fontId="9" fillId="0" borderId="8" xfId="0" applyNumberFormat="1" applyFont="1" applyBorder="1" applyAlignment="1" applyProtection="1">
      <alignment horizontal="center"/>
    </xf>
    <xf numFmtId="9" fontId="9" fillId="0" borderId="1" xfId="0" applyNumberFormat="1" applyFont="1" applyBorder="1" applyAlignment="1" applyProtection="1">
      <alignment horizontal="center"/>
    </xf>
    <xf numFmtId="44" fontId="9" fillId="0" borderId="1" xfId="0" applyNumberFormat="1" applyFont="1" applyBorder="1" applyAlignment="1" applyProtection="1">
      <alignment horizontal="center"/>
    </xf>
    <xf numFmtId="0" fontId="9" fillId="0" borderId="1" xfId="0" applyFont="1" applyBorder="1" applyAlignment="1" applyProtection="1">
      <alignment horizontal="center"/>
    </xf>
    <xf numFmtId="0" fontId="1" fillId="0" borderId="0" xfId="0" applyNumberFormat="1" applyFont="1" applyAlignment="1" applyProtection="1">
      <alignment horizontal="center"/>
      <protection locked="0"/>
    </xf>
    <xf numFmtId="0" fontId="4" fillId="0" borderId="0" xfId="0" applyNumberFormat="1" applyFont="1" applyBorder="1" applyAlignment="1" applyProtection="1">
      <alignment horizontal="center"/>
    </xf>
    <xf numFmtId="0" fontId="4" fillId="0" borderId="16" xfId="0" applyNumberFormat="1" applyFont="1" applyBorder="1" applyAlignment="1" applyProtection="1">
      <alignment horizontal="center"/>
    </xf>
    <xf numFmtId="0" fontId="14" fillId="0" borderId="16" xfId="0" applyFont="1" applyBorder="1" applyAlignment="1" applyProtection="1">
      <alignment horizontal="right"/>
    </xf>
    <xf numFmtId="44" fontId="10" fillId="0" borderId="12" xfId="1" applyFont="1" applyBorder="1" applyAlignment="1" applyProtection="1">
      <alignment horizontal="center"/>
    </xf>
    <xf numFmtId="44" fontId="10" fillId="0" borderId="11" xfId="1" applyFont="1" applyBorder="1" applyAlignment="1" applyProtection="1">
      <alignment horizontal="center"/>
    </xf>
    <xf numFmtId="14" fontId="4" fillId="0" borderId="1" xfId="0" applyNumberFormat="1" applyFont="1" applyBorder="1" applyAlignment="1" applyProtection="1">
      <alignment horizontal="center"/>
      <protection locked="0"/>
    </xf>
    <xf numFmtId="44" fontId="10" fillId="0" borderId="1" xfId="1" applyFont="1" applyBorder="1" applyAlignment="1" applyProtection="1">
      <alignment horizontal="center"/>
    </xf>
    <xf numFmtId="44" fontId="18" fillId="3" borderId="2" xfId="1" applyNumberFormat="1" applyFont="1" applyFill="1" applyBorder="1" applyAlignment="1">
      <alignment horizontal="center" vertical="center" wrapText="1"/>
    </xf>
    <xf numFmtId="44" fontId="18" fillId="3" borderId="4" xfId="1" applyNumberFormat="1" applyFont="1" applyFill="1" applyBorder="1" applyAlignment="1">
      <alignment horizontal="center" vertical="center" wrapText="1"/>
    </xf>
    <xf numFmtId="2" fontId="18" fillId="3" borderId="1" xfId="0" applyNumberFormat="1" applyFont="1" applyFill="1" applyBorder="1" applyAlignment="1">
      <alignment horizontal="right" vertical="center" wrapText="1"/>
    </xf>
    <xf numFmtId="0" fontId="15" fillId="0" borderId="0" xfId="0" applyFont="1" applyAlignment="1" applyProtection="1">
      <alignment horizontal="center"/>
    </xf>
    <xf numFmtId="0" fontId="14" fillId="0" borderId="16" xfId="0" applyFont="1" applyBorder="1" applyAlignment="1" applyProtection="1">
      <alignment horizontal="center"/>
    </xf>
    <xf numFmtId="0" fontId="14" fillId="0" borderId="0" xfId="0" applyFont="1" applyBorder="1" applyAlignment="1" applyProtection="1">
      <alignment horizontal="right" wrapText="1"/>
    </xf>
    <xf numFmtId="0" fontId="14" fillId="0" borderId="0" xfId="0" applyFont="1" applyBorder="1" applyAlignment="1" applyProtection="1">
      <alignment horizontal="right"/>
    </xf>
    <xf numFmtId="14" fontId="4" fillId="0" borderId="16" xfId="0" applyNumberFormat="1" applyFont="1" applyBorder="1" applyAlignment="1" applyProtection="1">
      <alignment horizontal="center"/>
    </xf>
    <xf numFmtId="44" fontId="3" fillId="0" borderId="14" xfId="1" applyFont="1" applyBorder="1" applyAlignment="1" applyProtection="1">
      <alignment horizontal="center" wrapText="1"/>
    </xf>
    <xf numFmtId="44" fontId="3" fillId="0" borderId="15" xfId="1" applyFont="1" applyBorder="1" applyAlignment="1" applyProtection="1">
      <alignment horizontal="center" wrapText="1"/>
    </xf>
    <xf numFmtId="44" fontId="3" fillId="0" borderId="8" xfId="1" applyFont="1" applyBorder="1" applyAlignment="1" applyProtection="1">
      <alignment horizontal="center" wrapText="1"/>
    </xf>
    <xf numFmtId="0" fontId="2" fillId="2" borderId="10" xfId="0" applyFont="1" applyFill="1" applyBorder="1" applyAlignment="1" applyProtection="1">
      <alignment horizontal="center"/>
    </xf>
    <xf numFmtId="0" fontId="2" fillId="2" borderId="5" xfId="0" applyFont="1" applyFill="1" applyBorder="1" applyAlignment="1" applyProtection="1">
      <alignment horizontal="center"/>
    </xf>
    <xf numFmtId="2" fontId="18" fillId="3" borderId="3" xfId="0" applyNumberFormat="1" applyFont="1" applyFill="1" applyBorder="1" applyAlignment="1">
      <alignment horizontal="right" vertical="center" wrapText="1"/>
    </xf>
    <xf numFmtId="2" fontId="18" fillId="3" borderId="4" xfId="0" applyNumberFormat="1" applyFont="1" applyFill="1" applyBorder="1" applyAlignment="1">
      <alignment horizontal="right" vertical="center" wrapText="1"/>
    </xf>
    <xf numFmtId="44" fontId="18" fillId="3" borderId="1" xfId="1" applyNumberFormat="1" applyFont="1" applyFill="1" applyBorder="1" applyAlignment="1">
      <alignment horizontal="right" vertical="center" wrapText="1"/>
    </xf>
    <xf numFmtId="0" fontId="16" fillId="2" borderId="10" xfId="0" applyFont="1" applyFill="1" applyBorder="1" applyAlignment="1" applyProtection="1">
      <alignment horizontal="center"/>
    </xf>
    <xf numFmtId="0" fontId="16" fillId="2" borderId="9" xfId="0" applyFont="1" applyFill="1" applyBorder="1" applyAlignment="1" applyProtection="1">
      <alignment horizontal="center"/>
    </xf>
    <xf numFmtId="0" fontId="3" fillId="2" borderId="6" xfId="0" applyFont="1" applyFill="1" applyBorder="1" applyAlignment="1" applyProtection="1">
      <alignment horizontal="left"/>
    </xf>
    <xf numFmtId="0" fontId="3" fillId="2" borderId="0" xfId="0" applyFont="1" applyFill="1" applyBorder="1" applyAlignment="1" applyProtection="1">
      <alignment horizontal="left"/>
    </xf>
    <xf numFmtId="44" fontId="12" fillId="2" borderId="0" xfId="1" applyFont="1" applyFill="1" applyBorder="1" applyAlignment="1" applyProtection="1">
      <alignment horizontal="center"/>
    </xf>
    <xf numFmtId="0" fontId="4" fillId="0" borderId="2" xfId="0" applyFont="1" applyBorder="1" applyAlignment="1" applyProtection="1">
      <alignment horizontal="center"/>
    </xf>
    <xf numFmtId="0" fontId="4" fillId="0" borderId="4" xfId="0" applyFont="1" applyBorder="1" applyAlignment="1" applyProtection="1">
      <alignment horizontal="center"/>
    </xf>
    <xf numFmtId="2" fontId="18" fillId="3" borderId="7" xfId="0" applyNumberFormat="1" applyFont="1" applyFill="1" applyBorder="1" applyAlignment="1">
      <alignment horizontal="right" vertical="center" wrapText="1"/>
    </xf>
    <xf numFmtId="2" fontId="18" fillId="3" borderId="12" xfId="0" applyNumberFormat="1" applyFont="1" applyFill="1" applyBorder="1" applyAlignment="1">
      <alignment horizontal="right" vertical="center" wrapText="1"/>
    </xf>
    <xf numFmtId="0" fontId="3" fillId="0" borderId="15" xfId="0" applyFont="1" applyBorder="1" applyAlignment="1" applyProtection="1">
      <alignment horizontal="center"/>
    </xf>
    <xf numFmtId="0" fontId="3" fillId="0" borderId="8" xfId="0" applyFont="1" applyBorder="1" applyAlignment="1" applyProtection="1">
      <alignment horizontal="center"/>
    </xf>
    <xf numFmtId="0" fontId="2" fillId="2" borderId="9" xfId="0" applyFont="1" applyFill="1" applyBorder="1" applyAlignment="1" applyProtection="1">
      <alignment horizontal="center"/>
    </xf>
    <xf numFmtId="14" fontId="1" fillId="0" borderId="16" xfId="0" applyNumberFormat="1" applyFont="1" applyBorder="1" applyAlignment="1" applyProtection="1">
      <alignment horizontal="center"/>
      <protection locked="0"/>
    </xf>
    <xf numFmtId="0" fontId="1" fillId="0" borderId="16" xfId="0" applyNumberFormat="1" applyFont="1" applyBorder="1" applyAlignment="1" applyProtection="1">
      <alignment horizontal="center"/>
      <protection locked="0"/>
    </xf>
    <xf numFmtId="0" fontId="14" fillId="0" borderId="0" xfId="0" applyFont="1" applyBorder="1" applyAlignment="1" applyProtection="1">
      <alignment horizontal="center"/>
    </xf>
    <xf numFmtId="2" fontId="18" fillId="0" borderId="0" xfId="0" applyNumberFormat="1" applyFont="1" applyFill="1" applyBorder="1" applyAlignment="1">
      <alignment horizontal="center" vertical="center" wrapText="1"/>
    </xf>
    <xf numFmtId="0" fontId="1" fillId="0" borderId="0" xfId="1" applyNumberFormat="1" applyFont="1" applyAlignment="1" applyProtection="1">
      <alignment horizontal="center"/>
      <protection locked="0"/>
    </xf>
    <xf numFmtId="0" fontId="8" fillId="2" borderId="6" xfId="0" applyFont="1" applyFill="1" applyBorder="1" applyAlignment="1" applyProtection="1">
      <alignment horizontal="left" wrapText="1"/>
    </xf>
    <xf numFmtId="0" fontId="8" fillId="2" borderId="0" xfId="0" applyFont="1" applyFill="1" applyBorder="1" applyAlignment="1" applyProtection="1">
      <alignment horizontal="left" wrapText="1"/>
    </xf>
    <xf numFmtId="0" fontId="1" fillId="0" borderId="16" xfId="1" applyNumberFormat="1" applyFont="1" applyBorder="1" applyAlignment="1" applyProtection="1">
      <alignment horizontal="center"/>
      <protection locked="0"/>
    </xf>
    <xf numFmtId="0" fontId="1" fillId="0" borderId="6" xfId="0" applyFont="1" applyBorder="1" applyAlignment="1" applyProtection="1">
      <alignment horizontal="left" vertical="top" wrapText="1"/>
      <protection locked="0"/>
    </xf>
    <xf numFmtId="0" fontId="1" fillId="0" borderId="0" xfId="0" applyFont="1" applyBorder="1" applyAlignment="1" applyProtection="1">
      <alignment horizontal="left" vertical="top"/>
      <protection locked="0"/>
    </xf>
    <xf numFmtId="0" fontId="1" fillId="0" borderId="6" xfId="0" applyFont="1" applyBorder="1" applyAlignment="1" applyProtection="1">
      <alignment horizontal="left" vertical="top"/>
      <protection locked="0"/>
    </xf>
    <xf numFmtId="0" fontId="2" fillId="2" borderId="6" xfId="0" applyFont="1" applyFill="1" applyBorder="1" applyAlignment="1" applyProtection="1">
      <alignment horizontal="center"/>
    </xf>
    <xf numFmtId="0" fontId="1" fillId="0" borderId="2" xfId="0" applyFont="1" applyBorder="1" applyAlignment="1" applyProtection="1">
      <alignment horizontal="center" vertical="center"/>
      <protection locked="0"/>
    </xf>
    <xf numFmtId="0" fontId="1" fillId="0" borderId="4" xfId="0" applyFont="1" applyBorder="1" applyAlignment="1" applyProtection="1">
      <alignment horizontal="center" vertical="center"/>
      <protection locked="0"/>
    </xf>
    <xf numFmtId="0" fontId="7" fillId="0" borderId="2" xfId="0" applyFont="1" applyBorder="1" applyAlignment="1" applyProtection="1">
      <alignment horizontal="center" vertical="center" wrapText="1"/>
    </xf>
    <xf numFmtId="0" fontId="7" fillId="0" borderId="3" xfId="0" applyFont="1" applyBorder="1" applyAlignment="1" applyProtection="1">
      <alignment horizontal="center" vertical="center" wrapText="1"/>
    </xf>
    <xf numFmtId="0" fontId="7" fillId="0" borderId="4" xfId="0" applyFont="1" applyBorder="1" applyAlignment="1" applyProtection="1">
      <alignment horizontal="center" vertical="center" wrapText="1"/>
    </xf>
    <xf numFmtId="0" fontId="1" fillId="0" borderId="2" xfId="0" applyFont="1" applyBorder="1" applyAlignment="1" applyProtection="1">
      <alignment horizontal="center"/>
    </xf>
    <xf numFmtId="0" fontId="1" fillId="0" borderId="3" xfId="0" applyFont="1" applyBorder="1" applyAlignment="1" applyProtection="1">
      <alignment horizontal="center"/>
    </xf>
    <xf numFmtId="0" fontId="1" fillId="0" borderId="4" xfId="0" applyFont="1" applyBorder="1" applyAlignment="1" applyProtection="1">
      <alignment horizontal="center"/>
    </xf>
    <xf numFmtId="0" fontId="1" fillId="0" borderId="11" xfId="0" applyFont="1" applyBorder="1" applyAlignment="1" applyProtection="1">
      <alignment horizontal="center"/>
    </xf>
    <xf numFmtId="0" fontId="1" fillId="0" borderId="7" xfId="0" applyFont="1" applyBorder="1" applyAlignment="1" applyProtection="1">
      <alignment horizontal="center"/>
    </xf>
    <xf numFmtId="0" fontId="1" fillId="0" borderId="12" xfId="0" applyFont="1" applyBorder="1" applyAlignment="1" applyProtection="1">
      <alignment horizontal="center"/>
    </xf>
    <xf numFmtId="0" fontId="1" fillId="0" borderId="6" xfId="0" applyFont="1" applyBorder="1" applyAlignment="1" applyProtection="1">
      <alignment horizontal="center"/>
    </xf>
    <xf numFmtId="0" fontId="1" fillId="0" borderId="0" xfId="0" applyFont="1" applyBorder="1" applyAlignment="1" applyProtection="1">
      <alignment horizontal="center"/>
    </xf>
    <xf numFmtId="0" fontId="1" fillId="0" borderId="13" xfId="0" applyFont="1" applyBorder="1" applyAlignment="1" applyProtection="1">
      <alignment horizontal="center"/>
    </xf>
    <xf numFmtId="0" fontId="1" fillId="0" borderId="2" xfId="0" applyFont="1" applyBorder="1" applyAlignment="1" applyProtection="1">
      <alignment horizontal="left" vertical="center" wrapText="1"/>
      <protection locked="0"/>
    </xf>
    <xf numFmtId="0" fontId="1" fillId="0" borderId="4" xfId="0" applyFont="1" applyBorder="1" applyAlignment="1" applyProtection="1">
      <alignment horizontal="left" vertical="center" wrapText="1"/>
      <protection locked="0"/>
    </xf>
    <xf numFmtId="0" fontId="1" fillId="0" borderId="2" xfId="0" applyFont="1" applyBorder="1" applyAlignment="1" applyProtection="1">
      <alignment horizontal="left" vertical="top" wrapText="1"/>
      <protection locked="0"/>
    </xf>
    <xf numFmtId="0" fontId="1" fillId="0" borderId="4" xfId="0" applyFont="1" applyBorder="1" applyAlignment="1" applyProtection="1">
      <alignment horizontal="left" vertical="top" wrapText="1"/>
      <protection locked="0"/>
    </xf>
    <xf numFmtId="0" fontId="1" fillId="4" borderId="2" xfId="0" applyFont="1" applyFill="1" applyBorder="1" applyAlignment="1" applyProtection="1">
      <alignment horizontal="center" vertical="center"/>
      <protection locked="0"/>
    </xf>
    <xf numFmtId="0" fontId="1" fillId="4" borderId="4" xfId="0" applyFont="1" applyFill="1" applyBorder="1" applyAlignment="1" applyProtection="1">
      <alignment horizontal="center" vertical="center"/>
      <protection locked="0"/>
    </xf>
    <xf numFmtId="14" fontId="1" fillId="0" borderId="2" xfId="0" applyNumberFormat="1" applyFont="1" applyBorder="1" applyAlignment="1" applyProtection="1">
      <alignment horizontal="center" vertical="center"/>
      <protection locked="0"/>
    </xf>
    <xf numFmtId="0" fontId="12" fillId="2" borderId="6" xfId="0" applyFont="1" applyFill="1" applyBorder="1" applyAlignment="1" applyProtection="1">
      <alignment horizontal="center"/>
    </xf>
    <xf numFmtId="0" fontId="12" fillId="2" borderId="0" xfId="0" applyFont="1" applyFill="1" applyBorder="1" applyAlignment="1" applyProtection="1">
      <alignment horizontal="center"/>
    </xf>
    <xf numFmtId="0" fontId="1" fillId="0" borderId="2" xfId="0" applyFont="1" applyBorder="1" applyAlignment="1" applyProtection="1">
      <alignment horizontal="center" vertical="center" wrapText="1"/>
      <protection locked="0"/>
    </xf>
    <xf numFmtId="0" fontId="1" fillId="0" borderId="4" xfId="0" applyFont="1" applyBorder="1" applyAlignment="1" applyProtection="1">
      <alignment horizontal="center" vertical="center" wrapText="1"/>
      <protection locked="0"/>
    </xf>
    <xf numFmtId="0" fontId="1" fillId="4" borderId="2" xfId="0" applyFont="1" applyFill="1" applyBorder="1" applyAlignment="1" applyProtection="1">
      <alignment horizontal="left" vertical="center" wrapText="1"/>
      <protection locked="0"/>
    </xf>
    <xf numFmtId="0" fontId="1" fillId="4" borderId="4" xfId="0" applyFont="1" applyFill="1" applyBorder="1" applyAlignment="1" applyProtection="1">
      <alignment horizontal="left" vertical="center" wrapText="1"/>
      <protection locked="0"/>
    </xf>
    <xf numFmtId="0" fontId="21" fillId="0" borderId="2" xfId="0" applyFont="1" applyBorder="1" applyAlignment="1" applyProtection="1">
      <alignment horizontal="center"/>
    </xf>
    <xf numFmtId="0" fontId="21" fillId="0" borderId="4" xfId="0" applyFont="1" applyBorder="1" applyAlignment="1" applyProtection="1">
      <alignment horizontal="center"/>
    </xf>
    <xf numFmtId="14" fontId="1" fillId="0" borderId="2" xfId="0" applyNumberFormat="1" applyFont="1" applyBorder="1" applyAlignment="1" applyProtection="1">
      <alignment horizontal="center" vertical="center"/>
    </xf>
    <xf numFmtId="0" fontId="1" fillId="0" borderId="4" xfId="0" applyFont="1" applyBorder="1" applyAlignment="1" applyProtection="1">
      <alignment horizontal="center" vertical="center"/>
    </xf>
    <xf numFmtId="44" fontId="1" fillId="0" borderId="2" xfId="0" applyNumberFormat="1" applyFont="1" applyBorder="1" applyAlignment="1" applyProtection="1">
      <alignment horizontal="center" vertical="center"/>
      <protection locked="0"/>
    </xf>
    <xf numFmtId="44" fontId="1" fillId="0" borderId="4" xfId="0" applyNumberFormat="1" applyFont="1" applyBorder="1" applyAlignment="1" applyProtection="1">
      <alignment horizontal="center" vertical="center"/>
      <protection locked="0"/>
    </xf>
    <xf numFmtId="0" fontId="16" fillId="2" borderId="8" xfId="0" applyFont="1" applyFill="1" applyBorder="1" applyAlignment="1" applyProtection="1">
      <alignment horizontal="center"/>
    </xf>
    <xf numFmtId="0" fontId="23" fillId="2" borderId="5" xfId="2" applyFont="1" applyFill="1" applyBorder="1" applyAlignment="1" applyProtection="1">
      <alignment horizontal="center"/>
    </xf>
    <xf numFmtId="0" fontId="23" fillId="2" borderId="9" xfId="2" applyFont="1" applyFill="1" applyBorder="1" applyAlignment="1" applyProtection="1">
      <alignment horizontal="center"/>
    </xf>
    <xf numFmtId="0" fontId="1" fillId="0" borderId="2" xfId="0" applyFont="1" applyFill="1" applyBorder="1" applyAlignment="1" applyProtection="1">
      <alignment horizontal="center" vertical="center" wrapText="1"/>
      <protection locked="0"/>
    </xf>
    <xf numFmtId="0" fontId="1" fillId="0" borderId="4" xfId="0" applyFont="1" applyFill="1" applyBorder="1" applyAlignment="1" applyProtection="1">
      <alignment horizontal="center" vertical="center" wrapText="1"/>
      <protection locked="0"/>
    </xf>
  </cellXfs>
  <cellStyles count="4">
    <cellStyle name="Currency" xfId="1" builtinId="4"/>
    <cellStyle name="Currency 2" xfId="3"/>
    <cellStyle name="Normal" xfId="0" builtinId="0"/>
    <cellStyle name="Normal 2" xfId="2"/>
  </cellStyles>
  <dxfs count="18">
    <dxf>
      <fill>
        <patternFill>
          <bgColor rgb="FFFFC7CE"/>
        </patternFill>
      </fill>
    </dxf>
    <dxf>
      <fill>
        <patternFill>
          <bgColor rgb="FFFF0000"/>
        </patternFill>
      </fill>
    </dxf>
    <dxf>
      <fill>
        <patternFill>
          <bgColor rgb="FFFFC7CE"/>
        </patternFill>
      </fill>
    </dxf>
    <dxf>
      <fill>
        <patternFill>
          <bgColor rgb="FFFF0000"/>
        </patternFill>
      </fill>
    </dxf>
    <dxf>
      <fill>
        <patternFill>
          <bgColor rgb="FFFFC7CE"/>
        </patternFill>
      </fill>
    </dxf>
    <dxf>
      <fill>
        <patternFill>
          <bgColor rgb="FFFF0000"/>
        </patternFill>
      </fill>
    </dxf>
    <dxf>
      <fill>
        <patternFill>
          <bgColor rgb="FFFFC7CE"/>
        </patternFill>
      </fill>
    </dxf>
    <dxf>
      <fill>
        <patternFill>
          <bgColor rgb="FFFF0000"/>
        </patternFill>
      </fill>
    </dxf>
    <dxf>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1B1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40822</xdr:colOff>
      <xdr:row>0</xdr:row>
      <xdr:rowOff>0</xdr:rowOff>
    </xdr:from>
    <xdr:to>
      <xdr:col>3</xdr:col>
      <xdr:colOff>1359</xdr:colOff>
      <xdr:row>4</xdr:row>
      <xdr:rowOff>151064</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822" y="0"/>
          <a:ext cx="3020786" cy="1049135"/>
        </a:xfrm>
        <a:prstGeom prst="rect">
          <a:avLst/>
        </a:prstGeom>
      </xdr:spPr>
    </xdr:pic>
    <xdr:clientData/>
  </xdr:twoCellAnchor>
  <xdr:oneCellAnchor>
    <xdr:from>
      <xdr:col>15</xdr:col>
      <xdr:colOff>466297</xdr:colOff>
      <xdr:row>0</xdr:row>
      <xdr:rowOff>0</xdr:rowOff>
    </xdr:from>
    <xdr:ext cx="2097825" cy="1102178"/>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610547" y="0"/>
          <a:ext cx="2097825" cy="1102178"/>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1755322</xdr:colOff>
      <xdr:row>4</xdr:row>
      <xdr:rowOff>84902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830286" cy="1004744"/>
        </a:xfrm>
        <a:prstGeom prst="rect">
          <a:avLst/>
        </a:prstGeom>
      </xdr:spPr>
    </xdr:pic>
    <xdr:clientData/>
  </xdr:twoCellAnchor>
  <xdr:oneCellAnchor>
    <xdr:from>
      <xdr:col>15</xdr:col>
      <xdr:colOff>990654</xdr:colOff>
      <xdr:row>0</xdr:row>
      <xdr:rowOff>40821</xdr:rowOff>
    </xdr:from>
    <xdr:ext cx="1942432" cy="1020536"/>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175975" y="40821"/>
          <a:ext cx="1942432" cy="1020536"/>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689883</xdr:colOff>
      <xdr:row>4</xdr:row>
      <xdr:rowOff>84902</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812597" cy="982973"/>
        </a:xfrm>
        <a:prstGeom prst="rect">
          <a:avLst/>
        </a:prstGeom>
      </xdr:spPr>
    </xdr:pic>
    <xdr:clientData/>
  </xdr:twoCellAnchor>
  <xdr:oneCellAnchor>
    <xdr:from>
      <xdr:col>17</xdr:col>
      <xdr:colOff>446369</xdr:colOff>
      <xdr:row>0</xdr:row>
      <xdr:rowOff>68036</xdr:rowOff>
    </xdr:from>
    <xdr:ext cx="1942432" cy="1020536"/>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448119" y="68036"/>
          <a:ext cx="1942432" cy="102053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9"/>
  <sheetViews>
    <sheetView zoomScale="70" zoomScaleNormal="70" zoomScalePageLayoutView="70" workbookViewId="0">
      <selection activeCell="L9" sqref="L9:M9"/>
    </sheetView>
  </sheetViews>
  <sheetFormatPr defaultColWidth="2.42578125" defaultRowHeight="16.5" x14ac:dyDescent="0.3"/>
  <cols>
    <col min="1" max="2" width="13.7109375" style="4" customWidth="1"/>
    <col min="3" max="3" width="13.7109375" style="2" customWidth="1"/>
    <col min="4" max="5" width="13.7109375" style="1" customWidth="1"/>
    <col min="6" max="7" width="13.7109375" style="3" customWidth="1"/>
    <col min="8" max="8" width="1" style="3" customWidth="1"/>
    <col min="9" max="10" width="13.7109375" style="4" customWidth="1"/>
    <col min="11" max="11" width="1" style="4" customWidth="1"/>
    <col min="12" max="13" width="13.7109375" style="4" customWidth="1"/>
    <col min="14" max="14" width="1" style="4" customWidth="1"/>
    <col min="15" max="16" width="13.7109375" style="4" customWidth="1"/>
    <col min="17" max="17" width="1" style="4" customWidth="1"/>
    <col min="18" max="19" width="13.7109375" style="4" customWidth="1"/>
    <col min="20" max="105" width="4.85546875" style="4" customWidth="1"/>
    <col min="106" max="16384" width="2.42578125" style="4"/>
  </cols>
  <sheetData>
    <row r="1" spans="1:19" ht="22.5" x14ac:dyDescent="0.3">
      <c r="C1" s="116" t="s">
        <v>52</v>
      </c>
      <c r="D1" s="116"/>
      <c r="E1" s="116"/>
      <c r="F1" s="116"/>
      <c r="G1" s="116"/>
      <c r="H1" s="116"/>
      <c r="I1" s="116"/>
      <c r="J1" s="116"/>
      <c r="K1" s="116"/>
      <c r="L1" s="116"/>
      <c r="M1" s="116"/>
      <c r="N1" s="116"/>
      <c r="O1" s="116"/>
      <c r="P1" s="116"/>
      <c r="Q1" s="116"/>
      <c r="R1" s="116"/>
      <c r="S1" s="116"/>
    </row>
    <row r="2" spans="1:19" ht="16.5" customHeight="1" x14ac:dyDescent="0.3">
      <c r="D2" s="33"/>
      <c r="E2" s="119" t="s">
        <v>0</v>
      </c>
      <c r="F2" s="119"/>
      <c r="G2" s="105" t="s">
        <v>112</v>
      </c>
      <c r="H2" s="105"/>
      <c r="I2" s="105"/>
      <c r="J2" s="105"/>
      <c r="K2" s="105"/>
      <c r="L2" s="105"/>
      <c r="M2" s="105"/>
      <c r="N2" s="105"/>
      <c r="O2" s="105"/>
      <c r="P2" s="5"/>
      <c r="Q2" s="5"/>
    </row>
    <row r="3" spans="1:19" ht="16.5" customHeight="1" x14ac:dyDescent="0.3">
      <c r="D3" s="33"/>
      <c r="E3" s="119" t="s">
        <v>1</v>
      </c>
      <c r="F3" s="119"/>
      <c r="G3" s="105" t="s">
        <v>79</v>
      </c>
      <c r="H3" s="105"/>
      <c r="I3" s="105"/>
      <c r="J3" s="105"/>
      <c r="K3" s="105"/>
      <c r="L3" s="105"/>
      <c r="M3" s="105"/>
      <c r="N3" s="105"/>
      <c r="O3" s="105"/>
      <c r="P3" s="5"/>
      <c r="Q3" s="5"/>
    </row>
    <row r="4" spans="1:19" ht="16.5" customHeight="1" x14ac:dyDescent="0.3">
      <c r="C4" s="4"/>
      <c r="D4" s="118" t="s">
        <v>2</v>
      </c>
      <c r="E4" s="118"/>
      <c r="F4" s="118"/>
      <c r="G4" s="106" t="s">
        <v>115</v>
      </c>
      <c r="H4" s="106"/>
      <c r="I4" s="106"/>
      <c r="J4" s="106"/>
      <c r="K4" s="106"/>
      <c r="L4" s="106"/>
      <c r="M4" s="106"/>
      <c r="N4" s="106"/>
      <c r="O4" s="106"/>
      <c r="P4" s="5"/>
      <c r="Q4" s="5"/>
    </row>
    <row r="5" spans="1:19" ht="16.5" customHeight="1" x14ac:dyDescent="0.3">
      <c r="D5" s="33"/>
      <c r="E5" s="119" t="s">
        <v>9</v>
      </c>
      <c r="F5" s="119"/>
      <c r="G5" s="106"/>
      <c r="H5" s="106"/>
      <c r="I5" s="106"/>
      <c r="J5" s="119" t="s">
        <v>62</v>
      </c>
      <c r="K5" s="119"/>
      <c r="L5" s="119"/>
      <c r="M5" s="106" t="s">
        <v>80</v>
      </c>
      <c r="N5" s="106"/>
      <c r="O5" s="106"/>
      <c r="P5" s="5"/>
      <c r="Q5" s="5"/>
    </row>
    <row r="6" spans="1:19" ht="16.5" customHeight="1" thickBot="1" x14ac:dyDescent="0.35">
      <c r="A6" s="42"/>
      <c r="B6" s="42"/>
      <c r="C6" s="47"/>
      <c r="D6" s="48"/>
      <c r="E6" s="108" t="s">
        <v>57</v>
      </c>
      <c r="F6" s="108"/>
      <c r="G6" s="107" t="s">
        <v>81</v>
      </c>
      <c r="H6" s="107"/>
      <c r="I6" s="107"/>
      <c r="J6" s="108" t="s">
        <v>50</v>
      </c>
      <c r="K6" s="108"/>
      <c r="L6" s="108"/>
      <c r="M6" s="120">
        <v>42691</v>
      </c>
      <c r="N6" s="120"/>
      <c r="O6" s="120"/>
      <c r="P6" s="42"/>
      <c r="Q6" s="42"/>
      <c r="R6" s="117"/>
      <c r="S6" s="117"/>
    </row>
    <row r="7" spans="1:19" s="34" customFormat="1" ht="18" x14ac:dyDescent="0.25">
      <c r="A7" s="75"/>
      <c r="B7" s="75"/>
      <c r="C7" s="75"/>
      <c r="D7" s="75"/>
      <c r="E7" s="75"/>
      <c r="F7" s="81" t="s">
        <v>14</v>
      </c>
      <c r="G7" s="81"/>
      <c r="H7" s="26"/>
      <c r="I7" s="81" t="s">
        <v>15</v>
      </c>
      <c r="J7" s="81"/>
      <c r="K7" s="26"/>
      <c r="L7" s="81" t="s">
        <v>16</v>
      </c>
      <c r="M7" s="81"/>
      <c r="N7" s="26"/>
      <c r="O7" s="81" t="s">
        <v>25</v>
      </c>
      <c r="P7" s="81"/>
      <c r="Q7" s="26"/>
      <c r="R7" s="81" t="s">
        <v>58</v>
      </c>
      <c r="S7" s="81"/>
    </row>
    <row r="8" spans="1:19" ht="19.7" customHeight="1" x14ac:dyDescent="0.3">
      <c r="A8" s="58" t="s">
        <v>10</v>
      </c>
      <c r="B8" s="58"/>
      <c r="C8" s="58"/>
      <c r="D8" s="58"/>
      <c r="E8" s="58"/>
      <c r="F8" s="80" t="s">
        <v>83</v>
      </c>
      <c r="G8" s="80"/>
      <c r="H8" s="77"/>
      <c r="I8" s="80" t="s">
        <v>82</v>
      </c>
      <c r="J8" s="80"/>
      <c r="K8" s="77"/>
      <c r="L8" s="80" t="s">
        <v>84</v>
      </c>
      <c r="M8" s="80"/>
      <c r="N8" s="77"/>
      <c r="O8" s="80"/>
      <c r="P8" s="80"/>
      <c r="Q8" s="77"/>
      <c r="R8" s="80"/>
      <c r="S8" s="80"/>
    </row>
    <row r="9" spans="1:19" ht="19.5" customHeight="1" x14ac:dyDescent="0.3">
      <c r="A9" s="58" t="s">
        <v>24</v>
      </c>
      <c r="B9" s="58"/>
      <c r="C9" s="58"/>
      <c r="D9" s="58"/>
      <c r="E9" s="58"/>
      <c r="F9" s="80" t="s">
        <v>117</v>
      </c>
      <c r="G9" s="80"/>
      <c r="H9" s="78"/>
      <c r="I9" s="80" t="s">
        <v>129</v>
      </c>
      <c r="J9" s="80"/>
      <c r="K9" s="78"/>
      <c r="L9" s="80" t="s">
        <v>145</v>
      </c>
      <c r="M9" s="80"/>
      <c r="N9" s="78"/>
      <c r="O9" s="80"/>
      <c r="P9" s="80"/>
      <c r="Q9" s="78"/>
      <c r="R9" s="80"/>
      <c r="S9" s="80"/>
    </row>
    <row r="10" spans="1:19" ht="19.7" customHeight="1" x14ac:dyDescent="0.3">
      <c r="A10" s="58" t="s">
        <v>11</v>
      </c>
      <c r="B10" s="58"/>
      <c r="C10" s="58"/>
      <c r="D10" s="58"/>
      <c r="E10" s="58"/>
      <c r="F10" s="80" t="s">
        <v>85</v>
      </c>
      <c r="G10" s="80"/>
      <c r="H10" s="78"/>
      <c r="I10" s="80" t="s">
        <v>87</v>
      </c>
      <c r="J10" s="80"/>
      <c r="K10" s="78"/>
      <c r="L10" s="80" t="s">
        <v>89</v>
      </c>
      <c r="M10" s="80"/>
      <c r="N10" s="78"/>
      <c r="O10" s="80"/>
      <c r="P10" s="80"/>
      <c r="Q10" s="78"/>
      <c r="R10" s="80"/>
      <c r="S10" s="80"/>
    </row>
    <row r="11" spans="1:19" ht="19.7" customHeight="1" x14ac:dyDescent="0.3">
      <c r="A11" s="58" t="s">
        <v>13</v>
      </c>
      <c r="B11" s="58"/>
      <c r="C11" s="58"/>
      <c r="D11" s="58"/>
      <c r="E11" s="58"/>
      <c r="F11" s="80" t="s">
        <v>86</v>
      </c>
      <c r="G11" s="80"/>
      <c r="H11" s="78"/>
      <c r="I11" s="80" t="s">
        <v>88</v>
      </c>
      <c r="J11" s="80"/>
      <c r="K11" s="78"/>
      <c r="L11" s="80" t="s">
        <v>90</v>
      </c>
      <c r="M11" s="80"/>
      <c r="N11" s="78"/>
      <c r="O11" s="80"/>
      <c r="P11" s="80"/>
      <c r="Q11" s="78"/>
      <c r="R11" s="80"/>
      <c r="S11" s="80"/>
    </row>
    <row r="12" spans="1:19" ht="19.7" customHeight="1" x14ac:dyDescent="0.3">
      <c r="A12" s="58" t="s">
        <v>12</v>
      </c>
      <c r="B12" s="58"/>
      <c r="C12" s="58"/>
      <c r="D12" s="58"/>
      <c r="E12" s="58"/>
      <c r="F12" s="111">
        <v>42690</v>
      </c>
      <c r="G12" s="111"/>
      <c r="H12" s="79"/>
      <c r="I12" s="111">
        <v>42690</v>
      </c>
      <c r="J12" s="111"/>
      <c r="K12" s="79"/>
      <c r="L12" s="111">
        <v>42690</v>
      </c>
      <c r="M12" s="111"/>
      <c r="N12" s="79"/>
      <c r="O12" s="111"/>
      <c r="P12" s="111"/>
      <c r="Q12" s="79"/>
      <c r="R12" s="111"/>
      <c r="S12" s="111"/>
    </row>
    <row r="13" spans="1:19" ht="6" customHeight="1" x14ac:dyDescent="0.3">
      <c r="A13" s="60"/>
      <c r="B13" s="60"/>
      <c r="C13" s="60"/>
      <c r="D13" s="60"/>
      <c r="E13" s="60"/>
      <c r="F13" s="60"/>
      <c r="G13" s="60"/>
      <c r="H13" s="60"/>
      <c r="I13" s="60"/>
      <c r="J13" s="60"/>
      <c r="K13" s="60"/>
      <c r="L13" s="60"/>
      <c r="M13" s="60"/>
      <c r="N13" s="60"/>
      <c r="O13" s="60"/>
      <c r="P13" s="60"/>
      <c r="Q13" s="60"/>
      <c r="R13" s="60"/>
      <c r="S13" s="60"/>
    </row>
    <row r="14" spans="1:19" ht="20.25" x14ac:dyDescent="0.3">
      <c r="A14" s="76" t="s">
        <v>63</v>
      </c>
      <c r="B14" s="76"/>
      <c r="C14" s="76"/>
      <c r="D14" s="76"/>
      <c r="E14" s="76"/>
      <c r="F14" s="76"/>
      <c r="G14" s="76"/>
      <c r="H14" s="76"/>
      <c r="I14" s="76"/>
      <c r="J14" s="76"/>
      <c r="K14" s="76"/>
      <c r="L14" s="76"/>
      <c r="M14" s="76"/>
      <c r="N14" s="76"/>
      <c r="O14" s="76"/>
      <c r="P14" s="76"/>
      <c r="Q14" s="76"/>
      <c r="R14" s="76"/>
      <c r="S14" s="76"/>
    </row>
    <row r="15" spans="1:19" s="6" customFormat="1" ht="15.75" customHeight="1" x14ac:dyDescent="0.2">
      <c r="A15" s="58" t="s">
        <v>20</v>
      </c>
      <c r="B15" s="58"/>
      <c r="C15" s="58"/>
      <c r="D15" s="58"/>
      <c r="E15" s="58"/>
      <c r="F15" s="82">
        <f>'Detailed Pricing'!F14:G14</f>
        <v>1499800</v>
      </c>
      <c r="G15" s="83"/>
      <c r="H15" s="61"/>
      <c r="I15" s="82">
        <f>'Detailed Pricing'!I14:J14</f>
        <v>1629576</v>
      </c>
      <c r="J15" s="83"/>
      <c r="K15" s="61"/>
      <c r="L15" s="82">
        <f>'Detailed Pricing'!L14:M14</f>
        <v>1849800</v>
      </c>
      <c r="M15" s="83"/>
      <c r="N15" s="61"/>
      <c r="O15" s="82">
        <f>'Detailed Pricing'!O14:P14</f>
        <v>0</v>
      </c>
      <c r="P15" s="83"/>
      <c r="Q15" s="61"/>
      <c r="R15" s="82">
        <f>'Detailed Pricing'!R14:S14</f>
        <v>0</v>
      </c>
      <c r="S15" s="112"/>
    </row>
    <row r="16" spans="1:19" s="6" customFormat="1" ht="16.5" customHeight="1" x14ac:dyDescent="0.2">
      <c r="A16" s="58" t="s">
        <v>19</v>
      </c>
      <c r="B16" s="58"/>
      <c r="C16" s="58"/>
      <c r="D16" s="58"/>
      <c r="E16" s="58"/>
      <c r="F16" s="109">
        <f>'Detailed Pricing'!F45:G45</f>
        <v>0</v>
      </c>
      <c r="G16" s="110"/>
      <c r="H16" s="62"/>
      <c r="I16" s="109">
        <f>'Detailed Pricing'!I45:J45</f>
        <v>0</v>
      </c>
      <c r="J16" s="110"/>
      <c r="K16" s="62"/>
      <c r="L16" s="109">
        <f>'Detailed Pricing'!L45:M45</f>
        <v>0</v>
      </c>
      <c r="M16" s="110"/>
      <c r="N16" s="62"/>
      <c r="O16" s="109">
        <f>'Detailed Pricing'!O45:P45</f>
        <v>0</v>
      </c>
      <c r="P16" s="110"/>
      <c r="Q16" s="62"/>
      <c r="R16" s="109">
        <f>'Detailed Pricing'!R45:S45</f>
        <v>0</v>
      </c>
      <c r="S16" s="61"/>
    </row>
    <row r="17" spans="1:19" s="27" customFormat="1" ht="18" customHeight="1" x14ac:dyDescent="0.25">
      <c r="A17" s="115" t="s">
        <v>40</v>
      </c>
      <c r="B17" s="115"/>
      <c r="C17" s="115"/>
      <c r="D17" s="115"/>
      <c r="E17" s="115"/>
      <c r="F17" s="113">
        <f>F15+F16</f>
        <v>1499800</v>
      </c>
      <c r="G17" s="114"/>
      <c r="H17" s="62"/>
      <c r="I17" s="113">
        <f>I15+I16</f>
        <v>1629576</v>
      </c>
      <c r="J17" s="114"/>
      <c r="K17" s="62"/>
      <c r="L17" s="113">
        <f>L15+L16</f>
        <v>1849800</v>
      </c>
      <c r="M17" s="114"/>
      <c r="N17" s="62"/>
      <c r="O17" s="113">
        <f>O15+O16</f>
        <v>0</v>
      </c>
      <c r="P17" s="114"/>
      <c r="Q17" s="64"/>
      <c r="R17" s="113">
        <f>R15+R16</f>
        <v>0</v>
      </c>
      <c r="S17" s="114"/>
    </row>
    <row r="18" spans="1:19" s="7" customFormat="1" ht="17.25" x14ac:dyDescent="0.3">
      <c r="A18" s="58" t="s">
        <v>51</v>
      </c>
      <c r="B18" s="58"/>
      <c r="C18" s="58"/>
      <c r="D18" s="58"/>
      <c r="E18" s="58"/>
      <c r="F18" s="89" t="str">
        <f>'Commercial Terms'!F12:G12</f>
        <v>CDN$</v>
      </c>
      <c r="G18" s="89"/>
      <c r="H18" s="62"/>
      <c r="I18" s="89">
        <f>'Commercial Terms'!I12:J12</f>
        <v>0</v>
      </c>
      <c r="J18" s="89"/>
      <c r="K18" s="62"/>
      <c r="L18" s="89" t="str">
        <f>'Commercial Terms'!L12:M12</f>
        <v>CDN$</v>
      </c>
      <c r="M18" s="89"/>
      <c r="N18" s="62"/>
      <c r="O18" s="89">
        <f>'Commercial Terms'!O12:P12</f>
        <v>0</v>
      </c>
      <c r="P18" s="89"/>
      <c r="Q18" s="62"/>
      <c r="R18" s="89">
        <f>'Commercial Terms'!R12:S12</f>
        <v>0</v>
      </c>
      <c r="S18" s="90"/>
    </row>
    <row r="19" spans="1:19" s="7" customFormat="1" ht="17.25" x14ac:dyDescent="0.3">
      <c r="A19" s="58" t="s">
        <v>21</v>
      </c>
      <c r="B19" s="58"/>
      <c r="C19" s="58"/>
      <c r="D19" s="58"/>
      <c r="E19" s="58"/>
      <c r="F19" s="84">
        <v>0</v>
      </c>
      <c r="G19" s="84"/>
      <c r="H19" s="62"/>
      <c r="I19" s="84">
        <v>0</v>
      </c>
      <c r="J19" s="84"/>
      <c r="K19" s="62"/>
      <c r="L19" s="84">
        <v>0</v>
      </c>
      <c r="M19" s="84"/>
      <c r="N19" s="62"/>
      <c r="O19" s="84">
        <v>0</v>
      </c>
      <c r="P19" s="84"/>
      <c r="Q19" s="62"/>
      <c r="R19" s="84">
        <v>0</v>
      </c>
      <c r="S19" s="85"/>
    </row>
    <row r="20" spans="1:19" s="7" customFormat="1" ht="17.25" x14ac:dyDescent="0.3">
      <c r="A20" s="58" t="s">
        <v>41</v>
      </c>
      <c r="B20" s="58"/>
      <c r="C20" s="58"/>
      <c r="D20" s="58"/>
      <c r="E20" s="58"/>
      <c r="F20" s="86">
        <f>F17*F19</f>
        <v>0</v>
      </c>
      <c r="G20" s="86"/>
      <c r="H20" s="63"/>
      <c r="I20" s="86">
        <f>I17*I19</f>
        <v>0</v>
      </c>
      <c r="J20" s="86"/>
      <c r="K20" s="63"/>
      <c r="L20" s="86">
        <f>L17*L19</f>
        <v>0</v>
      </c>
      <c r="M20" s="86"/>
      <c r="N20" s="63"/>
      <c r="O20" s="86">
        <f>O17*O19</f>
        <v>0</v>
      </c>
      <c r="P20" s="86"/>
      <c r="Q20" s="63"/>
      <c r="R20" s="86">
        <f>R17*R19</f>
        <v>0</v>
      </c>
      <c r="S20" s="82"/>
    </row>
    <row r="21" spans="1:19" ht="6" customHeight="1" x14ac:dyDescent="0.3">
      <c r="A21" s="60"/>
      <c r="B21" s="60"/>
      <c r="C21" s="60"/>
      <c r="D21" s="60"/>
      <c r="E21" s="60"/>
      <c r="F21" s="60"/>
      <c r="G21" s="60"/>
      <c r="H21" s="60"/>
      <c r="I21" s="60"/>
      <c r="J21" s="60"/>
      <c r="K21" s="60"/>
      <c r="L21" s="60"/>
      <c r="M21" s="60"/>
      <c r="N21" s="60"/>
      <c r="O21" s="60"/>
      <c r="P21" s="60"/>
      <c r="Q21" s="60"/>
      <c r="R21" s="60"/>
      <c r="S21" s="60"/>
    </row>
    <row r="22" spans="1:19" s="7" customFormat="1" ht="17.25" x14ac:dyDescent="0.3">
      <c r="A22" s="58" t="s">
        <v>23</v>
      </c>
      <c r="B22" s="58"/>
      <c r="C22" s="58"/>
      <c r="D22" s="58"/>
      <c r="E22" s="58"/>
      <c r="F22" s="87">
        <f>'Commercial Terms'!F10:G10</f>
        <v>30</v>
      </c>
      <c r="G22" s="88"/>
      <c r="H22" s="65"/>
      <c r="I22" s="87">
        <f>'Commercial Terms'!I10:J10</f>
        <v>15</v>
      </c>
      <c r="J22" s="88"/>
      <c r="K22" s="65"/>
      <c r="L22" s="87">
        <f>'Commercial Terms'!L10:M10</f>
        <v>30</v>
      </c>
      <c r="M22" s="88"/>
      <c r="N22" s="65"/>
      <c r="O22" s="87">
        <f>'Commercial Terms'!O10:P10</f>
        <v>0</v>
      </c>
      <c r="P22" s="88"/>
      <c r="Q22" s="65"/>
      <c r="R22" s="87">
        <f>'Commercial Terms'!R10:S10</f>
        <v>0</v>
      </c>
      <c r="S22" s="88"/>
    </row>
    <row r="23" spans="1:19" s="7" customFormat="1" ht="17.25" x14ac:dyDescent="0.3">
      <c r="A23" s="58" t="s">
        <v>22</v>
      </c>
      <c r="B23" s="58"/>
      <c r="C23" s="58"/>
      <c r="D23" s="58"/>
      <c r="E23" s="58"/>
      <c r="F23" s="73">
        <f>F12+F22</f>
        <v>42720</v>
      </c>
      <c r="G23" s="74"/>
      <c r="H23" s="66"/>
      <c r="I23" s="73">
        <f>I12+I22</f>
        <v>42705</v>
      </c>
      <c r="J23" s="74"/>
      <c r="K23" s="66"/>
      <c r="L23" s="73">
        <f>L12+L22</f>
        <v>42720</v>
      </c>
      <c r="M23" s="74"/>
      <c r="N23" s="66"/>
      <c r="O23" s="73">
        <f>O12+O22</f>
        <v>0</v>
      </c>
      <c r="P23" s="74"/>
      <c r="Q23" s="66"/>
      <c r="R23" s="73">
        <f>R12+R22</f>
        <v>0</v>
      </c>
      <c r="S23" s="74"/>
    </row>
    <row r="24" spans="1:19" s="7" customFormat="1" ht="17.25" customHeight="1" x14ac:dyDescent="0.3">
      <c r="A24" s="58" t="s">
        <v>78</v>
      </c>
      <c r="B24" s="58"/>
      <c r="C24" s="58"/>
      <c r="D24" s="58"/>
      <c r="E24" s="58"/>
      <c r="F24" s="89">
        <f>'Commercial Terms'!F18:G18</f>
        <v>26</v>
      </c>
      <c r="G24" s="90"/>
      <c r="H24" s="66"/>
      <c r="I24" s="89">
        <f>'Commercial Terms'!I18:J18</f>
        <v>26</v>
      </c>
      <c r="J24" s="90"/>
      <c r="K24" s="66"/>
      <c r="L24" s="89">
        <f>'Commercial Terms'!L18:M18</f>
        <v>24</v>
      </c>
      <c r="M24" s="90"/>
      <c r="N24" s="66"/>
      <c r="O24" s="89">
        <f>'Commercial Terms'!O18:P18</f>
        <v>0</v>
      </c>
      <c r="P24" s="90"/>
      <c r="Q24" s="66"/>
      <c r="R24" s="89">
        <f>'Commercial Terms'!R18:S18</f>
        <v>0</v>
      </c>
      <c r="S24" s="90"/>
    </row>
    <row r="25" spans="1:19" s="7" customFormat="1" ht="17.25" x14ac:dyDescent="0.3">
      <c r="A25" s="59" t="s">
        <v>65</v>
      </c>
      <c r="B25" s="59"/>
      <c r="C25" s="59"/>
      <c r="D25" s="59"/>
      <c r="E25" s="59"/>
      <c r="F25" s="71">
        <f>$M$6+(7+(F24*7))</f>
        <v>42880</v>
      </c>
      <c r="G25" s="72"/>
      <c r="H25" s="66"/>
      <c r="I25" s="71">
        <f>$M$6+(7+(I24*7))</f>
        <v>42880</v>
      </c>
      <c r="J25" s="72"/>
      <c r="K25" s="66"/>
      <c r="L25" s="71">
        <f>$M$6+(7+(L24*7))</f>
        <v>42866</v>
      </c>
      <c r="M25" s="72"/>
      <c r="N25" s="66"/>
      <c r="O25" s="71">
        <f>$M$6+(7+(O24*7))</f>
        <v>42698</v>
      </c>
      <c r="P25" s="72"/>
      <c r="Q25" s="66"/>
      <c r="R25" s="71">
        <f>$M$6+(7+(R24*7))</f>
        <v>42698</v>
      </c>
      <c r="S25" s="72"/>
    </row>
    <row r="26" spans="1:19" s="7" customFormat="1" ht="17.25" customHeight="1" x14ac:dyDescent="0.3">
      <c r="A26" s="59" t="s">
        <v>64</v>
      </c>
      <c r="B26" s="59"/>
      <c r="C26" s="59"/>
      <c r="D26" s="59"/>
      <c r="E26" s="59"/>
      <c r="F26" s="67">
        <f>'Commercial Terms'!F20:G20</f>
        <v>42923</v>
      </c>
      <c r="G26" s="68"/>
      <c r="H26" s="66"/>
      <c r="I26" s="67">
        <f>'Commercial Terms'!I20:J20</f>
        <v>42923</v>
      </c>
      <c r="J26" s="68"/>
      <c r="K26" s="66"/>
      <c r="L26" s="67">
        <f>'Commercial Terms'!L20:M20</f>
        <v>42923</v>
      </c>
      <c r="M26" s="68"/>
      <c r="N26" s="66"/>
      <c r="O26" s="69">
        <f>'Commercial Terms'!O20:P20</f>
        <v>0</v>
      </c>
      <c r="P26" s="70"/>
      <c r="Q26" s="66"/>
      <c r="R26" s="69">
        <f>'Commercial Terms'!R20:S20</f>
        <v>0</v>
      </c>
      <c r="S26" s="70"/>
    </row>
    <row r="27" spans="1:19" s="7" customFormat="1" ht="17.25" customHeight="1" x14ac:dyDescent="0.3">
      <c r="A27" s="59" t="s">
        <v>53</v>
      </c>
      <c r="B27" s="59"/>
      <c r="C27" s="59"/>
      <c r="D27" s="59"/>
      <c r="E27" s="59"/>
      <c r="F27" s="97">
        <f>'Commercial Terms'!F39:G39</f>
        <v>0</v>
      </c>
      <c r="G27" s="98"/>
      <c r="H27" s="66"/>
      <c r="I27" s="97">
        <f>'Commercial Terms'!I39:J39</f>
        <v>0</v>
      </c>
      <c r="J27" s="98"/>
      <c r="K27" s="66"/>
      <c r="L27" s="97">
        <f>'Commercial Terms'!L39:M39</f>
        <v>0</v>
      </c>
      <c r="M27" s="98"/>
      <c r="N27" s="66"/>
      <c r="O27" s="97">
        <f>'Commercial Terms'!O39:P39</f>
        <v>0</v>
      </c>
      <c r="P27" s="98"/>
      <c r="Q27" s="66"/>
      <c r="R27" s="97">
        <f>'Commercial Terms'!R39:S39</f>
        <v>0</v>
      </c>
      <c r="S27" s="98"/>
    </row>
    <row r="28" spans="1:19" s="7" customFormat="1" ht="20.25" x14ac:dyDescent="0.3">
      <c r="A28" s="76" t="s">
        <v>59</v>
      </c>
      <c r="B28" s="76"/>
      <c r="C28" s="76"/>
      <c r="D28" s="76"/>
      <c r="E28" s="76"/>
      <c r="F28" s="76"/>
      <c r="G28" s="76"/>
      <c r="H28" s="76"/>
      <c r="I28" s="76"/>
      <c r="J28" s="76"/>
      <c r="K28" s="76"/>
      <c r="L28" s="76"/>
      <c r="M28" s="76"/>
      <c r="N28" s="76"/>
      <c r="O28" s="76"/>
      <c r="P28" s="76"/>
      <c r="Q28" s="76"/>
      <c r="R28" s="76"/>
      <c r="S28" s="76"/>
    </row>
    <row r="29" spans="1:19" s="7" customFormat="1" ht="17.25" customHeight="1" x14ac:dyDescent="0.3">
      <c r="A29" s="59" t="s">
        <v>60</v>
      </c>
      <c r="B29" s="59"/>
      <c r="C29" s="59"/>
      <c r="D29" s="59"/>
      <c r="E29" s="59"/>
      <c r="F29" s="102">
        <v>0</v>
      </c>
      <c r="G29" s="102"/>
      <c r="H29" s="100"/>
      <c r="I29" s="102">
        <v>0</v>
      </c>
      <c r="J29" s="102"/>
      <c r="K29" s="100"/>
      <c r="L29" s="102">
        <v>0</v>
      </c>
      <c r="M29" s="102"/>
      <c r="N29" s="100"/>
      <c r="O29" s="102">
        <v>0</v>
      </c>
      <c r="P29" s="102"/>
      <c r="Q29" s="100"/>
      <c r="R29" s="102">
        <v>0</v>
      </c>
      <c r="S29" s="102"/>
    </row>
    <row r="30" spans="1:19" s="7" customFormat="1" ht="17.25" customHeight="1" x14ac:dyDescent="0.3">
      <c r="A30" s="59" t="s">
        <v>61</v>
      </c>
      <c r="B30" s="59"/>
      <c r="C30" s="59"/>
      <c r="D30" s="59"/>
      <c r="E30" s="59"/>
      <c r="F30" s="103">
        <f>F17*F29</f>
        <v>0</v>
      </c>
      <c r="G30" s="104"/>
      <c r="H30" s="101"/>
      <c r="I30" s="103">
        <f t="shared" ref="I30" si="0">I17*I29</f>
        <v>0</v>
      </c>
      <c r="J30" s="104"/>
      <c r="K30" s="101"/>
      <c r="L30" s="103">
        <f t="shared" ref="L30" si="1">L17*L29</f>
        <v>0</v>
      </c>
      <c r="M30" s="104"/>
      <c r="N30" s="101"/>
      <c r="O30" s="103">
        <f t="shared" ref="O30" si="2">O17*O29</f>
        <v>0</v>
      </c>
      <c r="P30" s="104"/>
      <c r="Q30" s="101"/>
      <c r="R30" s="103">
        <f t="shared" ref="R30" si="3">R17*R29</f>
        <v>0</v>
      </c>
      <c r="S30" s="104"/>
    </row>
    <row r="31" spans="1:19" ht="20.25" x14ac:dyDescent="0.3">
      <c r="A31" s="76" t="s">
        <v>45</v>
      </c>
      <c r="B31" s="76"/>
      <c r="C31" s="76"/>
      <c r="D31" s="76"/>
      <c r="E31" s="76"/>
      <c r="F31" s="76"/>
      <c r="G31" s="76"/>
      <c r="H31" s="76"/>
      <c r="I31" s="76"/>
      <c r="J31" s="76"/>
      <c r="K31" s="76"/>
      <c r="L31" s="76"/>
      <c r="M31" s="76"/>
      <c r="N31" s="76"/>
      <c r="O31" s="76"/>
      <c r="P31" s="76"/>
      <c r="Q31" s="76"/>
      <c r="R31" s="76"/>
      <c r="S31" s="76"/>
    </row>
    <row r="32" spans="1:19" s="6" customFormat="1" ht="36" customHeight="1" x14ac:dyDescent="0.2">
      <c r="A32" s="99"/>
      <c r="B32" s="99"/>
      <c r="C32" s="99"/>
      <c r="D32" s="99"/>
      <c r="E32" s="99"/>
      <c r="F32" s="99"/>
      <c r="G32" s="99"/>
      <c r="H32" s="99"/>
      <c r="I32" s="99"/>
      <c r="J32" s="99"/>
      <c r="K32" s="99"/>
      <c r="L32" s="99"/>
      <c r="M32" s="99"/>
      <c r="N32" s="99"/>
      <c r="O32" s="99"/>
      <c r="P32" s="99"/>
      <c r="Q32" s="99"/>
      <c r="R32" s="99"/>
      <c r="S32" s="99"/>
    </row>
    <row r="33" spans="1:19" ht="20.25" x14ac:dyDescent="0.3">
      <c r="A33" s="76" t="s">
        <v>42</v>
      </c>
      <c r="B33" s="76"/>
      <c r="C33" s="76"/>
      <c r="D33" s="76"/>
      <c r="E33" s="76"/>
      <c r="F33" s="76"/>
      <c r="G33" s="76"/>
      <c r="H33" s="76"/>
      <c r="I33" s="76"/>
      <c r="J33" s="76"/>
      <c r="K33" s="76"/>
      <c r="L33" s="76"/>
      <c r="M33" s="76"/>
      <c r="N33" s="76"/>
      <c r="O33" s="76"/>
      <c r="P33" s="76"/>
      <c r="Q33" s="76"/>
      <c r="R33" s="76"/>
      <c r="S33" s="76"/>
    </row>
    <row r="34" spans="1:19" ht="19.7" customHeight="1" x14ac:dyDescent="0.3">
      <c r="A34" s="93" t="s">
        <v>54</v>
      </c>
      <c r="B34" s="93"/>
      <c r="C34" s="93"/>
      <c r="D34" s="93"/>
      <c r="E34" s="93"/>
      <c r="F34" s="93" t="s">
        <v>55</v>
      </c>
      <c r="G34" s="93"/>
      <c r="H34" s="93"/>
      <c r="I34" s="93"/>
      <c r="J34" s="93"/>
      <c r="K34" s="93"/>
      <c r="L34" s="93"/>
      <c r="M34" s="93" t="s">
        <v>56</v>
      </c>
      <c r="N34" s="93"/>
      <c r="O34" s="93"/>
      <c r="P34" s="93"/>
      <c r="Q34" s="93"/>
      <c r="R34" s="93"/>
      <c r="S34" s="93"/>
    </row>
    <row r="35" spans="1:19" ht="18.75" x14ac:dyDescent="0.3">
      <c r="A35" s="35" t="s">
        <v>43</v>
      </c>
      <c r="B35" s="91"/>
      <c r="C35" s="91"/>
      <c r="D35" s="35" t="s">
        <v>46</v>
      </c>
      <c r="E35" s="36"/>
      <c r="F35" s="35" t="s">
        <v>43</v>
      </c>
      <c r="G35" s="91"/>
      <c r="H35" s="91"/>
      <c r="I35" s="91"/>
      <c r="J35" s="35" t="s">
        <v>46</v>
      </c>
      <c r="K35" s="94"/>
      <c r="L35" s="95"/>
      <c r="M35" s="35" t="s">
        <v>43</v>
      </c>
      <c r="N35" s="94"/>
      <c r="O35" s="96"/>
      <c r="P35" s="96"/>
      <c r="Q35" s="95"/>
      <c r="R35" s="35" t="s">
        <v>46</v>
      </c>
      <c r="S35" s="36"/>
    </row>
    <row r="36" spans="1:19" ht="18.75" customHeight="1" x14ac:dyDescent="0.3">
      <c r="A36" s="92" t="s">
        <v>47</v>
      </c>
      <c r="B36" s="92"/>
      <c r="C36" s="92"/>
      <c r="D36" s="92"/>
      <c r="E36" s="92"/>
      <c r="F36" s="92" t="s">
        <v>47</v>
      </c>
      <c r="G36" s="92"/>
      <c r="H36" s="92"/>
      <c r="I36" s="92"/>
      <c r="J36" s="92"/>
      <c r="K36" s="92"/>
      <c r="L36" s="92"/>
      <c r="M36" s="92" t="s">
        <v>47</v>
      </c>
      <c r="N36" s="92"/>
      <c r="O36" s="92"/>
      <c r="P36" s="92"/>
      <c r="Q36" s="92"/>
      <c r="R36" s="92"/>
      <c r="S36" s="92"/>
    </row>
    <row r="37" spans="1:19" ht="19.7" customHeight="1" x14ac:dyDescent="0.3">
      <c r="A37" s="92"/>
      <c r="B37" s="92"/>
      <c r="C37" s="92"/>
      <c r="D37" s="92"/>
      <c r="E37" s="92"/>
      <c r="F37" s="92"/>
      <c r="G37" s="92"/>
      <c r="H37" s="92"/>
      <c r="I37" s="92"/>
      <c r="J37" s="92"/>
      <c r="K37" s="92"/>
      <c r="L37" s="92"/>
      <c r="M37" s="92"/>
      <c r="N37" s="92"/>
      <c r="O37" s="92"/>
      <c r="P37" s="92"/>
      <c r="Q37" s="92"/>
      <c r="R37" s="92"/>
      <c r="S37" s="92"/>
    </row>
    <row r="38" spans="1:19" ht="16.5" customHeight="1" x14ac:dyDescent="0.3">
      <c r="A38" s="92"/>
      <c r="B38" s="92"/>
      <c r="C38" s="92"/>
      <c r="D38" s="92"/>
      <c r="E38" s="92"/>
      <c r="F38" s="92"/>
      <c r="G38" s="92"/>
      <c r="H38" s="92"/>
      <c r="I38" s="92"/>
      <c r="J38" s="92"/>
      <c r="K38" s="92"/>
      <c r="L38" s="92"/>
      <c r="M38" s="92"/>
      <c r="N38" s="92"/>
      <c r="O38" s="92"/>
      <c r="P38" s="92"/>
      <c r="Q38" s="92"/>
      <c r="R38" s="92"/>
      <c r="S38" s="92"/>
    </row>
    <row r="39" spans="1:19" ht="19.7" customHeight="1" x14ac:dyDescent="0.3">
      <c r="A39" s="92"/>
      <c r="B39" s="92"/>
      <c r="C39" s="92"/>
      <c r="D39" s="92"/>
      <c r="E39" s="92"/>
      <c r="F39" s="92"/>
      <c r="G39" s="92"/>
      <c r="H39" s="92"/>
      <c r="I39" s="92"/>
      <c r="J39" s="92"/>
      <c r="K39" s="92"/>
      <c r="L39" s="92"/>
      <c r="M39" s="92"/>
      <c r="N39" s="92"/>
      <c r="O39" s="92"/>
      <c r="P39" s="92"/>
      <c r="Q39" s="92"/>
      <c r="R39" s="92"/>
      <c r="S39" s="92"/>
    </row>
  </sheetData>
  <sheetProtection formatCells="0" formatColumns="0" formatRows="0" insertColumns="0" insertRows="0" deleteColumns="0" deleteRows="0"/>
  <mergeCells count="169">
    <mergeCell ref="O19:P19"/>
    <mergeCell ref="O20:P20"/>
    <mergeCell ref="O22:P22"/>
    <mergeCell ref="O23:P23"/>
    <mergeCell ref="O24:P24"/>
    <mergeCell ref="F16:G16"/>
    <mergeCell ref="F17:G17"/>
    <mergeCell ref="I15:J15"/>
    <mergeCell ref="I23:J23"/>
    <mergeCell ref="L23:M23"/>
    <mergeCell ref="F22:G22"/>
    <mergeCell ref="F19:G19"/>
    <mergeCell ref="F20:G20"/>
    <mergeCell ref="I20:J20"/>
    <mergeCell ref="L20:M20"/>
    <mergeCell ref="F15:G15"/>
    <mergeCell ref="O17:P17"/>
    <mergeCell ref="I19:J19"/>
    <mergeCell ref="L18:M18"/>
    <mergeCell ref="L19:M19"/>
    <mergeCell ref="L16:M16"/>
    <mergeCell ref="L17:M17"/>
    <mergeCell ref="O18:P18"/>
    <mergeCell ref="L22:M22"/>
    <mergeCell ref="A16:E16"/>
    <mergeCell ref="A17:E17"/>
    <mergeCell ref="F12:G12"/>
    <mergeCell ref="C1:S1"/>
    <mergeCell ref="R6:S6"/>
    <mergeCell ref="D4:F4"/>
    <mergeCell ref="E2:F2"/>
    <mergeCell ref="E3:F3"/>
    <mergeCell ref="E5:F5"/>
    <mergeCell ref="E6:F6"/>
    <mergeCell ref="J5:L5"/>
    <mergeCell ref="O7:P7"/>
    <mergeCell ref="O8:P8"/>
    <mergeCell ref="O9:P9"/>
    <mergeCell ref="O10:P10"/>
    <mergeCell ref="O11:P11"/>
    <mergeCell ref="O12:P12"/>
    <mergeCell ref="I9:J9"/>
    <mergeCell ref="I10:J10"/>
    <mergeCell ref="M5:O5"/>
    <mergeCell ref="M6:O6"/>
    <mergeCell ref="R18:S18"/>
    <mergeCell ref="R7:S7"/>
    <mergeCell ref="R8:S8"/>
    <mergeCell ref="R9:S9"/>
    <mergeCell ref="R10:S10"/>
    <mergeCell ref="R11:S11"/>
    <mergeCell ref="R12:S12"/>
    <mergeCell ref="R15:S15"/>
    <mergeCell ref="R16:S16"/>
    <mergeCell ref="R17:S17"/>
    <mergeCell ref="G2:O2"/>
    <mergeCell ref="G3:O3"/>
    <mergeCell ref="G4:O4"/>
    <mergeCell ref="G5:I5"/>
    <mergeCell ref="G6:I6"/>
    <mergeCell ref="J6:L6"/>
    <mergeCell ref="F7:G7"/>
    <mergeCell ref="F18:G18"/>
    <mergeCell ref="O15:P15"/>
    <mergeCell ref="O16:P16"/>
    <mergeCell ref="L7:M7"/>
    <mergeCell ref="L8:M8"/>
    <mergeCell ref="L9:M9"/>
    <mergeCell ref="L10:M10"/>
    <mergeCell ref="L11:M11"/>
    <mergeCell ref="L12:M12"/>
    <mergeCell ref="I8:J8"/>
    <mergeCell ref="I18:J18"/>
    <mergeCell ref="I12:J12"/>
    <mergeCell ref="I16:J16"/>
    <mergeCell ref="I17:J17"/>
    <mergeCell ref="M34:S34"/>
    <mergeCell ref="A28:S28"/>
    <mergeCell ref="A29:E29"/>
    <mergeCell ref="A30:E30"/>
    <mergeCell ref="A31:S31"/>
    <mergeCell ref="A32:S32"/>
    <mergeCell ref="A33:S33"/>
    <mergeCell ref="H29:H30"/>
    <mergeCell ref="K29:K30"/>
    <mergeCell ref="N29:N30"/>
    <mergeCell ref="Q29:Q30"/>
    <mergeCell ref="O29:P29"/>
    <mergeCell ref="R29:S29"/>
    <mergeCell ref="F30:G30"/>
    <mergeCell ref="I30:J30"/>
    <mergeCell ref="L30:M30"/>
    <mergeCell ref="O30:P30"/>
    <mergeCell ref="R30:S30"/>
    <mergeCell ref="F29:G29"/>
    <mergeCell ref="I29:J29"/>
    <mergeCell ref="L29:M29"/>
    <mergeCell ref="R20:S20"/>
    <mergeCell ref="R22:S22"/>
    <mergeCell ref="R23:S23"/>
    <mergeCell ref="R24:S24"/>
    <mergeCell ref="G35:I35"/>
    <mergeCell ref="F36:L39"/>
    <mergeCell ref="M36:S39"/>
    <mergeCell ref="A34:E34"/>
    <mergeCell ref="B35:C35"/>
    <mergeCell ref="A36:E39"/>
    <mergeCell ref="K35:L35"/>
    <mergeCell ref="N35:Q35"/>
    <mergeCell ref="R25:S25"/>
    <mergeCell ref="R26:S26"/>
    <mergeCell ref="R27:S27"/>
    <mergeCell ref="O27:P27"/>
    <mergeCell ref="F27:G27"/>
    <mergeCell ref="I27:J27"/>
    <mergeCell ref="L27:M27"/>
    <mergeCell ref="F24:G24"/>
    <mergeCell ref="I24:J24"/>
    <mergeCell ref="L24:M24"/>
    <mergeCell ref="I22:J22"/>
    <mergeCell ref="F34:L34"/>
    <mergeCell ref="L25:M25"/>
    <mergeCell ref="O25:P25"/>
    <mergeCell ref="A7:E7"/>
    <mergeCell ref="A8:E8"/>
    <mergeCell ref="A9:E9"/>
    <mergeCell ref="A10:E10"/>
    <mergeCell ref="A11:E11"/>
    <mergeCell ref="A12:E12"/>
    <mergeCell ref="A14:S14"/>
    <mergeCell ref="A15:E15"/>
    <mergeCell ref="A13:S13"/>
    <mergeCell ref="H8:H12"/>
    <mergeCell ref="K8:K12"/>
    <mergeCell ref="N8:N12"/>
    <mergeCell ref="Q8:Q12"/>
    <mergeCell ref="I11:J11"/>
    <mergeCell ref="I7:J7"/>
    <mergeCell ref="L15:M15"/>
    <mergeCell ref="F8:G8"/>
    <mergeCell ref="F9:G9"/>
    <mergeCell ref="F10:G10"/>
    <mergeCell ref="F11:G11"/>
    <mergeCell ref="A18:E18"/>
    <mergeCell ref="R19:S19"/>
    <mergeCell ref="A19:E19"/>
    <mergeCell ref="A20:E20"/>
    <mergeCell ref="A22:E22"/>
    <mergeCell ref="A23:E23"/>
    <mergeCell ref="A24:E24"/>
    <mergeCell ref="A25:E25"/>
    <mergeCell ref="A26:E26"/>
    <mergeCell ref="A27:E27"/>
    <mergeCell ref="A21:S21"/>
    <mergeCell ref="H15:H20"/>
    <mergeCell ref="K15:K20"/>
    <mergeCell ref="N15:N20"/>
    <mergeCell ref="Q15:Q20"/>
    <mergeCell ref="H22:H27"/>
    <mergeCell ref="K22:K27"/>
    <mergeCell ref="N22:N27"/>
    <mergeCell ref="Q22:Q27"/>
    <mergeCell ref="F26:G26"/>
    <mergeCell ref="I26:J26"/>
    <mergeCell ref="L26:M26"/>
    <mergeCell ref="O26:P26"/>
    <mergeCell ref="F25:G25"/>
    <mergeCell ref="F23:G23"/>
    <mergeCell ref="I25:J25"/>
  </mergeCells>
  <conditionalFormatting sqref="F27:G27">
    <cfRule type="containsText" dxfId="17" priority="13" operator="containsText" text="No">
      <formula>NOT(ISERROR(SEARCH("No",F27)))</formula>
    </cfRule>
  </conditionalFormatting>
  <conditionalFormatting sqref="F29:H29 F30:G30">
    <cfRule type="containsText" dxfId="16" priority="7" operator="containsText" text="No">
      <formula>NOT(ISERROR(SEARCH("No",F29)))</formula>
    </cfRule>
  </conditionalFormatting>
  <conditionalFormatting sqref="I29:S29">
    <cfRule type="containsText" dxfId="15" priority="6" operator="containsText" text="No">
      <formula>NOT(ISERROR(SEARCH("No",I29)))</formula>
    </cfRule>
  </conditionalFormatting>
  <conditionalFormatting sqref="I30:J30 L30:M30 O30:P30 R30:S30">
    <cfRule type="containsText" dxfId="14" priority="5" operator="containsText" text="No">
      <formula>NOT(ISERROR(SEARCH("No",I30)))</formula>
    </cfRule>
  </conditionalFormatting>
  <conditionalFormatting sqref="I27:J27">
    <cfRule type="containsText" dxfId="13" priority="4" operator="containsText" text="No">
      <formula>NOT(ISERROR(SEARCH("No",I27)))</formula>
    </cfRule>
  </conditionalFormatting>
  <conditionalFormatting sqref="L27:M27">
    <cfRule type="containsText" dxfId="12" priority="3" operator="containsText" text="No">
      <formula>NOT(ISERROR(SEARCH("No",L27)))</formula>
    </cfRule>
  </conditionalFormatting>
  <conditionalFormatting sqref="O27:P27">
    <cfRule type="containsText" dxfId="11" priority="2" operator="containsText" text="No">
      <formula>NOT(ISERROR(SEARCH("No",O27)))</formula>
    </cfRule>
  </conditionalFormatting>
  <conditionalFormatting sqref="R27:S27">
    <cfRule type="containsText" dxfId="10" priority="1" operator="containsText" text="No">
      <formula>NOT(ISERROR(SEARCH("No",R27)))</formula>
    </cfRule>
  </conditionalFormatting>
  <pageMargins left="0.25" right="0.25" top="0.75" bottom="0.75" header="0.3" footer="0.3"/>
  <pageSetup paperSize="4" scale="48" fitToHeight="0" orientation="portrait" r:id="rId1"/>
  <headerFooter>
    <oddHeader>&amp;LOverview&amp;RSWAT Projects Commercial Evaluation Rev.3</oddHeader>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5"/>
  <sheetViews>
    <sheetView view="pageLayout" topLeftCell="A21" zoomScale="70" zoomScaleNormal="70" zoomScalePageLayoutView="70" workbookViewId="0">
      <selection activeCell="C20" sqref="C20"/>
    </sheetView>
  </sheetViews>
  <sheetFormatPr defaultColWidth="0" defaultRowHeight="16.5" x14ac:dyDescent="0.3"/>
  <cols>
    <col min="1" max="1" width="3.7109375" style="24" bestFit="1" customWidth="1"/>
    <col min="2" max="2" width="11" style="24" bestFit="1" customWidth="1"/>
    <col min="3" max="3" width="51.85546875" style="2" customWidth="1"/>
    <col min="4" max="4" width="6.140625" style="24" bestFit="1" customWidth="1"/>
    <col min="5" max="5" width="7.7109375" style="24" bestFit="1" customWidth="1"/>
    <col min="6" max="6" width="14" style="3" bestFit="1" customWidth="1"/>
    <col min="7" max="7" width="15.28515625" style="3" bestFit="1" customWidth="1"/>
    <col min="8" max="8" width="1" style="3" customWidth="1"/>
    <col min="9" max="9" width="14" style="4" bestFit="1" customWidth="1"/>
    <col min="10" max="10" width="15.28515625" style="4" bestFit="1" customWidth="1"/>
    <col min="11" max="11" width="1" style="4" customWidth="1"/>
    <col min="12" max="12" width="14" style="4" bestFit="1" customWidth="1"/>
    <col min="13" max="13" width="15.140625" style="4" bestFit="1" customWidth="1"/>
    <col min="14" max="14" width="1" style="4" customWidth="1"/>
    <col min="15" max="15" width="13.85546875" style="4" bestFit="1" customWidth="1"/>
    <col min="16" max="16" width="15.28515625" style="4" bestFit="1" customWidth="1"/>
    <col min="17" max="17" width="1" style="4" customWidth="1"/>
    <col min="18" max="18" width="13.85546875" style="4" bestFit="1" customWidth="1"/>
    <col min="19" max="19" width="15.140625" style="4" bestFit="1" customWidth="1"/>
    <col min="20" max="2600" width="5" style="4" customWidth="1"/>
    <col min="2601" max="16384" width="0" style="4" hidden="1"/>
  </cols>
  <sheetData>
    <row r="1" spans="1:19" ht="22.5" x14ac:dyDescent="0.3">
      <c r="A1" s="116" t="s">
        <v>52</v>
      </c>
      <c r="B1" s="116"/>
      <c r="C1" s="116"/>
      <c r="D1" s="116"/>
      <c r="E1" s="116"/>
      <c r="F1" s="116"/>
      <c r="G1" s="116"/>
      <c r="H1" s="116"/>
      <c r="I1" s="116"/>
      <c r="J1" s="116"/>
      <c r="K1" s="116"/>
      <c r="L1" s="116"/>
      <c r="M1" s="116"/>
      <c r="N1" s="116"/>
      <c r="O1" s="116"/>
      <c r="P1" s="116"/>
      <c r="Q1" s="116"/>
      <c r="R1" s="116"/>
      <c r="S1" s="116"/>
    </row>
    <row r="2" spans="1:19" ht="16.5" customHeight="1" x14ac:dyDescent="0.3">
      <c r="A2" s="4"/>
      <c r="B2" s="4"/>
      <c r="C2" s="119" t="s">
        <v>0</v>
      </c>
      <c r="D2" s="119"/>
      <c r="E2" s="119"/>
      <c r="F2" s="145" t="str">
        <f>Overview!$G$2</f>
        <v>Crescent Point Energy y Corp</v>
      </c>
      <c r="G2" s="145"/>
      <c r="H2" s="145"/>
      <c r="I2" s="145"/>
      <c r="J2" s="145"/>
      <c r="K2" s="145"/>
      <c r="L2" s="145"/>
      <c r="M2" s="145"/>
      <c r="N2" s="39"/>
      <c r="O2" s="39"/>
      <c r="P2" s="39"/>
      <c r="Q2" s="24"/>
      <c r="R2" s="5"/>
    </row>
    <row r="3" spans="1:19" ht="16.5" customHeight="1" x14ac:dyDescent="0.3">
      <c r="A3" s="4"/>
      <c r="B3" s="4"/>
      <c r="C3" s="119" t="s">
        <v>1</v>
      </c>
      <c r="D3" s="119"/>
      <c r="E3" s="119"/>
      <c r="F3" s="145" t="str">
        <f>Overview!G3</f>
        <v>16-4111 Rapdan Gas Plant</v>
      </c>
      <c r="G3" s="145"/>
      <c r="H3" s="145"/>
      <c r="I3" s="145"/>
      <c r="J3" s="145"/>
      <c r="K3" s="145"/>
      <c r="L3" s="145"/>
      <c r="M3" s="145"/>
      <c r="N3" s="39"/>
      <c r="O3" s="39"/>
      <c r="P3" s="39"/>
      <c r="Q3" s="24"/>
      <c r="R3" s="5"/>
    </row>
    <row r="4" spans="1:19" ht="16.5" customHeight="1" x14ac:dyDescent="0.3">
      <c r="A4" s="4"/>
      <c r="B4" s="4"/>
      <c r="C4" s="118" t="s">
        <v>2</v>
      </c>
      <c r="D4" s="118"/>
      <c r="E4" s="118"/>
      <c r="F4" s="145" t="str">
        <f>Overview!G4</f>
        <v>Amine Package</v>
      </c>
      <c r="G4" s="145"/>
      <c r="H4" s="145"/>
      <c r="I4" s="145"/>
      <c r="J4" s="145"/>
      <c r="K4" s="145"/>
      <c r="L4" s="145"/>
      <c r="M4" s="145"/>
      <c r="N4" s="38"/>
      <c r="O4" s="38"/>
      <c r="P4" s="38"/>
      <c r="Q4" s="31"/>
      <c r="R4" s="5"/>
    </row>
    <row r="5" spans="1:19" ht="16.5" customHeight="1" x14ac:dyDescent="0.3">
      <c r="A5" s="4"/>
      <c r="B5" s="4"/>
      <c r="C5" s="119" t="s">
        <v>9</v>
      </c>
      <c r="D5" s="119"/>
      <c r="E5" s="119"/>
      <c r="F5" s="145">
        <f>Overview!G5</f>
        <v>0</v>
      </c>
      <c r="G5" s="145"/>
      <c r="H5" s="25"/>
      <c r="I5" s="119" t="s">
        <v>62</v>
      </c>
      <c r="J5" s="119"/>
      <c r="K5" s="31"/>
      <c r="L5" s="105" t="str">
        <f>Overview!M5</f>
        <v>Nick Crowston</v>
      </c>
      <c r="M5" s="105"/>
      <c r="N5" s="25"/>
      <c r="O5" s="143"/>
      <c r="P5" s="143"/>
      <c r="Q5" s="31"/>
      <c r="R5" s="5"/>
    </row>
    <row r="6" spans="1:19" ht="16.5" customHeight="1" thickBot="1" x14ac:dyDescent="0.35">
      <c r="A6" s="42"/>
      <c r="B6" s="42"/>
      <c r="C6" s="108" t="s">
        <v>57</v>
      </c>
      <c r="D6" s="108"/>
      <c r="E6" s="108"/>
      <c r="F6" s="148" t="str">
        <f>Overview!G6</f>
        <v>164111-002</v>
      </c>
      <c r="G6" s="148"/>
      <c r="H6" s="43"/>
      <c r="I6" s="108" t="s">
        <v>50</v>
      </c>
      <c r="J6" s="108"/>
      <c r="K6" s="44"/>
      <c r="L6" s="141">
        <v>42689</v>
      </c>
      <c r="M6" s="142"/>
      <c r="N6" s="43"/>
      <c r="O6" s="117"/>
      <c r="P6" s="117"/>
      <c r="Q6" s="44"/>
      <c r="R6" s="42"/>
      <c r="S6" s="44"/>
    </row>
    <row r="7" spans="1:19" s="34" customFormat="1" ht="19.5" customHeight="1" x14ac:dyDescent="0.25">
      <c r="A7" s="146"/>
      <c r="B7" s="147"/>
      <c r="C7" s="45"/>
      <c r="D7" s="46"/>
      <c r="E7" s="46"/>
      <c r="F7" s="129" t="s">
        <v>14</v>
      </c>
      <c r="G7" s="130"/>
      <c r="H7" s="138"/>
      <c r="I7" s="129" t="s">
        <v>15</v>
      </c>
      <c r="J7" s="130"/>
      <c r="K7" s="138"/>
      <c r="L7" s="129" t="s">
        <v>16</v>
      </c>
      <c r="M7" s="130"/>
      <c r="N7" s="138"/>
      <c r="O7" s="129" t="s">
        <v>25</v>
      </c>
      <c r="P7" s="130"/>
      <c r="Q7" s="138"/>
      <c r="R7" s="129" t="s">
        <v>58</v>
      </c>
      <c r="S7" s="130"/>
    </row>
    <row r="8" spans="1:19" ht="19.5" customHeight="1" x14ac:dyDescent="0.3">
      <c r="A8" s="131"/>
      <c r="B8" s="132"/>
      <c r="C8" s="16"/>
      <c r="D8" s="133"/>
      <c r="E8" s="133"/>
      <c r="F8" s="134" t="str">
        <f>Overview!F8</f>
        <v>5Blue</v>
      </c>
      <c r="G8" s="135"/>
      <c r="H8" s="139"/>
      <c r="I8" s="134" t="str">
        <f>Overview!I8</f>
        <v>Alco</v>
      </c>
      <c r="J8" s="135"/>
      <c r="K8" s="139"/>
      <c r="L8" s="134" t="str">
        <f>Overview!L8</f>
        <v>Enerflex</v>
      </c>
      <c r="M8" s="135"/>
      <c r="N8" s="139"/>
      <c r="O8" s="134">
        <f>Overview!O8</f>
        <v>0</v>
      </c>
      <c r="P8" s="135"/>
      <c r="Q8" s="139"/>
      <c r="R8" s="134">
        <f>Overview!R8</f>
        <v>0</v>
      </c>
      <c r="S8" s="135"/>
    </row>
    <row r="9" spans="1:19" ht="19.5" customHeight="1" x14ac:dyDescent="0.3">
      <c r="A9" s="124" t="s">
        <v>17</v>
      </c>
      <c r="B9" s="125"/>
      <c r="C9" s="125"/>
      <c r="D9" s="125"/>
      <c r="E9" s="125"/>
      <c r="F9" s="125"/>
      <c r="G9" s="125"/>
      <c r="H9" s="125"/>
      <c r="I9" s="125"/>
      <c r="J9" s="125"/>
      <c r="K9" s="125"/>
      <c r="L9" s="125"/>
      <c r="M9" s="125"/>
      <c r="N9" s="125"/>
      <c r="O9" s="125"/>
      <c r="P9" s="125"/>
      <c r="Q9" s="125"/>
      <c r="R9" s="125"/>
      <c r="S9" s="140"/>
    </row>
    <row r="10" spans="1:19" s="8" customFormat="1" ht="33" customHeight="1" x14ac:dyDescent="0.3">
      <c r="A10" s="17"/>
      <c r="B10" s="18" t="s">
        <v>5</v>
      </c>
      <c r="C10" s="19" t="s">
        <v>8</v>
      </c>
      <c r="D10" s="18" t="s">
        <v>3</v>
      </c>
      <c r="E10" s="20" t="s">
        <v>4</v>
      </c>
      <c r="F10" s="21" t="s">
        <v>6</v>
      </c>
      <c r="G10" s="22" t="s">
        <v>7</v>
      </c>
      <c r="H10" s="121"/>
      <c r="I10" s="21" t="s">
        <v>6</v>
      </c>
      <c r="J10" s="22" t="s">
        <v>7</v>
      </c>
      <c r="K10" s="121"/>
      <c r="L10" s="21" t="s">
        <v>6</v>
      </c>
      <c r="M10" s="22" t="s">
        <v>7</v>
      </c>
      <c r="N10" s="121"/>
      <c r="O10" s="21" t="s">
        <v>6</v>
      </c>
      <c r="P10" s="22" t="s">
        <v>7</v>
      </c>
      <c r="Q10" s="121"/>
      <c r="R10" s="21" t="s">
        <v>6</v>
      </c>
      <c r="S10" s="22" t="s">
        <v>7</v>
      </c>
    </row>
    <row r="11" spans="1:19" s="37" customFormat="1" ht="33" x14ac:dyDescent="0.3">
      <c r="A11" s="9">
        <v>1</v>
      </c>
      <c r="B11" s="9"/>
      <c r="C11" s="56" t="s">
        <v>116</v>
      </c>
      <c r="D11" s="9">
        <v>1</v>
      </c>
      <c r="E11" s="9" t="s">
        <v>91</v>
      </c>
      <c r="F11" s="10">
        <v>1499800</v>
      </c>
      <c r="G11" s="10">
        <f>F11*$D11</f>
        <v>1499800</v>
      </c>
      <c r="H11" s="122"/>
      <c r="I11" s="10">
        <v>1629576</v>
      </c>
      <c r="J11" s="10">
        <f t="shared" ref="J11:J13" si="0">I11*$D11</f>
        <v>1629576</v>
      </c>
      <c r="K11" s="122"/>
      <c r="L11" s="10">
        <v>1849800</v>
      </c>
      <c r="M11" s="10">
        <f>L11*$D11</f>
        <v>1849800</v>
      </c>
      <c r="N11" s="122"/>
      <c r="O11" s="10">
        <v>0</v>
      </c>
      <c r="P11" s="10">
        <f>O11*$D11</f>
        <v>0</v>
      </c>
      <c r="Q11" s="122"/>
      <c r="R11" s="10">
        <v>0</v>
      </c>
      <c r="S11" s="10">
        <f>R11*$D11</f>
        <v>0</v>
      </c>
    </row>
    <row r="12" spans="1:19" s="37" customFormat="1" ht="13.5" x14ac:dyDescent="0.25">
      <c r="A12" s="9">
        <v>2</v>
      </c>
      <c r="B12" s="9"/>
      <c r="C12" s="11"/>
      <c r="D12" s="9"/>
      <c r="E12" s="9"/>
      <c r="F12" s="10">
        <v>0</v>
      </c>
      <c r="G12" s="10">
        <f t="shared" ref="G12:G13" si="1">F12*$D12</f>
        <v>0</v>
      </c>
      <c r="H12" s="122"/>
      <c r="I12" s="10">
        <v>0</v>
      </c>
      <c r="J12" s="10">
        <f t="shared" si="0"/>
        <v>0</v>
      </c>
      <c r="K12" s="122"/>
      <c r="L12" s="10">
        <v>0</v>
      </c>
      <c r="M12" s="10">
        <f t="shared" ref="M12:P13" si="2">L12*$D12</f>
        <v>0</v>
      </c>
      <c r="N12" s="122"/>
      <c r="O12" s="10">
        <v>0</v>
      </c>
      <c r="P12" s="10">
        <f t="shared" si="2"/>
        <v>0</v>
      </c>
      <c r="Q12" s="122"/>
      <c r="R12" s="10">
        <v>0</v>
      </c>
      <c r="S12" s="10">
        <f t="shared" ref="S12:S13" si="3">R12*$D12</f>
        <v>0</v>
      </c>
    </row>
    <row r="13" spans="1:19" s="37" customFormat="1" ht="13.5" x14ac:dyDescent="0.25">
      <c r="A13" s="9">
        <v>3</v>
      </c>
      <c r="B13" s="9"/>
      <c r="C13" s="11"/>
      <c r="D13" s="9"/>
      <c r="E13" s="9"/>
      <c r="F13" s="10">
        <v>0</v>
      </c>
      <c r="G13" s="10">
        <f t="shared" si="1"/>
        <v>0</v>
      </c>
      <c r="H13" s="122"/>
      <c r="I13" s="10">
        <v>0</v>
      </c>
      <c r="J13" s="10">
        <f t="shared" si="0"/>
        <v>0</v>
      </c>
      <c r="K13" s="122"/>
      <c r="L13" s="10">
        <v>0</v>
      </c>
      <c r="M13" s="10">
        <f t="shared" si="2"/>
        <v>0</v>
      </c>
      <c r="N13" s="122"/>
      <c r="O13" s="10">
        <v>0</v>
      </c>
      <c r="P13" s="10">
        <f t="shared" si="2"/>
        <v>0</v>
      </c>
      <c r="Q13" s="122"/>
      <c r="R13" s="10">
        <v>0</v>
      </c>
      <c r="S13" s="10">
        <f t="shared" si="3"/>
        <v>0</v>
      </c>
    </row>
    <row r="14" spans="1:19" s="12" customFormat="1" ht="22.5" customHeight="1" x14ac:dyDescent="0.2">
      <c r="A14" s="136" t="s">
        <v>20</v>
      </c>
      <c r="B14" s="136"/>
      <c r="C14" s="136"/>
      <c r="D14" s="136"/>
      <c r="E14" s="137"/>
      <c r="F14" s="128">
        <f>SUM(G11:G13)</f>
        <v>1499800</v>
      </c>
      <c r="G14" s="128"/>
      <c r="H14" s="123"/>
      <c r="I14" s="128">
        <f>SUM(J11:J13)</f>
        <v>1629576</v>
      </c>
      <c r="J14" s="128"/>
      <c r="K14" s="123"/>
      <c r="L14" s="128">
        <f>SUM(M11:M13)</f>
        <v>1849800</v>
      </c>
      <c r="M14" s="128"/>
      <c r="N14" s="123"/>
      <c r="O14" s="128">
        <f>SUM(P11:P13)</f>
        <v>0</v>
      </c>
      <c r="P14" s="128"/>
      <c r="Q14" s="123"/>
      <c r="R14" s="128">
        <f>SUM(S11:S13)</f>
        <v>0</v>
      </c>
      <c r="S14" s="128"/>
    </row>
    <row r="15" spans="1:19" s="12" customFormat="1" ht="22.5" customHeight="1" x14ac:dyDescent="0.2">
      <c r="A15" s="144"/>
      <c r="B15" s="144"/>
      <c r="C15" s="144"/>
      <c r="D15" s="144"/>
      <c r="E15" s="144"/>
      <c r="F15" s="144"/>
      <c r="G15" s="144"/>
      <c r="H15" s="144"/>
      <c r="I15" s="144"/>
      <c r="J15" s="144"/>
      <c r="K15" s="144"/>
      <c r="L15" s="144"/>
      <c r="M15" s="144"/>
      <c r="N15" s="144"/>
      <c r="O15" s="144"/>
      <c r="P15" s="144"/>
      <c r="Q15" s="144"/>
      <c r="R15" s="144"/>
      <c r="S15" s="144"/>
    </row>
    <row r="16" spans="1:19" ht="20.25" x14ac:dyDescent="0.3">
      <c r="A16" s="124" t="s">
        <v>18</v>
      </c>
      <c r="B16" s="125"/>
      <c r="C16" s="125"/>
      <c r="D16" s="125"/>
      <c r="E16" s="125"/>
      <c r="F16" s="125"/>
      <c r="G16" s="125"/>
      <c r="H16" s="125"/>
      <c r="I16" s="125"/>
      <c r="J16" s="125"/>
      <c r="K16" s="125"/>
      <c r="L16" s="125"/>
      <c r="M16" s="125"/>
      <c r="N16" s="125"/>
      <c r="O16" s="125"/>
      <c r="P16" s="125"/>
      <c r="Q16" s="125"/>
      <c r="R16" s="125"/>
      <c r="S16" s="125"/>
    </row>
    <row r="17" spans="1:19" s="8" customFormat="1" ht="33" customHeight="1" x14ac:dyDescent="0.3">
      <c r="A17" s="17"/>
      <c r="B17" s="18" t="s">
        <v>5</v>
      </c>
      <c r="C17" s="19" t="s">
        <v>8</v>
      </c>
      <c r="D17" s="18" t="s">
        <v>3</v>
      </c>
      <c r="E17" s="20" t="s">
        <v>4</v>
      </c>
      <c r="F17" s="21" t="s">
        <v>6</v>
      </c>
      <c r="G17" s="22" t="s">
        <v>7</v>
      </c>
      <c r="H17" s="121"/>
      <c r="I17" s="21" t="s">
        <v>6</v>
      </c>
      <c r="J17" s="22" t="s">
        <v>7</v>
      </c>
      <c r="K17" s="121"/>
      <c r="L17" s="21" t="s">
        <v>6</v>
      </c>
      <c r="M17" s="22" t="s">
        <v>7</v>
      </c>
      <c r="N17" s="121"/>
      <c r="O17" s="21" t="s">
        <v>6</v>
      </c>
      <c r="P17" s="22" t="s">
        <v>7</v>
      </c>
      <c r="Q17" s="121"/>
      <c r="R17" s="21" t="s">
        <v>6</v>
      </c>
      <c r="S17" s="22" t="s">
        <v>7</v>
      </c>
    </row>
    <row r="18" spans="1:19" s="37" customFormat="1" ht="33" x14ac:dyDescent="0.3">
      <c r="A18" s="9">
        <v>1</v>
      </c>
      <c r="B18" s="9"/>
      <c r="C18" s="56" t="s">
        <v>116</v>
      </c>
      <c r="D18" s="9">
        <v>0</v>
      </c>
      <c r="E18" s="9" t="s">
        <v>91</v>
      </c>
      <c r="F18" s="10">
        <v>0</v>
      </c>
      <c r="G18" s="10">
        <f t="shared" ref="G18:G44" si="4">F18*$D18</f>
        <v>0</v>
      </c>
      <c r="H18" s="122"/>
      <c r="I18" s="10">
        <v>0</v>
      </c>
      <c r="J18" s="10">
        <f t="shared" ref="J18:J44" si="5">I18*$D18</f>
        <v>0</v>
      </c>
      <c r="K18" s="122"/>
      <c r="L18" s="10">
        <v>0</v>
      </c>
      <c r="M18" s="10">
        <f t="shared" ref="M18:P44" si="6">L18*$D18</f>
        <v>0</v>
      </c>
      <c r="N18" s="122"/>
      <c r="O18" s="10">
        <v>0</v>
      </c>
      <c r="P18" s="10">
        <f t="shared" si="6"/>
        <v>0</v>
      </c>
      <c r="Q18" s="122"/>
      <c r="R18" s="10">
        <v>0</v>
      </c>
      <c r="S18" s="10">
        <f t="shared" ref="S18:S44" si="7">R18*$D18</f>
        <v>0</v>
      </c>
    </row>
    <row r="19" spans="1:19" s="37" customFormat="1" x14ac:dyDescent="0.3">
      <c r="A19" s="9">
        <v>2</v>
      </c>
      <c r="B19" s="9"/>
      <c r="C19" s="56" t="s">
        <v>123</v>
      </c>
      <c r="D19" s="9">
        <v>0</v>
      </c>
      <c r="E19" s="9" t="s">
        <v>91</v>
      </c>
      <c r="F19" s="10">
        <v>0</v>
      </c>
      <c r="G19" s="10">
        <f t="shared" si="4"/>
        <v>0</v>
      </c>
      <c r="H19" s="122"/>
      <c r="I19" s="10">
        <v>0</v>
      </c>
      <c r="J19" s="10">
        <f t="shared" si="5"/>
        <v>0</v>
      </c>
      <c r="K19" s="122"/>
      <c r="L19" s="10">
        <v>0</v>
      </c>
      <c r="M19" s="10">
        <f t="shared" si="6"/>
        <v>0</v>
      </c>
      <c r="N19" s="122"/>
      <c r="O19" s="10">
        <v>0</v>
      </c>
      <c r="P19" s="10">
        <f t="shared" si="6"/>
        <v>0</v>
      </c>
      <c r="Q19" s="122"/>
      <c r="R19" s="10">
        <v>0</v>
      </c>
      <c r="S19" s="10">
        <f t="shared" si="7"/>
        <v>0</v>
      </c>
    </row>
    <row r="20" spans="1:19" s="37" customFormat="1" ht="69" x14ac:dyDescent="0.3">
      <c r="A20" s="9">
        <v>3</v>
      </c>
      <c r="B20" s="9"/>
      <c r="C20" s="56" t="s">
        <v>124</v>
      </c>
      <c r="D20" s="9">
        <v>0</v>
      </c>
      <c r="E20" s="9" t="s">
        <v>91</v>
      </c>
      <c r="F20" s="10">
        <f>1668800-1499800</f>
        <v>169000</v>
      </c>
      <c r="G20" s="10">
        <f t="shared" ref="G20:G22" si="8">F20*$D20</f>
        <v>0</v>
      </c>
      <c r="H20" s="122"/>
      <c r="I20" s="10">
        <v>69165</v>
      </c>
      <c r="J20" s="10">
        <f t="shared" ref="J20:J22" si="9">I20*$D20</f>
        <v>0</v>
      </c>
      <c r="K20" s="122"/>
      <c r="L20" s="10">
        <v>0</v>
      </c>
      <c r="M20" s="10">
        <f t="shared" ref="M20:M22" si="10">L20*$D20</f>
        <v>0</v>
      </c>
      <c r="N20" s="122"/>
      <c r="O20" s="10">
        <v>0</v>
      </c>
      <c r="P20" s="10">
        <f t="shared" ref="P20:P22" si="11">O20*$D20</f>
        <v>0</v>
      </c>
      <c r="Q20" s="122"/>
      <c r="R20" s="10">
        <v>0</v>
      </c>
      <c r="S20" s="10">
        <f t="shared" ref="S20:S22" si="12">R20*$D20</f>
        <v>0</v>
      </c>
    </row>
    <row r="21" spans="1:19" s="37" customFormat="1" ht="33" x14ac:dyDescent="0.3">
      <c r="A21" s="9">
        <v>4</v>
      </c>
      <c r="B21" s="9"/>
      <c r="C21" s="56" t="s">
        <v>118</v>
      </c>
      <c r="D21" s="9">
        <v>0</v>
      </c>
      <c r="E21" s="9" t="s">
        <v>91</v>
      </c>
      <c r="F21" s="10">
        <v>30114</v>
      </c>
      <c r="G21" s="10">
        <f t="shared" si="8"/>
        <v>0</v>
      </c>
      <c r="H21" s="122"/>
      <c r="I21" s="10">
        <v>0</v>
      </c>
      <c r="J21" s="10">
        <f t="shared" si="9"/>
        <v>0</v>
      </c>
      <c r="K21" s="122"/>
      <c r="L21" s="10">
        <v>0</v>
      </c>
      <c r="M21" s="10">
        <f t="shared" si="10"/>
        <v>0</v>
      </c>
      <c r="N21" s="122"/>
      <c r="O21" s="10">
        <v>0</v>
      </c>
      <c r="P21" s="10">
        <f t="shared" si="11"/>
        <v>0</v>
      </c>
      <c r="Q21" s="122"/>
      <c r="R21" s="10">
        <v>0</v>
      </c>
      <c r="S21" s="10">
        <f t="shared" si="12"/>
        <v>0</v>
      </c>
    </row>
    <row r="22" spans="1:19" s="37" customFormat="1" ht="33" x14ac:dyDescent="0.3">
      <c r="A22" s="9">
        <v>5</v>
      </c>
      <c r="B22" s="9"/>
      <c r="C22" s="56" t="s">
        <v>119</v>
      </c>
      <c r="D22" s="9">
        <v>0</v>
      </c>
      <c r="E22" s="9" t="s">
        <v>91</v>
      </c>
      <c r="F22" s="10">
        <v>2855</v>
      </c>
      <c r="G22" s="10">
        <f t="shared" si="8"/>
        <v>0</v>
      </c>
      <c r="H22" s="122"/>
      <c r="I22" s="10">
        <v>0</v>
      </c>
      <c r="J22" s="10">
        <f t="shared" si="9"/>
        <v>0</v>
      </c>
      <c r="K22" s="122"/>
      <c r="L22" s="10">
        <v>0</v>
      </c>
      <c r="M22" s="10">
        <f t="shared" si="10"/>
        <v>0</v>
      </c>
      <c r="N22" s="122"/>
      <c r="O22" s="10">
        <v>0</v>
      </c>
      <c r="P22" s="10">
        <f t="shared" si="11"/>
        <v>0</v>
      </c>
      <c r="Q22" s="122"/>
      <c r="R22" s="10">
        <v>0</v>
      </c>
      <c r="S22" s="10">
        <f t="shared" si="12"/>
        <v>0</v>
      </c>
    </row>
    <row r="23" spans="1:19" s="37" customFormat="1" x14ac:dyDescent="0.3">
      <c r="A23" s="9">
        <v>6</v>
      </c>
      <c r="B23" s="9"/>
      <c r="C23" s="56" t="s">
        <v>120</v>
      </c>
      <c r="D23" s="9">
        <v>0</v>
      </c>
      <c r="E23" s="9" t="s">
        <v>91</v>
      </c>
      <c r="F23" s="10">
        <v>0</v>
      </c>
      <c r="G23" s="10">
        <f t="shared" ref="G23" si="13">F23*$D23</f>
        <v>0</v>
      </c>
      <c r="H23" s="122"/>
      <c r="I23" s="10">
        <v>0</v>
      </c>
      <c r="J23" s="10">
        <f t="shared" ref="J23" si="14">I23*$D23</f>
        <v>0</v>
      </c>
      <c r="K23" s="122"/>
      <c r="L23" s="10">
        <v>0</v>
      </c>
      <c r="M23" s="10">
        <f t="shared" ref="M23" si="15">L23*$D23</f>
        <v>0</v>
      </c>
      <c r="N23" s="122"/>
      <c r="O23" s="10">
        <v>0</v>
      </c>
      <c r="P23" s="10">
        <f t="shared" ref="P23" si="16">O23*$D23</f>
        <v>0</v>
      </c>
      <c r="Q23" s="122"/>
      <c r="R23" s="10">
        <v>0</v>
      </c>
      <c r="S23" s="10">
        <f t="shared" ref="S23" si="17">R23*$D23</f>
        <v>0</v>
      </c>
    </row>
    <row r="24" spans="1:19" s="37" customFormat="1" ht="33" x14ac:dyDescent="0.3">
      <c r="A24" s="9">
        <v>7</v>
      </c>
      <c r="B24" s="9"/>
      <c r="C24" s="56" t="s">
        <v>121</v>
      </c>
      <c r="D24" s="9">
        <v>0</v>
      </c>
      <c r="E24" s="9" t="s">
        <v>91</v>
      </c>
      <c r="F24" s="10">
        <v>54010</v>
      </c>
      <c r="G24" s="10">
        <f t="shared" ref="G24:G38" si="18">F24*$D24</f>
        <v>0</v>
      </c>
      <c r="H24" s="122"/>
      <c r="I24" s="10">
        <v>35320</v>
      </c>
      <c r="J24" s="10">
        <f t="shared" ref="J24:J38" si="19">I24*$D24</f>
        <v>0</v>
      </c>
      <c r="K24" s="122"/>
      <c r="L24" s="10">
        <v>30955</v>
      </c>
      <c r="M24" s="10">
        <f t="shared" ref="M24:M38" si="20">L24*$D24</f>
        <v>0</v>
      </c>
      <c r="N24" s="122"/>
      <c r="O24" s="10">
        <v>0</v>
      </c>
      <c r="P24" s="10">
        <f t="shared" ref="P24:P38" si="21">O24*$D24</f>
        <v>0</v>
      </c>
      <c r="Q24" s="122"/>
      <c r="R24" s="10">
        <v>0</v>
      </c>
      <c r="S24" s="10">
        <f t="shared" ref="S24:S38" si="22">R24*$D24</f>
        <v>0</v>
      </c>
    </row>
    <row r="25" spans="1:19" s="37" customFormat="1" ht="33" x14ac:dyDescent="0.3">
      <c r="A25" s="9">
        <v>8</v>
      </c>
      <c r="B25" s="9"/>
      <c r="C25" s="56" t="s">
        <v>122</v>
      </c>
      <c r="D25" s="9">
        <v>0</v>
      </c>
      <c r="E25" s="9" t="s">
        <v>91</v>
      </c>
      <c r="F25" s="10">
        <v>0</v>
      </c>
      <c r="G25" s="10">
        <f t="shared" si="18"/>
        <v>0</v>
      </c>
      <c r="H25" s="122"/>
      <c r="I25" s="10">
        <v>0</v>
      </c>
      <c r="J25" s="10">
        <f t="shared" si="19"/>
        <v>0</v>
      </c>
      <c r="K25" s="122"/>
      <c r="L25" s="10">
        <v>0</v>
      </c>
      <c r="M25" s="10">
        <f t="shared" si="20"/>
        <v>0</v>
      </c>
      <c r="N25" s="122"/>
      <c r="O25" s="10">
        <v>0</v>
      </c>
      <c r="P25" s="10">
        <f t="shared" si="21"/>
        <v>0</v>
      </c>
      <c r="Q25" s="122"/>
      <c r="R25" s="10">
        <v>0</v>
      </c>
      <c r="S25" s="10">
        <f t="shared" si="22"/>
        <v>0</v>
      </c>
    </row>
    <row r="26" spans="1:19" s="37" customFormat="1" x14ac:dyDescent="0.3">
      <c r="A26" s="9">
        <v>9</v>
      </c>
      <c r="B26" s="9"/>
      <c r="C26" s="56" t="s">
        <v>125</v>
      </c>
      <c r="D26" s="9">
        <v>0</v>
      </c>
      <c r="E26" s="9" t="s">
        <v>91</v>
      </c>
      <c r="F26" s="10">
        <v>9028.65</v>
      </c>
      <c r="G26" s="10">
        <f t="shared" si="18"/>
        <v>0</v>
      </c>
      <c r="H26" s="122"/>
      <c r="I26" s="10">
        <v>0</v>
      </c>
      <c r="J26" s="10">
        <f t="shared" si="19"/>
        <v>0</v>
      </c>
      <c r="K26" s="122"/>
      <c r="L26" s="10">
        <v>0</v>
      </c>
      <c r="M26" s="10">
        <f t="shared" si="20"/>
        <v>0</v>
      </c>
      <c r="N26" s="122"/>
      <c r="O26" s="10">
        <v>0</v>
      </c>
      <c r="P26" s="10">
        <f t="shared" si="21"/>
        <v>0</v>
      </c>
      <c r="Q26" s="122"/>
      <c r="R26" s="10">
        <v>0</v>
      </c>
      <c r="S26" s="10">
        <f t="shared" si="22"/>
        <v>0</v>
      </c>
    </row>
    <row r="27" spans="1:19" s="37" customFormat="1" x14ac:dyDescent="0.3">
      <c r="A27" s="9">
        <v>10</v>
      </c>
      <c r="B27" s="9"/>
      <c r="C27" s="56" t="s">
        <v>126</v>
      </c>
      <c r="D27" s="9">
        <v>0</v>
      </c>
      <c r="E27" s="9" t="s">
        <v>91</v>
      </c>
      <c r="F27" s="10">
        <v>9568</v>
      </c>
      <c r="G27" s="10">
        <f t="shared" si="18"/>
        <v>0</v>
      </c>
      <c r="H27" s="122"/>
      <c r="I27" s="10">
        <v>0</v>
      </c>
      <c r="J27" s="10">
        <f t="shared" si="19"/>
        <v>0</v>
      </c>
      <c r="K27" s="122"/>
      <c r="L27" s="10">
        <v>0</v>
      </c>
      <c r="M27" s="10">
        <f t="shared" si="20"/>
        <v>0</v>
      </c>
      <c r="N27" s="122"/>
      <c r="O27" s="10">
        <v>0</v>
      </c>
      <c r="P27" s="10">
        <f t="shared" si="21"/>
        <v>0</v>
      </c>
      <c r="Q27" s="122"/>
      <c r="R27" s="10">
        <v>0</v>
      </c>
      <c r="S27" s="10">
        <f t="shared" si="22"/>
        <v>0</v>
      </c>
    </row>
    <row r="28" spans="1:19" s="37" customFormat="1" x14ac:dyDescent="0.3">
      <c r="A28" s="9">
        <v>11</v>
      </c>
      <c r="B28" s="9"/>
      <c r="C28" s="56" t="s">
        <v>127</v>
      </c>
      <c r="D28" s="9">
        <v>0</v>
      </c>
      <c r="E28" s="9" t="s">
        <v>91</v>
      </c>
      <c r="F28" s="10">
        <v>12756</v>
      </c>
      <c r="G28" s="10">
        <f t="shared" si="18"/>
        <v>0</v>
      </c>
      <c r="H28" s="122"/>
      <c r="I28" s="10">
        <v>0</v>
      </c>
      <c r="J28" s="10">
        <f>I28*$D28</f>
        <v>0</v>
      </c>
      <c r="K28" s="122"/>
      <c r="L28" s="10">
        <v>0</v>
      </c>
      <c r="M28" s="10">
        <f t="shared" si="20"/>
        <v>0</v>
      </c>
      <c r="N28" s="122"/>
      <c r="O28" s="10">
        <v>0</v>
      </c>
      <c r="P28" s="10">
        <f t="shared" si="21"/>
        <v>0</v>
      </c>
      <c r="Q28" s="122"/>
      <c r="R28" s="10">
        <v>0</v>
      </c>
      <c r="S28" s="10">
        <f t="shared" si="22"/>
        <v>0</v>
      </c>
    </row>
    <row r="29" spans="1:19" s="37" customFormat="1" x14ac:dyDescent="0.3">
      <c r="A29" s="9">
        <v>12</v>
      </c>
      <c r="B29" s="9"/>
      <c r="C29" s="56" t="s">
        <v>128</v>
      </c>
      <c r="D29" s="9">
        <v>0</v>
      </c>
      <c r="E29" s="9" t="s">
        <v>91</v>
      </c>
      <c r="F29" s="10">
        <v>7590</v>
      </c>
      <c r="G29" s="10">
        <f t="shared" si="18"/>
        <v>0</v>
      </c>
      <c r="H29" s="122"/>
      <c r="I29" s="10">
        <v>0</v>
      </c>
      <c r="J29" s="10">
        <f t="shared" si="19"/>
        <v>0</v>
      </c>
      <c r="K29" s="122"/>
      <c r="L29" s="10">
        <v>0</v>
      </c>
      <c r="M29" s="10">
        <f t="shared" si="20"/>
        <v>0</v>
      </c>
      <c r="N29" s="122"/>
      <c r="O29" s="10">
        <v>0</v>
      </c>
      <c r="P29" s="10">
        <f t="shared" si="21"/>
        <v>0</v>
      </c>
      <c r="Q29" s="122"/>
      <c r="R29" s="10">
        <v>0</v>
      </c>
      <c r="S29" s="10">
        <f t="shared" si="22"/>
        <v>0</v>
      </c>
    </row>
    <row r="30" spans="1:19" s="37" customFormat="1" ht="47.25" x14ac:dyDescent="0.25">
      <c r="A30" s="9">
        <v>13</v>
      </c>
      <c r="B30" s="9"/>
      <c r="C30" s="57" t="s">
        <v>132</v>
      </c>
      <c r="D30" s="9">
        <v>0</v>
      </c>
      <c r="E30" s="9" t="s">
        <v>91</v>
      </c>
      <c r="F30" s="10">
        <v>0</v>
      </c>
      <c r="G30" s="10">
        <f t="shared" si="18"/>
        <v>0</v>
      </c>
      <c r="H30" s="122"/>
      <c r="I30" s="10">
        <v>0</v>
      </c>
      <c r="J30" s="10">
        <f t="shared" si="19"/>
        <v>0</v>
      </c>
      <c r="K30" s="122"/>
      <c r="L30" s="10">
        <v>0</v>
      </c>
      <c r="M30" s="10">
        <f t="shared" si="20"/>
        <v>0</v>
      </c>
      <c r="N30" s="122"/>
      <c r="O30" s="10">
        <v>0</v>
      </c>
      <c r="P30" s="10">
        <f t="shared" si="21"/>
        <v>0</v>
      </c>
      <c r="Q30" s="122"/>
      <c r="R30" s="10">
        <v>0</v>
      </c>
      <c r="S30" s="10">
        <f t="shared" si="22"/>
        <v>0</v>
      </c>
    </row>
    <row r="31" spans="1:19" s="37" customFormat="1" ht="47.25" x14ac:dyDescent="0.25">
      <c r="A31" s="9">
        <v>14</v>
      </c>
      <c r="B31" s="9"/>
      <c r="C31" s="57" t="s">
        <v>131</v>
      </c>
      <c r="D31" s="9">
        <v>0</v>
      </c>
      <c r="E31" s="9" t="s">
        <v>91</v>
      </c>
      <c r="F31" s="10">
        <v>0</v>
      </c>
      <c r="G31" s="10">
        <f t="shared" si="18"/>
        <v>0</v>
      </c>
      <c r="H31" s="122"/>
      <c r="I31" s="10">
        <v>0</v>
      </c>
      <c r="J31" s="10">
        <f t="shared" si="19"/>
        <v>0</v>
      </c>
      <c r="K31" s="122"/>
      <c r="L31" s="10">
        <v>0</v>
      </c>
      <c r="M31" s="10">
        <f t="shared" si="20"/>
        <v>0</v>
      </c>
      <c r="N31" s="122"/>
      <c r="O31" s="10">
        <v>0</v>
      </c>
      <c r="P31" s="10">
        <f t="shared" si="21"/>
        <v>0</v>
      </c>
      <c r="Q31" s="122"/>
      <c r="R31" s="10">
        <v>0</v>
      </c>
      <c r="S31" s="10">
        <f t="shared" si="22"/>
        <v>0</v>
      </c>
    </row>
    <row r="32" spans="1:19" s="37" customFormat="1" ht="47.25" x14ac:dyDescent="0.25">
      <c r="A32" s="9">
        <v>15</v>
      </c>
      <c r="B32" s="9"/>
      <c r="C32" s="57" t="s">
        <v>130</v>
      </c>
      <c r="D32" s="9">
        <v>0</v>
      </c>
      <c r="E32" s="9" t="s">
        <v>91</v>
      </c>
      <c r="F32" s="10">
        <v>0</v>
      </c>
      <c r="G32" s="10">
        <f t="shared" si="18"/>
        <v>0</v>
      </c>
      <c r="H32" s="122"/>
      <c r="I32" s="10">
        <v>0</v>
      </c>
      <c r="J32" s="10">
        <f t="shared" si="19"/>
        <v>0</v>
      </c>
      <c r="K32" s="122"/>
      <c r="L32" s="10">
        <v>0</v>
      </c>
      <c r="M32" s="10">
        <f t="shared" si="20"/>
        <v>0</v>
      </c>
      <c r="N32" s="122"/>
      <c r="O32" s="10">
        <v>0</v>
      </c>
      <c r="P32" s="10">
        <f t="shared" si="21"/>
        <v>0</v>
      </c>
      <c r="Q32" s="122"/>
      <c r="R32" s="10">
        <v>0</v>
      </c>
      <c r="S32" s="10">
        <f t="shared" si="22"/>
        <v>0</v>
      </c>
    </row>
    <row r="33" spans="1:19" s="37" customFormat="1" ht="63.75" x14ac:dyDescent="0.25">
      <c r="A33" s="9">
        <v>16</v>
      </c>
      <c r="B33" s="9"/>
      <c r="C33" s="57" t="s">
        <v>133</v>
      </c>
      <c r="D33" s="9">
        <v>0</v>
      </c>
      <c r="E33" s="9" t="s">
        <v>91</v>
      </c>
      <c r="F33" s="10">
        <v>0</v>
      </c>
      <c r="G33" s="10">
        <f t="shared" si="18"/>
        <v>0</v>
      </c>
      <c r="H33" s="122"/>
      <c r="I33" s="10">
        <v>0</v>
      </c>
      <c r="J33" s="10">
        <f t="shared" si="19"/>
        <v>0</v>
      </c>
      <c r="K33" s="122"/>
      <c r="L33" s="10">
        <v>0</v>
      </c>
      <c r="M33" s="10">
        <f t="shared" si="20"/>
        <v>0</v>
      </c>
      <c r="N33" s="122"/>
      <c r="O33" s="10">
        <v>0</v>
      </c>
      <c r="P33" s="10">
        <f t="shared" si="21"/>
        <v>0</v>
      </c>
      <c r="Q33" s="122"/>
      <c r="R33" s="10">
        <v>0</v>
      </c>
      <c r="S33" s="10">
        <f t="shared" si="22"/>
        <v>0</v>
      </c>
    </row>
    <row r="34" spans="1:19" s="37" customFormat="1" ht="47.25" x14ac:dyDescent="0.25">
      <c r="A34" s="9">
        <v>17</v>
      </c>
      <c r="B34" s="9"/>
      <c r="C34" s="57" t="s">
        <v>134</v>
      </c>
      <c r="D34" s="9">
        <v>0</v>
      </c>
      <c r="E34" s="9" t="s">
        <v>91</v>
      </c>
      <c r="F34" s="10">
        <v>0</v>
      </c>
      <c r="G34" s="10">
        <f t="shared" si="18"/>
        <v>0</v>
      </c>
      <c r="H34" s="122"/>
      <c r="I34" s="10">
        <v>0</v>
      </c>
      <c r="J34" s="10">
        <f t="shared" si="19"/>
        <v>0</v>
      </c>
      <c r="K34" s="122"/>
      <c r="L34" s="10">
        <v>0</v>
      </c>
      <c r="M34" s="10">
        <f t="shared" si="20"/>
        <v>0</v>
      </c>
      <c r="N34" s="122"/>
      <c r="O34" s="10">
        <v>0</v>
      </c>
      <c r="P34" s="10">
        <f t="shared" si="21"/>
        <v>0</v>
      </c>
      <c r="Q34" s="122"/>
      <c r="R34" s="10">
        <v>0</v>
      </c>
      <c r="S34" s="10">
        <f t="shared" si="22"/>
        <v>0</v>
      </c>
    </row>
    <row r="35" spans="1:19" s="37" customFormat="1" ht="33" x14ac:dyDescent="0.25">
      <c r="A35" s="9">
        <v>18</v>
      </c>
      <c r="B35" s="9"/>
      <c r="C35" s="57" t="s">
        <v>135</v>
      </c>
      <c r="D35" s="9">
        <v>0</v>
      </c>
      <c r="E35" s="9" t="s">
        <v>91</v>
      </c>
      <c r="F35" s="10">
        <v>0</v>
      </c>
      <c r="G35" s="10">
        <f t="shared" si="18"/>
        <v>0</v>
      </c>
      <c r="H35" s="122"/>
      <c r="I35" s="10">
        <v>35828</v>
      </c>
      <c r="J35" s="10">
        <f t="shared" si="19"/>
        <v>0</v>
      </c>
      <c r="K35" s="122"/>
      <c r="L35" s="10">
        <v>0</v>
      </c>
      <c r="M35" s="10">
        <f t="shared" si="20"/>
        <v>0</v>
      </c>
      <c r="N35" s="122"/>
      <c r="O35" s="10">
        <v>0</v>
      </c>
      <c r="P35" s="10">
        <f t="shared" si="21"/>
        <v>0</v>
      </c>
      <c r="Q35" s="122"/>
      <c r="R35" s="10">
        <v>0</v>
      </c>
      <c r="S35" s="10">
        <f t="shared" si="22"/>
        <v>0</v>
      </c>
    </row>
    <row r="36" spans="1:19" s="37" customFormat="1" ht="47.25" x14ac:dyDescent="0.25">
      <c r="A36" s="9">
        <v>19</v>
      </c>
      <c r="B36" s="9"/>
      <c r="C36" s="57" t="s">
        <v>136</v>
      </c>
      <c r="D36" s="9">
        <v>0</v>
      </c>
      <c r="E36" s="9" t="s">
        <v>91</v>
      </c>
      <c r="F36" s="10">
        <v>0</v>
      </c>
      <c r="G36" s="10">
        <f t="shared" si="18"/>
        <v>0</v>
      </c>
      <c r="H36" s="122"/>
      <c r="I36" s="10">
        <v>0</v>
      </c>
      <c r="J36" s="10">
        <f t="shared" si="19"/>
        <v>0</v>
      </c>
      <c r="K36" s="122"/>
      <c r="L36" s="10">
        <v>0</v>
      </c>
      <c r="M36" s="10">
        <f t="shared" si="20"/>
        <v>0</v>
      </c>
      <c r="N36" s="122"/>
      <c r="O36" s="10">
        <v>0</v>
      </c>
      <c r="P36" s="10">
        <f t="shared" si="21"/>
        <v>0</v>
      </c>
      <c r="Q36" s="122"/>
      <c r="R36" s="10">
        <v>0</v>
      </c>
      <c r="S36" s="10">
        <f t="shared" si="22"/>
        <v>0</v>
      </c>
    </row>
    <row r="37" spans="1:19" s="37" customFormat="1" ht="47.25" x14ac:dyDescent="0.25">
      <c r="A37" s="9">
        <v>20</v>
      </c>
      <c r="B37" s="9"/>
      <c r="C37" s="57" t="s">
        <v>137</v>
      </c>
      <c r="D37" s="9">
        <v>0</v>
      </c>
      <c r="E37" s="9" t="s">
        <v>91</v>
      </c>
      <c r="F37" s="10">
        <v>0</v>
      </c>
      <c r="G37" s="10">
        <f t="shared" si="18"/>
        <v>0</v>
      </c>
      <c r="H37" s="122"/>
      <c r="I37" s="10">
        <v>0</v>
      </c>
      <c r="J37" s="10">
        <f t="shared" si="19"/>
        <v>0</v>
      </c>
      <c r="K37" s="122"/>
      <c r="L37" s="10">
        <v>0</v>
      </c>
      <c r="M37" s="10">
        <f t="shared" si="20"/>
        <v>0</v>
      </c>
      <c r="N37" s="122"/>
      <c r="O37" s="10">
        <v>0</v>
      </c>
      <c r="P37" s="10">
        <f t="shared" si="21"/>
        <v>0</v>
      </c>
      <c r="Q37" s="122"/>
      <c r="R37" s="10">
        <v>0</v>
      </c>
      <c r="S37" s="10">
        <f t="shared" si="22"/>
        <v>0</v>
      </c>
    </row>
    <row r="38" spans="1:19" s="37" customFormat="1" ht="49.5" x14ac:dyDescent="0.25">
      <c r="A38" s="9">
        <v>21</v>
      </c>
      <c r="B38" s="9"/>
      <c r="C38" s="57" t="s">
        <v>138</v>
      </c>
      <c r="D38" s="9">
        <v>0</v>
      </c>
      <c r="E38" s="9" t="s">
        <v>91</v>
      </c>
      <c r="F38" s="10">
        <v>0</v>
      </c>
      <c r="G38" s="10">
        <f t="shared" si="18"/>
        <v>0</v>
      </c>
      <c r="H38" s="122"/>
      <c r="I38" s="10">
        <v>2500</v>
      </c>
      <c r="J38" s="10">
        <f t="shared" si="19"/>
        <v>0</v>
      </c>
      <c r="K38" s="122"/>
      <c r="L38" s="10">
        <v>0</v>
      </c>
      <c r="M38" s="10">
        <f t="shared" si="20"/>
        <v>0</v>
      </c>
      <c r="N38" s="122"/>
      <c r="O38" s="10">
        <v>0</v>
      </c>
      <c r="P38" s="10">
        <f t="shared" si="21"/>
        <v>0</v>
      </c>
      <c r="Q38" s="122"/>
      <c r="R38" s="10">
        <v>0</v>
      </c>
      <c r="S38" s="10">
        <f t="shared" si="22"/>
        <v>0</v>
      </c>
    </row>
    <row r="39" spans="1:19" s="37" customFormat="1" x14ac:dyDescent="0.25">
      <c r="A39" s="9">
        <v>22</v>
      </c>
      <c r="B39" s="9"/>
      <c r="C39" s="57" t="s">
        <v>139</v>
      </c>
      <c r="D39" s="9">
        <v>0</v>
      </c>
      <c r="E39" s="9" t="s">
        <v>91</v>
      </c>
      <c r="F39" s="10">
        <v>0</v>
      </c>
      <c r="G39" s="10">
        <f t="shared" ref="G39:G43" si="23">F39*$D39</f>
        <v>0</v>
      </c>
      <c r="H39" s="122"/>
      <c r="I39" s="10">
        <v>500</v>
      </c>
      <c r="J39" s="10">
        <f t="shared" ref="J39:J43" si="24">I39*$D39</f>
        <v>0</v>
      </c>
      <c r="K39" s="122"/>
      <c r="L39" s="10">
        <v>0</v>
      </c>
      <c r="M39" s="10">
        <f t="shared" ref="M39:M43" si="25">L39*$D39</f>
        <v>0</v>
      </c>
      <c r="N39" s="122"/>
      <c r="O39" s="10">
        <v>0</v>
      </c>
      <c r="P39" s="10">
        <f t="shared" ref="P39:P43" si="26">O39*$D39</f>
        <v>0</v>
      </c>
      <c r="Q39" s="122"/>
      <c r="R39" s="10">
        <v>0</v>
      </c>
      <c r="S39" s="10">
        <f t="shared" ref="S39:S43" si="27">R39*$D39</f>
        <v>0</v>
      </c>
    </row>
    <row r="40" spans="1:19" s="37" customFormat="1" x14ac:dyDescent="0.25">
      <c r="A40" s="9">
        <v>23</v>
      </c>
      <c r="B40" s="9"/>
      <c r="C40" s="57" t="s">
        <v>140</v>
      </c>
      <c r="D40" s="9">
        <v>0</v>
      </c>
      <c r="E40" s="9" t="s">
        <v>91</v>
      </c>
      <c r="F40" s="10">
        <v>0</v>
      </c>
      <c r="G40" s="10">
        <f t="shared" si="23"/>
        <v>0</v>
      </c>
      <c r="H40" s="122"/>
      <c r="I40" s="10">
        <v>100</v>
      </c>
      <c r="J40" s="10">
        <f t="shared" si="24"/>
        <v>0</v>
      </c>
      <c r="K40" s="122"/>
      <c r="L40" s="10">
        <v>0</v>
      </c>
      <c r="M40" s="10">
        <f t="shared" si="25"/>
        <v>0</v>
      </c>
      <c r="N40" s="122"/>
      <c r="O40" s="10">
        <v>0</v>
      </c>
      <c r="P40" s="10">
        <f t="shared" si="26"/>
        <v>0</v>
      </c>
      <c r="Q40" s="122"/>
      <c r="R40" s="10">
        <v>0</v>
      </c>
      <c r="S40" s="10">
        <f t="shared" si="27"/>
        <v>0</v>
      </c>
    </row>
    <row r="41" spans="1:19" s="37" customFormat="1" x14ac:dyDescent="0.25">
      <c r="A41" s="9">
        <v>24</v>
      </c>
      <c r="B41" s="9"/>
      <c r="C41" s="57" t="s">
        <v>141</v>
      </c>
      <c r="D41" s="9">
        <v>0</v>
      </c>
      <c r="E41" s="9" t="s">
        <v>91</v>
      </c>
      <c r="F41" s="10">
        <v>0</v>
      </c>
      <c r="G41" s="10">
        <f t="shared" si="23"/>
        <v>0</v>
      </c>
      <c r="H41" s="122"/>
      <c r="I41" s="10">
        <v>300</v>
      </c>
      <c r="J41" s="10">
        <f t="shared" si="24"/>
        <v>0</v>
      </c>
      <c r="K41" s="122"/>
      <c r="L41" s="10">
        <v>0</v>
      </c>
      <c r="M41" s="10">
        <f t="shared" si="25"/>
        <v>0</v>
      </c>
      <c r="N41" s="122"/>
      <c r="O41" s="10">
        <v>0</v>
      </c>
      <c r="P41" s="10">
        <f t="shared" si="26"/>
        <v>0</v>
      </c>
      <c r="Q41" s="122"/>
      <c r="R41" s="10">
        <v>0</v>
      </c>
      <c r="S41" s="10">
        <f t="shared" si="27"/>
        <v>0</v>
      </c>
    </row>
    <row r="42" spans="1:19" s="37" customFormat="1" x14ac:dyDescent="0.25">
      <c r="A42" s="9">
        <v>25</v>
      </c>
      <c r="B42" s="9"/>
      <c r="C42" s="57" t="s">
        <v>142</v>
      </c>
      <c r="D42" s="9">
        <v>0</v>
      </c>
      <c r="E42" s="9" t="s">
        <v>91</v>
      </c>
      <c r="F42" s="10">
        <v>0</v>
      </c>
      <c r="G42" s="10">
        <f t="shared" si="23"/>
        <v>0</v>
      </c>
      <c r="H42" s="122"/>
      <c r="I42" s="10">
        <v>35</v>
      </c>
      <c r="J42" s="10">
        <f t="shared" si="24"/>
        <v>0</v>
      </c>
      <c r="K42" s="122"/>
      <c r="L42" s="10">
        <v>0</v>
      </c>
      <c r="M42" s="10">
        <f t="shared" si="25"/>
        <v>0</v>
      </c>
      <c r="N42" s="122"/>
      <c r="O42" s="10">
        <v>0</v>
      </c>
      <c r="P42" s="10">
        <f t="shared" si="26"/>
        <v>0</v>
      </c>
      <c r="Q42" s="122"/>
      <c r="R42" s="10">
        <v>0</v>
      </c>
      <c r="S42" s="10">
        <f t="shared" si="27"/>
        <v>0</v>
      </c>
    </row>
    <row r="43" spans="1:19" s="37" customFormat="1" ht="49.5" x14ac:dyDescent="0.25">
      <c r="A43" s="9">
        <v>26</v>
      </c>
      <c r="B43" s="9"/>
      <c r="C43" s="57" t="s">
        <v>143</v>
      </c>
      <c r="D43" s="9">
        <v>0</v>
      </c>
      <c r="E43" s="9" t="s">
        <v>91</v>
      </c>
      <c r="F43" s="10">
        <v>0</v>
      </c>
      <c r="G43" s="10">
        <f t="shared" si="23"/>
        <v>0</v>
      </c>
      <c r="H43" s="122"/>
      <c r="I43" s="10">
        <v>2500</v>
      </c>
      <c r="J43" s="10">
        <f t="shared" si="24"/>
        <v>0</v>
      </c>
      <c r="K43" s="122"/>
      <c r="L43" s="10">
        <v>0</v>
      </c>
      <c r="M43" s="10">
        <f t="shared" si="25"/>
        <v>0</v>
      </c>
      <c r="N43" s="122"/>
      <c r="O43" s="10">
        <v>0</v>
      </c>
      <c r="P43" s="10">
        <f t="shared" si="26"/>
        <v>0</v>
      </c>
      <c r="Q43" s="122"/>
      <c r="R43" s="10">
        <v>0</v>
      </c>
      <c r="S43" s="10">
        <f t="shared" si="27"/>
        <v>0</v>
      </c>
    </row>
    <row r="44" spans="1:19" s="37" customFormat="1" x14ac:dyDescent="0.25">
      <c r="A44" s="9">
        <v>27</v>
      </c>
      <c r="B44" s="9"/>
      <c r="C44" s="57"/>
      <c r="D44" s="9">
        <v>0</v>
      </c>
      <c r="E44" s="9" t="s">
        <v>91</v>
      </c>
      <c r="F44" s="10">
        <v>0</v>
      </c>
      <c r="G44" s="10">
        <f t="shared" si="4"/>
        <v>0</v>
      </c>
      <c r="H44" s="122"/>
      <c r="I44" s="10">
        <v>0</v>
      </c>
      <c r="J44" s="10">
        <f t="shared" si="5"/>
        <v>0</v>
      </c>
      <c r="K44" s="122"/>
      <c r="L44" s="10">
        <v>0</v>
      </c>
      <c r="M44" s="10">
        <f t="shared" si="6"/>
        <v>0</v>
      </c>
      <c r="N44" s="122"/>
      <c r="O44" s="10">
        <v>0</v>
      </c>
      <c r="P44" s="10">
        <f t="shared" si="6"/>
        <v>0</v>
      </c>
      <c r="Q44" s="122"/>
      <c r="R44" s="10">
        <v>0</v>
      </c>
      <c r="S44" s="10">
        <f t="shared" si="7"/>
        <v>0</v>
      </c>
    </row>
    <row r="45" spans="1:19" s="12" customFormat="1" ht="22.5" customHeight="1" x14ac:dyDescent="0.2">
      <c r="A45" s="28"/>
      <c r="B45" s="28"/>
      <c r="C45" s="126" t="s">
        <v>19</v>
      </c>
      <c r="D45" s="126"/>
      <c r="E45" s="127"/>
      <c r="F45" s="128">
        <f>SUM(G18:G44)</f>
        <v>0</v>
      </c>
      <c r="G45" s="128"/>
      <c r="H45" s="123"/>
      <c r="I45" s="128">
        <f>SUM(J18:J44)</f>
        <v>0</v>
      </c>
      <c r="J45" s="128"/>
      <c r="K45" s="123"/>
      <c r="L45" s="128">
        <f>SUM(M18:M44)</f>
        <v>0</v>
      </c>
      <c r="M45" s="128"/>
      <c r="N45" s="123"/>
      <c r="O45" s="128">
        <f>SUM(P18:P44)</f>
        <v>0</v>
      </c>
      <c r="P45" s="128"/>
      <c r="Q45" s="123"/>
      <c r="R45" s="128">
        <f>SUM(S18:S44)</f>
        <v>0</v>
      </c>
      <c r="S45" s="128"/>
    </row>
  </sheetData>
  <sheetProtection formatCells="0" formatColumns="0" formatRows="0" insertColumns="0" insertRows="0" deleteColumns="0" deleteRows="0"/>
  <mergeCells count="57">
    <mergeCell ref="A1:S1"/>
    <mergeCell ref="F2:M2"/>
    <mergeCell ref="F3:M3"/>
    <mergeCell ref="F4:M4"/>
    <mergeCell ref="F5:G5"/>
    <mergeCell ref="L5:M5"/>
    <mergeCell ref="I5:J5"/>
    <mergeCell ref="O5:P5"/>
    <mergeCell ref="K7:K8"/>
    <mergeCell ref="N7:N8"/>
    <mergeCell ref="A15:S15"/>
    <mergeCell ref="A7:B7"/>
    <mergeCell ref="F7:G7"/>
    <mergeCell ref="I7:J7"/>
    <mergeCell ref="L7:M7"/>
    <mergeCell ref="O7:P7"/>
    <mergeCell ref="F8:G8"/>
    <mergeCell ref="I8:J8"/>
    <mergeCell ref="L8:M8"/>
    <mergeCell ref="F6:G6"/>
    <mergeCell ref="C2:E2"/>
    <mergeCell ref="C3:E3"/>
    <mergeCell ref="C4:E4"/>
    <mergeCell ref="C5:E5"/>
    <mergeCell ref="C6:E6"/>
    <mergeCell ref="K10:K14"/>
    <mergeCell ref="I6:J6"/>
    <mergeCell ref="O6:P6"/>
    <mergeCell ref="Q7:Q8"/>
    <mergeCell ref="L6:M6"/>
    <mergeCell ref="R7:S7"/>
    <mergeCell ref="A8:B8"/>
    <mergeCell ref="D8:E8"/>
    <mergeCell ref="Q10:Q14"/>
    <mergeCell ref="N10:N14"/>
    <mergeCell ref="O8:P8"/>
    <mergeCell ref="R8:S8"/>
    <mergeCell ref="A14:E14"/>
    <mergeCell ref="H7:H8"/>
    <mergeCell ref="A9:S9"/>
    <mergeCell ref="F14:G14"/>
    <mergeCell ref="I14:J14"/>
    <mergeCell ref="L14:M14"/>
    <mergeCell ref="O14:P14"/>
    <mergeCell ref="R14:S14"/>
    <mergeCell ref="H10:H14"/>
    <mergeCell ref="H17:H45"/>
    <mergeCell ref="K17:K45"/>
    <mergeCell ref="N17:N45"/>
    <mergeCell ref="Q17:Q45"/>
    <mergeCell ref="A16:S16"/>
    <mergeCell ref="C45:E45"/>
    <mergeCell ref="F45:G45"/>
    <mergeCell ref="I45:J45"/>
    <mergeCell ref="L45:M45"/>
    <mergeCell ref="O45:P45"/>
    <mergeCell ref="R45:S45"/>
  </mergeCells>
  <pageMargins left="0.23622047244094491" right="0.23622047244094491" top="0.74803149606299213" bottom="0.74803149606299213" header="0.31496062992125984" footer="0.31496062992125984"/>
  <pageSetup paperSize="4" scale="92" fitToHeight="0" orientation="portrait" r:id="rId1"/>
  <headerFooter>
    <oddHeader>&amp;LDetailed Commercial Pricing&amp;RSWAT Projects Commercial Evaluation Rev.3</oddHeader>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6"/>
  <sheetViews>
    <sheetView tabSelected="1" view="pageLayout" zoomScale="70" zoomScaleNormal="70" zoomScalePageLayoutView="70" workbookViewId="0">
      <selection activeCell="L14" activeCellId="2" sqref="F14:G14 I14:J14 L14:M14"/>
    </sheetView>
  </sheetViews>
  <sheetFormatPr defaultColWidth="1.140625" defaultRowHeight="16.5" x14ac:dyDescent="0.3"/>
  <cols>
    <col min="1" max="2" width="7.42578125" style="24" customWidth="1"/>
    <col min="3" max="3" width="7.42578125" style="2" customWidth="1"/>
    <col min="4" max="4" width="7.42578125" style="24" customWidth="1"/>
    <col min="5" max="5" width="10" style="24" customWidth="1"/>
    <col min="6" max="7" width="19.140625" style="3" customWidth="1"/>
    <col min="8" max="8" width="1" style="3" customWidth="1"/>
    <col min="9" max="10" width="19.140625" style="4" customWidth="1"/>
    <col min="11" max="11" width="1" style="4" customWidth="1"/>
    <col min="12" max="13" width="19.140625" style="4" customWidth="1"/>
    <col min="14" max="14" width="1" style="4" customWidth="1"/>
    <col min="15" max="16" width="19.140625" style="4" customWidth="1"/>
    <col min="17" max="17" width="1" style="4" customWidth="1"/>
    <col min="18" max="19" width="19.140625" style="4" customWidth="1"/>
    <col min="20" max="93" width="15" style="4" customWidth="1"/>
    <col min="94" max="16384" width="1.140625" style="4"/>
  </cols>
  <sheetData>
    <row r="1" spans="1:19" ht="22.5" x14ac:dyDescent="0.3">
      <c r="A1" s="116" t="s">
        <v>52</v>
      </c>
      <c r="B1" s="116"/>
      <c r="C1" s="116"/>
      <c r="D1" s="116"/>
      <c r="E1" s="116"/>
      <c r="F1" s="116"/>
      <c r="G1" s="116"/>
      <c r="H1" s="116"/>
      <c r="I1" s="116"/>
      <c r="J1" s="116"/>
      <c r="K1" s="116"/>
      <c r="L1" s="116"/>
      <c r="M1" s="116"/>
      <c r="N1" s="116"/>
      <c r="O1" s="116"/>
      <c r="P1" s="116"/>
      <c r="Q1" s="116"/>
      <c r="R1" s="116"/>
      <c r="S1" s="116"/>
    </row>
    <row r="2" spans="1:19" ht="16.5" customHeight="1" x14ac:dyDescent="0.3">
      <c r="A2" s="4"/>
      <c r="B2" s="4"/>
      <c r="C2" s="119"/>
      <c r="D2" s="119"/>
      <c r="E2" s="119"/>
      <c r="F2" s="49"/>
      <c r="G2" s="119" t="s">
        <v>0</v>
      </c>
      <c r="H2" s="119"/>
      <c r="I2" s="119"/>
      <c r="J2" s="145" t="str">
        <f>Overview!G2</f>
        <v>Crescent Point Energy y Corp</v>
      </c>
      <c r="K2" s="145"/>
      <c r="L2" s="145"/>
      <c r="M2" s="145"/>
      <c r="N2" s="145"/>
      <c r="O2" s="145"/>
      <c r="P2" s="145"/>
      <c r="Q2" s="30"/>
      <c r="R2" s="5"/>
    </row>
    <row r="3" spans="1:19" ht="16.5" customHeight="1" x14ac:dyDescent="0.3">
      <c r="A3" s="4"/>
      <c r="B3" s="4"/>
      <c r="C3" s="119"/>
      <c r="D3" s="119"/>
      <c r="E3" s="119"/>
      <c r="F3" s="49"/>
      <c r="G3" s="119" t="s">
        <v>1</v>
      </c>
      <c r="H3" s="119"/>
      <c r="I3" s="119"/>
      <c r="J3" s="145" t="str">
        <f>Overview!G3</f>
        <v>16-4111 Rapdan Gas Plant</v>
      </c>
      <c r="K3" s="145"/>
      <c r="L3" s="145"/>
      <c r="M3" s="145"/>
      <c r="N3" s="145"/>
      <c r="O3" s="145"/>
      <c r="P3" s="145"/>
      <c r="Q3" s="30"/>
      <c r="R3" s="5"/>
    </row>
    <row r="4" spans="1:19" ht="16.5" customHeight="1" x14ac:dyDescent="0.3">
      <c r="A4" s="4"/>
      <c r="B4" s="4"/>
      <c r="C4" s="118"/>
      <c r="D4" s="118"/>
      <c r="E4" s="118"/>
      <c r="F4" s="49"/>
      <c r="G4" s="118" t="s">
        <v>2</v>
      </c>
      <c r="H4" s="118"/>
      <c r="I4" s="118"/>
      <c r="J4" s="145" t="str">
        <f>Overview!G4</f>
        <v>Amine Package</v>
      </c>
      <c r="K4" s="145"/>
      <c r="L4" s="145"/>
      <c r="M4" s="145"/>
      <c r="N4" s="145"/>
      <c r="O4" s="145"/>
      <c r="P4" s="145"/>
      <c r="Q4" s="32"/>
      <c r="R4" s="5"/>
    </row>
    <row r="5" spans="1:19" ht="16.5" customHeight="1" x14ac:dyDescent="0.3">
      <c r="A5" s="4"/>
      <c r="B5" s="4"/>
      <c r="C5" s="119"/>
      <c r="D5" s="119"/>
      <c r="E5" s="119"/>
      <c r="F5" s="49"/>
      <c r="G5" s="119" t="s">
        <v>9</v>
      </c>
      <c r="H5" s="119"/>
      <c r="I5" s="119"/>
      <c r="J5" s="145">
        <f>Overview!G5</f>
        <v>0</v>
      </c>
      <c r="K5" s="145"/>
      <c r="L5" s="145"/>
      <c r="M5" s="38" t="s">
        <v>62</v>
      </c>
      <c r="N5" s="29"/>
      <c r="O5" s="105" t="str">
        <f>Overview!M5</f>
        <v>Nick Crowston</v>
      </c>
      <c r="P5" s="105"/>
      <c r="Q5" s="32"/>
      <c r="R5" s="5"/>
    </row>
    <row r="6" spans="1:19" ht="16.5" customHeight="1" thickBot="1" x14ac:dyDescent="0.35">
      <c r="A6" s="42"/>
      <c r="B6" s="42"/>
      <c r="C6" s="108"/>
      <c r="D6" s="108"/>
      <c r="E6" s="108"/>
      <c r="F6" s="50"/>
      <c r="G6" s="108" t="s">
        <v>57</v>
      </c>
      <c r="H6" s="108"/>
      <c r="I6" s="108"/>
      <c r="J6" s="148" t="str">
        <f>Overview!G6</f>
        <v>164111-002</v>
      </c>
      <c r="K6" s="148"/>
      <c r="L6" s="148"/>
      <c r="M6" s="51" t="s">
        <v>50</v>
      </c>
      <c r="N6" s="43"/>
      <c r="O6" s="141">
        <v>42689</v>
      </c>
      <c r="P6" s="142"/>
      <c r="Q6" s="44"/>
      <c r="R6" s="42"/>
      <c r="S6" s="44"/>
    </row>
    <row r="7" spans="1:19" ht="20.100000000000001" customHeight="1" x14ac:dyDescent="0.3">
      <c r="A7" s="152" t="s">
        <v>26</v>
      </c>
      <c r="B7" s="76"/>
      <c r="C7" s="76"/>
      <c r="D7" s="76"/>
      <c r="E7" s="76"/>
      <c r="F7" s="76"/>
      <c r="G7" s="76"/>
      <c r="H7" s="76"/>
      <c r="I7" s="76"/>
      <c r="J7" s="76"/>
      <c r="K7" s="76"/>
      <c r="L7" s="76"/>
      <c r="M7" s="76"/>
      <c r="N7" s="76"/>
      <c r="O7" s="76"/>
      <c r="P7" s="76"/>
      <c r="Q7" s="76"/>
      <c r="R7" s="76"/>
      <c r="S7" s="76"/>
    </row>
    <row r="8" spans="1:19" s="34" customFormat="1" ht="28.35" customHeight="1" x14ac:dyDescent="0.25">
      <c r="A8" s="52"/>
      <c r="B8" s="53"/>
      <c r="C8" s="54"/>
      <c r="D8" s="54"/>
      <c r="E8" s="53"/>
      <c r="F8" s="186" t="s">
        <v>14</v>
      </c>
      <c r="G8" s="186"/>
      <c r="H8" s="55"/>
      <c r="I8" s="186" t="s">
        <v>15</v>
      </c>
      <c r="J8" s="186"/>
      <c r="K8" s="55"/>
      <c r="L8" s="186" t="s">
        <v>16</v>
      </c>
      <c r="M8" s="186"/>
      <c r="N8" s="55"/>
      <c r="O8" s="186" t="s">
        <v>25</v>
      </c>
      <c r="P8" s="186"/>
      <c r="Q8" s="55"/>
      <c r="R8" s="186" t="s">
        <v>58</v>
      </c>
      <c r="S8" s="186"/>
    </row>
    <row r="9" spans="1:19" s="7" customFormat="1" ht="28.35" customHeight="1" x14ac:dyDescent="0.3">
      <c r="A9" s="13"/>
      <c r="B9" s="14"/>
      <c r="C9" s="187"/>
      <c r="D9" s="187"/>
      <c r="E9" s="188"/>
      <c r="F9" s="180" t="str">
        <f>Overview!F8</f>
        <v>5Blue</v>
      </c>
      <c r="G9" s="181"/>
      <c r="H9" s="40"/>
      <c r="I9" s="180" t="str">
        <f>Overview!I8</f>
        <v>Alco</v>
      </c>
      <c r="J9" s="181"/>
      <c r="K9" s="40"/>
      <c r="L9" s="180" t="str">
        <f>Overview!L8</f>
        <v>Enerflex</v>
      </c>
      <c r="M9" s="181"/>
      <c r="N9" s="40"/>
      <c r="O9" s="180">
        <f>Overview!O8</f>
        <v>0</v>
      </c>
      <c r="P9" s="181"/>
      <c r="Q9" s="40"/>
      <c r="R9" s="180">
        <f>Overview!R8</f>
        <v>0</v>
      </c>
      <c r="S9" s="181"/>
    </row>
    <row r="10" spans="1:19" ht="28.35" customHeight="1" x14ac:dyDescent="0.3">
      <c r="A10" s="155" t="s">
        <v>39</v>
      </c>
      <c r="B10" s="156"/>
      <c r="C10" s="156"/>
      <c r="D10" s="156"/>
      <c r="E10" s="157"/>
      <c r="F10" s="153">
        <v>30</v>
      </c>
      <c r="G10" s="154"/>
      <c r="H10" s="40"/>
      <c r="I10" s="153">
        <v>15</v>
      </c>
      <c r="J10" s="154"/>
      <c r="K10" s="40"/>
      <c r="L10" s="153">
        <v>30</v>
      </c>
      <c r="M10" s="154"/>
      <c r="N10" s="40"/>
      <c r="O10" s="153"/>
      <c r="P10" s="154"/>
      <c r="Q10" s="40"/>
      <c r="R10" s="153"/>
      <c r="S10" s="154"/>
    </row>
    <row r="11" spans="1:19" ht="28.35" customHeight="1" x14ac:dyDescent="0.3">
      <c r="A11" s="155" t="s">
        <v>27</v>
      </c>
      <c r="B11" s="156"/>
      <c r="C11" s="156"/>
      <c r="D11" s="156"/>
      <c r="E11" s="157"/>
      <c r="F11" s="182">
        <f>Overview!F23</f>
        <v>42720</v>
      </c>
      <c r="G11" s="183"/>
      <c r="H11" s="40"/>
      <c r="I11" s="182">
        <f>Overview!I23</f>
        <v>42705</v>
      </c>
      <c r="J11" s="183"/>
      <c r="K11" s="40"/>
      <c r="L11" s="182">
        <f>Overview!L23</f>
        <v>42720</v>
      </c>
      <c r="M11" s="183"/>
      <c r="N11" s="40"/>
      <c r="O11" s="182">
        <f>Overview!O23</f>
        <v>0</v>
      </c>
      <c r="P11" s="183"/>
      <c r="Q11" s="40"/>
      <c r="R11" s="182">
        <f>Overview!R23</f>
        <v>0</v>
      </c>
      <c r="S11" s="183"/>
    </row>
    <row r="12" spans="1:19" ht="28.35" customHeight="1" x14ac:dyDescent="0.3">
      <c r="A12" s="155" t="s">
        <v>48</v>
      </c>
      <c r="B12" s="156"/>
      <c r="C12" s="156"/>
      <c r="D12" s="156"/>
      <c r="E12" s="157"/>
      <c r="F12" s="153" t="s">
        <v>96</v>
      </c>
      <c r="G12" s="154"/>
      <c r="H12" s="40"/>
      <c r="I12" s="171"/>
      <c r="J12" s="172"/>
      <c r="K12" s="40"/>
      <c r="L12" s="153" t="s">
        <v>96</v>
      </c>
      <c r="M12" s="154"/>
      <c r="N12" s="40"/>
      <c r="O12" s="153"/>
      <c r="P12" s="154"/>
      <c r="Q12" s="40"/>
      <c r="R12" s="153"/>
      <c r="S12" s="154"/>
    </row>
    <row r="13" spans="1:19" ht="28.35" customHeight="1" x14ac:dyDescent="0.3">
      <c r="A13" s="155" t="s">
        <v>28</v>
      </c>
      <c r="B13" s="156"/>
      <c r="C13" s="156"/>
      <c r="D13" s="156"/>
      <c r="E13" s="157"/>
      <c r="F13" s="153" t="s">
        <v>97</v>
      </c>
      <c r="G13" s="154"/>
      <c r="H13" s="40"/>
      <c r="I13" s="153" t="s">
        <v>97</v>
      </c>
      <c r="J13" s="154"/>
      <c r="K13" s="40"/>
      <c r="L13" s="153" t="s">
        <v>97</v>
      </c>
      <c r="M13" s="154"/>
      <c r="N13" s="40"/>
      <c r="O13" s="153"/>
      <c r="P13" s="154"/>
      <c r="Q13" s="40"/>
      <c r="R13" s="153"/>
      <c r="S13" s="154"/>
    </row>
    <row r="14" spans="1:19" ht="57" customHeight="1" x14ac:dyDescent="0.3">
      <c r="A14" s="155" t="s">
        <v>29</v>
      </c>
      <c r="B14" s="156"/>
      <c r="C14" s="156"/>
      <c r="D14" s="156"/>
      <c r="E14" s="157"/>
      <c r="F14" s="189" t="s">
        <v>74</v>
      </c>
      <c r="G14" s="190"/>
      <c r="H14" s="40"/>
      <c r="I14" s="189" t="s">
        <v>74</v>
      </c>
      <c r="J14" s="190"/>
      <c r="K14" s="40"/>
      <c r="L14" s="189" t="s">
        <v>74</v>
      </c>
      <c r="M14" s="190"/>
      <c r="N14" s="40"/>
      <c r="O14" s="176" t="s">
        <v>74</v>
      </c>
      <c r="P14" s="177"/>
      <c r="Q14" s="40"/>
      <c r="R14" s="176" t="s">
        <v>74</v>
      </c>
      <c r="S14" s="177"/>
    </row>
    <row r="15" spans="1:19" x14ac:dyDescent="0.3">
      <c r="A15" s="174" t="s">
        <v>68</v>
      </c>
      <c r="B15" s="175"/>
      <c r="C15" s="175"/>
      <c r="D15" s="175"/>
      <c r="E15" s="175"/>
      <c r="F15" s="175"/>
      <c r="G15" s="175"/>
      <c r="H15" s="175"/>
      <c r="I15" s="175"/>
      <c r="J15" s="175"/>
      <c r="K15" s="175"/>
      <c r="L15" s="175"/>
      <c r="M15" s="175"/>
      <c r="N15" s="175"/>
      <c r="O15" s="175"/>
      <c r="P15" s="175"/>
      <c r="Q15" s="175"/>
      <c r="R15" s="175"/>
      <c r="S15" s="175"/>
    </row>
    <row r="16" spans="1:19" ht="42.6" customHeight="1" x14ac:dyDescent="0.3">
      <c r="A16" s="155" t="s">
        <v>75</v>
      </c>
      <c r="B16" s="156"/>
      <c r="C16" s="156"/>
      <c r="D16" s="156"/>
      <c r="E16" s="157"/>
      <c r="F16" s="153">
        <v>26</v>
      </c>
      <c r="G16" s="154"/>
      <c r="H16" s="40"/>
      <c r="I16" s="153">
        <v>22</v>
      </c>
      <c r="J16" s="154"/>
      <c r="K16" s="40"/>
      <c r="L16" s="153">
        <v>24</v>
      </c>
      <c r="M16" s="154"/>
      <c r="N16" s="40"/>
      <c r="O16" s="153"/>
      <c r="P16" s="154"/>
      <c r="Q16" s="40"/>
      <c r="R16" s="153"/>
      <c r="S16" s="154"/>
    </row>
    <row r="17" spans="1:19" ht="42.6" customHeight="1" x14ac:dyDescent="0.3">
      <c r="A17" s="155" t="s">
        <v>76</v>
      </c>
      <c r="B17" s="156"/>
      <c r="C17" s="156"/>
      <c r="D17" s="156"/>
      <c r="E17" s="157"/>
      <c r="F17" s="171"/>
      <c r="G17" s="172"/>
      <c r="H17" s="40"/>
      <c r="I17" s="153">
        <v>4</v>
      </c>
      <c r="J17" s="154"/>
      <c r="K17" s="40"/>
      <c r="L17" s="153"/>
      <c r="M17" s="154"/>
      <c r="N17" s="40"/>
      <c r="O17" s="153"/>
      <c r="P17" s="154"/>
      <c r="Q17" s="40"/>
      <c r="R17" s="153"/>
      <c r="S17" s="154"/>
    </row>
    <row r="18" spans="1:19" ht="42.6" customHeight="1" x14ac:dyDescent="0.3">
      <c r="A18" s="155" t="s">
        <v>77</v>
      </c>
      <c r="B18" s="156"/>
      <c r="C18" s="156"/>
      <c r="D18" s="156"/>
      <c r="E18" s="157"/>
      <c r="F18" s="153">
        <f>F16+F17</f>
        <v>26</v>
      </c>
      <c r="G18" s="154"/>
      <c r="H18" s="40"/>
      <c r="I18" s="153">
        <f>I16+I17</f>
        <v>26</v>
      </c>
      <c r="J18" s="154"/>
      <c r="K18" s="40"/>
      <c r="L18" s="153">
        <f>L16+L17</f>
        <v>24</v>
      </c>
      <c r="M18" s="154"/>
      <c r="N18" s="40"/>
      <c r="O18" s="153">
        <f>O16+O17</f>
        <v>0</v>
      </c>
      <c r="P18" s="154"/>
      <c r="Q18" s="40"/>
      <c r="R18" s="153">
        <f>R16+R17</f>
        <v>0</v>
      </c>
      <c r="S18" s="154"/>
    </row>
    <row r="19" spans="1:19" ht="36.75" customHeight="1" x14ac:dyDescent="0.3">
      <c r="A19" s="155" t="s">
        <v>65</v>
      </c>
      <c r="B19" s="156"/>
      <c r="C19" s="156"/>
      <c r="D19" s="156"/>
      <c r="E19" s="157"/>
      <c r="F19" s="173">
        <f>$O$6+(7+(F18*7))</f>
        <v>42878</v>
      </c>
      <c r="G19" s="154"/>
      <c r="H19" s="40"/>
      <c r="I19" s="173">
        <f>$O$6+(7+(I18*7))</f>
        <v>42878</v>
      </c>
      <c r="J19" s="154"/>
      <c r="K19" s="40"/>
      <c r="L19" s="173">
        <f>$O$6+(7+(L18*7))</f>
        <v>42864</v>
      </c>
      <c r="M19" s="154"/>
      <c r="N19" s="40"/>
      <c r="O19" s="173">
        <f>$O$6+(7+(O18*7))</f>
        <v>42696</v>
      </c>
      <c r="P19" s="154"/>
      <c r="Q19" s="40"/>
      <c r="R19" s="173">
        <f>$O$6+(7+(R18*7))</f>
        <v>42696</v>
      </c>
      <c r="S19" s="154"/>
    </row>
    <row r="20" spans="1:19" ht="28.35" customHeight="1" x14ac:dyDescent="0.3">
      <c r="A20" s="155" t="s">
        <v>64</v>
      </c>
      <c r="B20" s="156"/>
      <c r="C20" s="156"/>
      <c r="D20" s="156"/>
      <c r="E20" s="157"/>
      <c r="F20" s="173">
        <v>42923</v>
      </c>
      <c r="G20" s="154"/>
      <c r="H20" s="40"/>
      <c r="I20" s="173">
        <v>42923</v>
      </c>
      <c r="J20" s="154"/>
      <c r="K20" s="40"/>
      <c r="L20" s="173">
        <v>42923</v>
      </c>
      <c r="M20" s="154"/>
      <c r="N20" s="40"/>
      <c r="O20" s="153"/>
      <c r="P20" s="154"/>
      <c r="Q20" s="40"/>
      <c r="R20" s="153"/>
      <c r="S20" s="154"/>
    </row>
    <row r="21" spans="1:19" ht="28.35" customHeight="1" x14ac:dyDescent="0.3">
      <c r="A21" s="155" t="s">
        <v>30</v>
      </c>
      <c r="B21" s="156"/>
      <c r="C21" s="156"/>
      <c r="D21" s="156"/>
      <c r="E21" s="157"/>
      <c r="F21" s="153" t="s">
        <v>92</v>
      </c>
      <c r="G21" s="154"/>
      <c r="H21" s="40"/>
      <c r="I21" s="153" t="s">
        <v>92</v>
      </c>
      <c r="J21" s="154"/>
      <c r="K21" s="40"/>
      <c r="L21" s="153" t="s">
        <v>92</v>
      </c>
      <c r="M21" s="154"/>
      <c r="N21" s="40"/>
      <c r="O21" s="153"/>
      <c r="P21" s="154"/>
      <c r="Q21" s="40"/>
      <c r="R21" s="153"/>
      <c r="S21" s="154"/>
    </row>
    <row r="22" spans="1:19" ht="28.35" customHeight="1" x14ac:dyDescent="0.3">
      <c r="A22" s="155" t="s">
        <v>31</v>
      </c>
      <c r="B22" s="156"/>
      <c r="C22" s="156"/>
      <c r="D22" s="156"/>
      <c r="E22" s="157"/>
      <c r="F22" s="153" t="s">
        <v>93</v>
      </c>
      <c r="G22" s="154"/>
      <c r="H22" s="40"/>
      <c r="I22" s="153" t="s">
        <v>101</v>
      </c>
      <c r="J22" s="154"/>
      <c r="K22" s="40"/>
      <c r="L22" s="153" t="s">
        <v>107</v>
      </c>
      <c r="M22" s="154"/>
      <c r="N22" s="40"/>
      <c r="O22" s="153"/>
      <c r="P22" s="154"/>
      <c r="Q22" s="40"/>
      <c r="R22" s="153"/>
      <c r="S22" s="154"/>
    </row>
    <row r="23" spans="1:19" ht="28.35" customHeight="1" x14ac:dyDescent="0.3">
      <c r="A23" s="155" t="s">
        <v>38</v>
      </c>
      <c r="B23" s="156"/>
      <c r="C23" s="156"/>
      <c r="D23" s="156"/>
      <c r="E23" s="157"/>
      <c r="F23" s="171"/>
      <c r="G23" s="172"/>
      <c r="H23" s="40"/>
      <c r="I23" s="153"/>
      <c r="J23" s="154"/>
      <c r="K23" s="40"/>
      <c r="L23" s="153"/>
      <c r="M23" s="154"/>
      <c r="N23" s="40"/>
      <c r="O23" s="153"/>
      <c r="P23" s="154"/>
      <c r="Q23" s="40"/>
      <c r="R23" s="153"/>
      <c r="S23" s="154"/>
    </row>
    <row r="24" spans="1:19" x14ac:dyDescent="0.3">
      <c r="A24" s="174" t="s">
        <v>70</v>
      </c>
      <c r="B24" s="175"/>
      <c r="C24" s="175"/>
      <c r="D24" s="175"/>
      <c r="E24" s="175"/>
      <c r="F24" s="175"/>
      <c r="G24" s="175"/>
      <c r="H24" s="175"/>
      <c r="I24" s="175"/>
      <c r="J24" s="175"/>
      <c r="K24" s="175"/>
      <c r="L24" s="175"/>
      <c r="M24" s="175"/>
      <c r="N24" s="175"/>
      <c r="O24" s="175"/>
      <c r="P24" s="175"/>
      <c r="Q24" s="175"/>
      <c r="R24" s="175"/>
      <c r="S24" s="175"/>
    </row>
    <row r="25" spans="1:19" ht="33.75" customHeight="1" x14ac:dyDescent="0.3">
      <c r="A25" s="155" t="s">
        <v>73</v>
      </c>
      <c r="B25" s="156"/>
      <c r="C25" s="156"/>
      <c r="D25" s="156"/>
      <c r="E25" s="157"/>
      <c r="F25" s="176" t="s">
        <v>105</v>
      </c>
      <c r="G25" s="177"/>
      <c r="H25" s="40"/>
      <c r="I25" s="176" t="s">
        <v>106</v>
      </c>
      <c r="J25" s="177"/>
      <c r="K25" s="40"/>
      <c r="L25" s="176" t="s">
        <v>105</v>
      </c>
      <c r="M25" s="177"/>
      <c r="N25" s="40"/>
      <c r="O25" s="153"/>
      <c r="P25" s="154"/>
      <c r="Q25" s="40"/>
      <c r="R25" s="153"/>
      <c r="S25" s="154"/>
    </row>
    <row r="26" spans="1:19" ht="33.75" customHeight="1" x14ac:dyDescent="0.3">
      <c r="A26" s="155" t="s">
        <v>72</v>
      </c>
      <c r="B26" s="156"/>
      <c r="C26" s="156"/>
      <c r="D26" s="156"/>
      <c r="E26" s="157"/>
      <c r="F26" s="171"/>
      <c r="G26" s="172"/>
      <c r="H26" s="40"/>
      <c r="I26" s="153" t="s">
        <v>106</v>
      </c>
      <c r="J26" s="154"/>
      <c r="K26" s="40"/>
      <c r="L26" s="171"/>
      <c r="M26" s="172"/>
      <c r="N26" s="40"/>
      <c r="O26" s="153"/>
      <c r="P26" s="154"/>
      <c r="Q26" s="40"/>
      <c r="R26" s="153"/>
      <c r="S26" s="154"/>
    </row>
    <row r="27" spans="1:19" ht="32.25" customHeight="1" x14ac:dyDescent="0.3">
      <c r="A27" s="155" t="s">
        <v>32</v>
      </c>
      <c r="B27" s="156"/>
      <c r="C27" s="156"/>
      <c r="D27" s="156"/>
      <c r="E27" s="157"/>
      <c r="F27" s="184">
        <v>0</v>
      </c>
      <c r="G27" s="185"/>
      <c r="H27" s="40"/>
      <c r="I27" s="184">
        <v>0</v>
      </c>
      <c r="J27" s="185"/>
      <c r="K27" s="40"/>
      <c r="L27" s="184">
        <v>0</v>
      </c>
      <c r="M27" s="185"/>
      <c r="N27" s="40"/>
      <c r="O27" s="184">
        <v>0</v>
      </c>
      <c r="P27" s="185"/>
      <c r="Q27" s="40"/>
      <c r="R27" s="184">
        <v>0</v>
      </c>
      <c r="S27" s="185"/>
    </row>
    <row r="28" spans="1:19" x14ac:dyDescent="0.3">
      <c r="A28" s="174" t="s">
        <v>69</v>
      </c>
      <c r="B28" s="175"/>
      <c r="C28" s="175"/>
      <c r="D28" s="175"/>
      <c r="E28" s="175"/>
      <c r="F28" s="175"/>
      <c r="G28" s="175"/>
      <c r="H28" s="175"/>
      <c r="I28" s="175"/>
      <c r="J28" s="175"/>
      <c r="K28" s="175"/>
      <c r="L28" s="175"/>
      <c r="M28" s="175"/>
      <c r="N28" s="175"/>
      <c r="O28" s="175"/>
      <c r="P28" s="175"/>
      <c r="Q28" s="175"/>
      <c r="R28" s="175"/>
      <c r="S28" s="175"/>
    </row>
    <row r="29" spans="1:19" ht="28.35" customHeight="1" x14ac:dyDescent="0.3">
      <c r="A29" s="155" t="s">
        <v>37</v>
      </c>
      <c r="B29" s="156"/>
      <c r="C29" s="156"/>
      <c r="D29" s="156"/>
      <c r="E29" s="157"/>
      <c r="F29" s="153" t="s">
        <v>95</v>
      </c>
      <c r="G29" s="154"/>
      <c r="H29" s="40"/>
      <c r="I29" s="153" t="s">
        <v>95</v>
      </c>
      <c r="J29" s="154"/>
      <c r="K29" s="40"/>
      <c r="L29" s="153" t="s">
        <v>95</v>
      </c>
      <c r="M29" s="154"/>
      <c r="N29" s="40"/>
      <c r="O29" s="153"/>
      <c r="P29" s="154"/>
      <c r="Q29" s="40"/>
      <c r="R29" s="153"/>
      <c r="S29" s="154"/>
    </row>
    <row r="30" spans="1:19" ht="28.35" customHeight="1" x14ac:dyDescent="0.3">
      <c r="A30" s="155" t="s">
        <v>113</v>
      </c>
      <c r="B30" s="156"/>
      <c r="C30" s="156"/>
      <c r="D30" s="156"/>
      <c r="E30" s="157"/>
      <c r="F30" s="153" t="s">
        <v>95</v>
      </c>
      <c r="G30" s="154"/>
      <c r="H30" s="40"/>
      <c r="I30" s="153" t="s">
        <v>95</v>
      </c>
      <c r="J30" s="154"/>
      <c r="K30" s="40"/>
      <c r="L30" s="153" t="s">
        <v>95</v>
      </c>
      <c r="M30" s="154"/>
      <c r="N30" s="40"/>
      <c r="O30" s="153"/>
      <c r="P30" s="154"/>
      <c r="Q30" s="40"/>
      <c r="R30" s="153"/>
      <c r="S30" s="154"/>
    </row>
    <row r="31" spans="1:19" ht="28.35" customHeight="1" x14ac:dyDescent="0.3">
      <c r="A31" s="155" t="s">
        <v>36</v>
      </c>
      <c r="B31" s="156"/>
      <c r="C31" s="156"/>
      <c r="D31" s="156"/>
      <c r="E31" s="157"/>
      <c r="F31" s="153" t="s">
        <v>95</v>
      </c>
      <c r="G31" s="154"/>
      <c r="H31" s="40"/>
      <c r="I31" s="153" t="s">
        <v>95</v>
      </c>
      <c r="J31" s="154"/>
      <c r="K31" s="40"/>
      <c r="L31" s="153" t="s">
        <v>95</v>
      </c>
      <c r="M31" s="154"/>
      <c r="N31" s="40"/>
      <c r="O31" s="153"/>
      <c r="P31" s="154"/>
      <c r="Q31" s="40"/>
      <c r="R31" s="153"/>
      <c r="S31" s="154"/>
    </row>
    <row r="32" spans="1:19" ht="28.35" customHeight="1" x14ac:dyDescent="0.3">
      <c r="A32" s="155" t="s">
        <v>49</v>
      </c>
      <c r="B32" s="156"/>
      <c r="C32" s="156"/>
      <c r="D32" s="156"/>
      <c r="E32" s="157"/>
      <c r="F32" s="153" t="s">
        <v>95</v>
      </c>
      <c r="G32" s="154"/>
      <c r="H32" s="40"/>
      <c r="I32" s="153" t="s">
        <v>95</v>
      </c>
      <c r="J32" s="154"/>
      <c r="K32" s="40"/>
      <c r="L32" s="153" t="s">
        <v>95</v>
      </c>
      <c r="M32" s="154"/>
      <c r="N32" s="40"/>
      <c r="O32" s="153"/>
      <c r="P32" s="154"/>
      <c r="Q32" s="40"/>
      <c r="R32" s="153"/>
      <c r="S32" s="154"/>
    </row>
    <row r="33" spans="1:19" ht="28.35" customHeight="1" x14ac:dyDescent="0.3">
      <c r="A33" s="155" t="s">
        <v>71</v>
      </c>
      <c r="B33" s="156"/>
      <c r="C33" s="156"/>
      <c r="D33" s="156"/>
      <c r="E33" s="157"/>
      <c r="F33" s="153" t="s">
        <v>106</v>
      </c>
      <c r="G33" s="154"/>
      <c r="H33" s="40"/>
      <c r="I33" s="153" t="s">
        <v>100</v>
      </c>
      <c r="J33" s="154"/>
      <c r="K33" s="40"/>
      <c r="L33" s="153" t="s">
        <v>106</v>
      </c>
      <c r="M33" s="154"/>
      <c r="N33" s="40"/>
      <c r="O33" s="153"/>
      <c r="P33" s="154"/>
      <c r="Q33" s="40"/>
      <c r="R33" s="153"/>
      <c r="S33" s="154"/>
    </row>
    <row r="34" spans="1:19" x14ac:dyDescent="0.3">
      <c r="A34" s="174" t="s">
        <v>26</v>
      </c>
      <c r="B34" s="175"/>
      <c r="C34" s="175"/>
      <c r="D34" s="175"/>
      <c r="E34" s="175"/>
      <c r="F34" s="175"/>
      <c r="G34" s="175"/>
      <c r="H34" s="175"/>
      <c r="I34" s="175"/>
      <c r="J34" s="175"/>
      <c r="K34" s="175"/>
      <c r="L34" s="175"/>
      <c r="M34" s="175"/>
      <c r="N34" s="175"/>
      <c r="O34" s="175"/>
      <c r="P34" s="175"/>
      <c r="Q34" s="175"/>
      <c r="R34" s="175"/>
      <c r="S34" s="175"/>
    </row>
    <row r="35" spans="1:19" ht="266.25" customHeight="1" x14ac:dyDescent="0.3">
      <c r="A35" s="155" t="s">
        <v>33</v>
      </c>
      <c r="B35" s="156"/>
      <c r="C35" s="156"/>
      <c r="D35" s="156"/>
      <c r="E35" s="157"/>
      <c r="F35" s="167" t="s">
        <v>94</v>
      </c>
      <c r="G35" s="168"/>
      <c r="H35" s="40"/>
      <c r="I35" s="167" t="s">
        <v>102</v>
      </c>
      <c r="J35" s="168"/>
      <c r="K35" s="40"/>
      <c r="L35" s="167" t="s">
        <v>109</v>
      </c>
      <c r="M35" s="168"/>
      <c r="N35" s="40"/>
      <c r="O35" s="167"/>
      <c r="P35" s="168"/>
      <c r="Q35" s="40"/>
      <c r="R35" s="167"/>
      <c r="S35" s="168"/>
    </row>
    <row r="36" spans="1:19" ht="134.25" customHeight="1" x14ac:dyDescent="0.3">
      <c r="A36" s="155" t="s">
        <v>34</v>
      </c>
      <c r="B36" s="156"/>
      <c r="C36" s="156"/>
      <c r="D36" s="156"/>
      <c r="E36" s="157"/>
      <c r="F36" s="178"/>
      <c r="G36" s="179"/>
      <c r="H36" s="40"/>
      <c r="I36" s="167" t="s">
        <v>104</v>
      </c>
      <c r="J36" s="168"/>
      <c r="K36" s="40"/>
      <c r="L36" s="167" t="s">
        <v>108</v>
      </c>
      <c r="M36" s="168"/>
      <c r="N36" s="40"/>
      <c r="O36" s="167"/>
      <c r="P36" s="168"/>
      <c r="Q36" s="40"/>
      <c r="R36" s="167"/>
      <c r="S36" s="168"/>
    </row>
    <row r="37" spans="1:19" ht="150.75" customHeight="1" x14ac:dyDescent="0.3">
      <c r="A37" s="155" t="s">
        <v>66</v>
      </c>
      <c r="B37" s="156"/>
      <c r="C37" s="156"/>
      <c r="D37" s="156"/>
      <c r="E37" s="157"/>
      <c r="F37" s="167" t="s">
        <v>98</v>
      </c>
      <c r="G37" s="168"/>
      <c r="H37" s="40"/>
      <c r="I37" s="169" t="s">
        <v>114</v>
      </c>
      <c r="J37" s="170"/>
      <c r="K37" s="40"/>
      <c r="L37" s="167" t="s">
        <v>110</v>
      </c>
      <c r="M37" s="168"/>
      <c r="N37" s="40"/>
      <c r="O37" s="167"/>
      <c r="P37" s="168"/>
      <c r="Q37" s="40"/>
      <c r="R37" s="167"/>
      <c r="S37" s="168"/>
    </row>
    <row r="38" spans="1:19" ht="28.35" customHeight="1" x14ac:dyDescent="0.3">
      <c r="A38" s="155" t="s">
        <v>35</v>
      </c>
      <c r="B38" s="156"/>
      <c r="C38" s="156"/>
      <c r="D38" s="156"/>
      <c r="E38" s="157"/>
      <c r="F38" s="167" t="s">
        <v>99</v>
      </c>
      <c r="G38" s="168"/>
      <c r="H38" s="40"/>
      <c r="I38" s="167" t="s">
        <v>103</v>
      </c>
      <c r="J38" s="168"/>
      <c r="K38" s="40"/>
      <c r="L38" s="167" t="s">
        <v>111</v>
      </c>
      <c r="M38" s="168"/>
      <c r="N38" s="40"/>
      <c r="O38" s="167"/>
      <c r="P38" s="168"/>
      <c r="Q38" s="40"/>
      <c r="R38" s="167"/>
      <c r="S38" s="168"/>
    </row>
    <row r="39" spans="1:19" ht="30.75" customHeight="1" x14ac:dyDescent="0.3">
      <c r="A39" s="155" t="s">
        <v>67</v>
      </c>
      <c r="B39" s="156"/>
      <c r="C39" s="156"/>
      <c r="D39" s="156"/>
      <c r="E39" s="157"/>
      <c r="F39" s="153"/>
      <c r="G39" s="154"/>
      <c r="H39" s="41"/>
      <c r="I39" s="153"/>
      <c r="J39" s="154"/>
      <c r="K39" s="41"/>
      <c r="L39" s="153"/>
      <c r="M39" s="154"/>
      <c r="N39" s="41"/>
      <c r="O39" s="153"/>
      <c r="P39" s="154"/>
      <c r="Q39" s="41"/>
      <c r="R39" s="153"/>
      <c r="S39" s="154"/>
    </row>
    <row r="41" spans="1:19" ht="20.25" x14ac:dyDescent="0.3">
      <c r="A41" s="152" t="s">
        <v>44</v>
      </c>
      <c r="B41" s="76"/>
      <c r="C41" s="76"/>
      <c r="D41" s="76"/>
      <c r="E41" s="76"/>
      <c r="F41" s="76"/>
      <c r="G41" s="76"/>
      <c r="H41" s="76"/>
      <c r="I41" s="76"/>
      <c r="J41" s="76"/>
      <c r="K41" s="76"/>
      <c r="L41" s="76"/>
      <c r="M41" s="76"/>
      <c r="N41" s="76"/>
      <c r="O41" s="76"/>
      <c r="P41" s="76"/>
      <c r="Q41" s="76"/>
      <c r="R41" s="76"/>
      <c r="S41" s="76"/>
    </row>
    <row r="42" spans="1:19" x14ac:dyDescent="0.3">
      <c r="A42" s="158" t="str">
        <f>F9</f>
        <v>5Blue</v>
      </c>
      <c r="B42" s="159"/>
      <c r="C42" s="159"/>
      <c r="D42" s="159"/>
      <c r="E42" s="160"/>
      <c r="F42" s="23"/>
      <c r="G42" s="23"/>
      <c r="H42" s="23"/>
      <c r="I42" s="15"/>
      <c r="J42" s="15"/>
      <c r="K42" s="15"/>
      <c r="L42" s="15"/>
      <c r="M42" s="15"/>
      <c r="N42" s="15"/>
      <c r="O42" s="15"/>
      <c r="P42" s="15"/>
      <c r="Q42" s="15"/>
      <c r="R42" s="15"/>
      <c r="S42" s="15"/>
    </row>
    <row r="43" spans="1:19" x14ac:dyDescent="0.3">
      <c r="A43" s="151"/>
      <c r="B43" s="150"/>
      <c r="C43" s="150"/>
      <c r="D43" s="150"/>
      <c r="E43" s="150"/>
      <c r="F43" s="150"/>
      <c r="G43" s="150"/>
      <c r="H43" s="150"/>
      <c r="I43" s="150"/>
      <c r="J43" s="150"/>
      <c r="K43" s="150"/>
      <c r="L43" s="150"/>
      <c r="M43" s="150"/>
      <c r="N43" s="150"/>
      <c r="O43" s="150"/>
      <c r="P43" s="150"/>
      <c r="Q43" s="150"/>
      <c r="R43" s="150"/>
      <c r="S43" s="150"/>
    </row>
    <row r="44" spans="1:19" x14ac:dyDescent="0.3">
      <c r="A44" s="151"/>
      <c r="B44" s="150"/>
      <c r="C44" s="150"/>
      <c r="D44" s="150"/>
      <c r="E44" s="150"/>
      <c r="F44" s="150"/>
      <c r="G44" s="150"/>
      <c r="H44" s="150"/>
      <c r="I44" s="150"/>
      <c r="J44" s="150"/>
      <c r="K44" s="150"/>
      <c r="L44" s="150"/>
      <c r="M44" s="150"/>
      <c r="N44" s="150"/>
      <c r="O44" s="150"/>
      <c r="P44" s="150"/>
      <c r="Q44" s="150"/>
      <c r="R44" s="150"/>
      <c r="S44" s="150"/>
    </row>
    <row r="45" spans="1:19" x14ac:dyDescent="0.3">
      <c r="A45" s="158" t="str">
        <f>I9</f>
        <v>Alco</v>
      </c>
      <c r="B45" s="159"/>
      <c r="C45" s="159"/>
      <c r="D45" s="159"/>
      <c r="E45" s="160"/>
      <c r="F45" s="23"/>
      <c r="G45" s="23"/>
      <c r="H45" s="23"/>
      <c r="I45" s="15"/>
      <c r="J45" s="15"/>
      <c r="K45" s="15"/>
      <c r="L45" s="15"/>
      <c r="M45" s="15"/>
      <c r="N45" s="15"/>
      <c r="O45" s="15"/>
      <c r="P45" s="15"/>
      <c r="Q45" s="15"/>
      <c r="R45" s="15"/>
      <c r="S45" s="15"/>
    </row>
    <row r="46" spans="1:19" x14ac:dyDescent="0.3">
      <c r="A46" s="151"/>
      <c r="B46" s="150"/>
      <c r="C46" s="150"/>
      <c r="D46" s="150"/>
      <c r="E46" s="150"/>
      <c r="F46" s="150"/>
      <c r="G46" s="150"/>
      <c r="H46" s="150"/>
      <c r="I46" s="150"/>
      <c r="J46" s="150"/>
      <c r="K46" s="150"/>
      <c r="L46" s="150"/>
      <c r="M46" s="150"/>
      <c r="N46" s="150"/>
      <c r="O46" s="150"/>
      <c r="P46" s="150"/>
      <c r="Q46" s="150"/>
      <c r="R46" s="150"/>
      <c r="S46" s="150"/>
    </row>
    <row r="47" spans="1:19" x14ac:dyDescent="0.3">
      <c r="A47" s="151"/>
      <c r="B47" s="150"/>
      <c r="C47" s="150"/>
      <c r="D47" s="150"/>
      <c r="E47" s="150"/>
      <c r="F47" s="150"/>
      <c r="G47" s="150"/>
      <c r="H47" s="150"/>
      <c r="I47" s="150"/>
      <c r="J47" s="150"/>
      <c r="K47" s="150"/>
      <c r="L47" s="150"/>
      <c r="M47" s="150"/>
      <c r="N47" s="150"/>
      <c r="O47" s="150"/>
      <c r="P47" s="150"/>
      <c r="Q47" s="150"/>
      <c r="R47" s="150"/>
      <c r="S47" s="150"/>
    </row>
    <row r="48" spans="1:19" x14ac:dyDescent="0.3">
      <c r="A48" s="158" t="str">
        <f>L9</f>
        <v>Enerflex</v>
      </c>
      <c r="B48" s="159"/>
      <c r="C48" s="159"/>
      <c r="D48" s="159"/>
      <c r="E48" s="160"/>
      <c r="F48" s="23"/>
      <c r="G48" s="23"/>
      <c r="H48" s="23"/>
      <c r="I48" s="15"/>
      <c r="J48" s="15"/>
      <c r="K48" s="15"/>
      <c r="L48" s="15"/>
      <c r="M48" s="15"/>
      <c r="N48" s="15"/>
      <c r="O48" s="15"/>
      <c r="P48" s="15"/>
      <c r="Q48" s="15"/>
      <c r="R48" s="15"/>
      <c r="S48" s="15"/>
    </row>
    <row r="49" spans="1:19" x14ac:dyDescent="0.3">
      <c r="A49" s="149" t="s">
        <v>144</v>
      </c>
      <c r="B49" s="150"/>
      <c r="C49" s="150"/>
      <c r="D49" s="150"/>
      <c r="E49" s="150"/>
      <c r="F49" s="150"/>
      <c r="G49" s="150"/>
      <c r="H49" s="150"/>
      <c r="I49" s="150"/>
      <c r="J49" s="150"/>
      <c r="K49" s="150"/>
      <c r="L49" s="150"/>
      <c r="M49" s="150"/>
      <c r="N49" s="150"/>
      <c r="O49" s="150"/>
      <c r="P49" s="150"/>
      <c r="Q49" s="150"/>
      <c r="R49" s="150"/>
      <c r="S49" s="150"/>
    </row>
    <row r="50" spans="1:19" x14ac:dyDescent="0.3">
      <c r="A50" s="151"/>
      <c r="B50" s="150"/>
      <c r="C50" s="150"/>
      <c r="D50" s="150"/>
      <c r="E50" s="150"/>
      <c r="F50" s="150"/>
      <c r="G50" s="150"/>
      <c r="H50" s="150"/>
      <c r="I50" s="150"/>
      <c r="J50" s="150"/>
      <c r="K50" s="150"/>
      <c r="L50" s="150"/>
      <c r="M50" s="150"/>
      <c r="N50" s="150"/>
      <c r="O50" s="150"/>
      <c r="P50" s="150"/>
      <c r="Q50" s="150"/>
      <c r="R50" s="150"/>
      <c r="S50" s="150"/>
    </row>
    <row r="51" spans="1:19" x14ac:dyDescent="0.3">
      <c r="A51" s="161">
        <f>O9</f>
        <v>0</v>
      </c>
      <c r="B51" s="162"/>
      <c r="C51" s="162"/>
      <c r="D51" s="162"/>
      <c r="E51" s="163"/>
      <c r="F51" s="23"/>
      <c r="G51" s="23"/>
      <c r="H51" s="23"/>
      <c r="I51" s="15"/>
      <c r="J51" s="15"/>
      <c r="K51" s="15"/>
      <c r="L51" s="15"/>
      <c r="M51" s="15"/>
      <c r="N51" s="15"/>
      <c r="O51" s="15"/>
      <c r="P51" s="15"/>
      <c r="Q51" s="15"/>
      <c r="R51" s="15"/>
      <c r="S51" s="15"/>
    </row>
    <row r="52" spans="1:19" x14ac:dyDescent="0.3">
      <c r="A52" s="151"/>
      <c r="B52" s="150"/>
      <c r="C52" s="150"/>
      <c r="D52" s="150"/>
      <c r="E52" s="150"/>
      <c r="F52" s="150"/>
      <c r="G52" s="150"/>
      <c r="H52" s="150"/>
      <c r="I52" s="150"/>
      <c r="J52" s="150"/>
      <c r="K52" s="150"/>
      <c r="L52" s="150"/>
      <c r="M52" s="150"/>
      <c r="N52" s="150"/>
      <c r="O52" s="150"/>
      <c r="P52" s="150"/>
      <c r="Q52" s="150"/>
      <c r="R52" s="150"/>
      <c r="S52" s="150"/>
    </row>
    <row r="53" spans="1:19" x14ac:dyDescent="0.3">
      <c r="A53" s="151"/>
      <c r="B53" s="150"/>
      <c r="C53" s="150"/>
      <c r="D53" s="150"/>
      <c r="E53" s="150"/>
      <c r="F53" s="150"/>
      <c r="G53" s="150"/>
      <c r="H53" s="150"/>
      <c r="I53" s="150"/>
      <c r="J53" s="150"/>
      <c r="K53" s="150"/>
      <c r="L53" s="150"/>
      <c r="M53" s="150"/>
      <c r="N53" s="150"/>
      <c r="O53" s="150"/>
      <c r="P53" s="150"/>
      <c r="Q53" s="150"/>
      <c r="R53" s="150"/>
      <c r="S53" s="150"/>
    </row>
    <row r="54" spans="1:19" x14ac:dyDescent="0.3">
      <c r="A54" s="164">
        <f>R9</f>
        <v>0</v>
      </c>
      <c r="B54" s="165"/>
      <c r="C54" s="165"/>
      <c r="D54" s="165"/>
      <c r="E54" s="166"/>
      <c r="F54" s="23"/>
      <c r="G54" s="23"/>
      <c r="H54" s="23"/>
      <c r="I54" s="15"/>
      <c r="J54" s="15"/>
      <c r="K54" s="15"/>
      <c r="L54" s="15"/>
      <c r="M54" s="15"/>
      <c r="N54" s="15"/>
      <c r="O54" s="15"/>
      <c r="P54" s="15"/>
      <c r="Q54" s="15"/>
      <c r="R54" s="15"/>
      <c r="S54" s="15"/>
    </row>
    <row r="55" spans="1:19" x14ac:dyDescent="0.3">
      <c r="A55" s="151"/>
      <c r="B55" s="150"/>
      <c r="C55" s="150"/>
      <c r="D55" s="150"/>
      <c r="E55" s="150"/>
      <c r="F55" s="150"/>
      <c r="G55" s="150"/>
      <c r="H55" s="150"/>
      <c r="I55" s="150"/>
      <c r="J55" s="150"/>
      <c r="K55" s="150"/>
      <c r="L55" s="150"/>
      <c r="M55" s="150"/>
      <c r="N55" s="150"/>
      <c r="O55" s="150"/>
      <c r="P55" s="150"/>
      <c r="Q55" s="150"/>
      <c r="R55" s="150"/>
      <c r="S55" s="150"/>
    </row>
    <row r="56" spans="1:19" x14ac:dyDescent="0.3">
      <c r="A56" s="151"/>
      <c r="B56" s="150"/>
      <c r="C56" s="150"/>
      <c r="D56" s="150"/>
      <c r="E56" s="150"/>
      <c r="F56" s="150"/>
      <c r="G56" s="150"/>
      <c r="H56" s="150"/>
      <c r="I56" s="150"/>
      <c r="J56" s="150"/>
      <c r="K56" s="150"/>
      <c r="L56" s="150"/>
      <c r="M56" s="150"/>
      <c r="N56" s="150"/>
      <c r="O56" s="150"/>
      <c r="P56" s="150"/>
      <c r="Q56" s="150"/>
      <c r="R56" s="150"/>
      <c r="S56" s="150"/>
    </row>
  </sheetData>
  <sheetProtection formatCells="0" formatColumns="0" formatRows="0" insertColumns="0" insertRows="0" deleteColumns="0" deleteRows="0"/>
  <mergeCells count="201">
    <mergeCell ref="C9:E9"/>
    <mergeCell ref="A10:E10"/>
    <mergeCell ref="A11:E11"/>
    <mergeCell ref="A12:E12"/>
    <mergeCell ref="A13:E13"/>
    <mergeCell ref="A14:E14"/>
    <mergeCell ref="A32:E32"/>
    <mergeCell ref="A33:E33"/>
    <mergeCell ref="A16:E16"/>
    <mergeCell ref="A17:E17"/>
    <mergeCell ref="A18:E18"/>
    <mergeCell ref="A21:E21"/>
    <mergeCell ref="A22:E22"/>
    <mergeCell ref="A23:E23"/>
    <mergeCell ref="A29:E29"/>
    <mergeCell ref="A31:E31"/>
    <mergeCell ref="A20:E20"/>
    <mergeCell ref="A24:S24"/>
    <mergeCell ref="F26:G26"/>
    <mergeCell ref="I26:J26"/>
    <mergeCell ref="L26:M26"/>
    <mergeCell ref="O26:P26"/>
    <mergeCell ref="R26:S26"/>
    <mergeCell ref="F25:G25"/>
    <mergeCell ref="A1:S1"/>
    <mergeCell ref="C2:E2"/>
    <mergeCell ref="C3:E3"/>
    <mergeCell ref="C4:E4"/>
    <mergeCell ref="C5:E5"/>
    <mergeCell ref="O5:P5"/>
    <mergeCell ref="C6:E6"/>
    <mergeCell ref="I8:J8"/>
    <mergeCell ref="L8:M8"/>
    <mergeCell ref="O8:P8"/>
    <mergeCell ref="R8:S8"/>
    <mergeCell ref="A7:S7"/>
    <mergeCell ref="G2:I2"/>
    <mergeCell ref="G3:I3"/>
    <mergeCell ref="G4:I4"/>
    <mergeCell ref="G5:I5"/>
    <mergeCell ref="G6:I6"/>
    <mergeCell ref="J2:P2"/>
    <mergeCell ref="J3:P3"/>
    <mergeCell ref="J4:P4"/>
    <mergeCell ref="J5:L5"/>
    <mergeCell ref="J6:L6"/>
    <mergeCell ref="O6:P6"/>
    <mergeCell ref="F8:G8"/>
    <mergeCell ref="R9:S9"/>
    <mergeCell ref="I9:J9"/>
    <mergeCell ref="L9:M9"/>
    <mergeCell ref="O9:P9"/>
    <mergeCell ref="I14:J14"/>
    <mergeCell ref="L14:M14"/>
    <mergeCell ref="O14:P14"/>
    <mergeCell ref="R14:S14"/>
    <mergeCell ref="R11:S11"/>
    <mergeCell ref="I12:J12"/>
    <mergeCell ref="L12:M12"/>
    <mergeCell ref="O12:P12"/>
    <mergeCell ref="R12:S12"/>
    <mergeCell ref="I11:J11"/>
    <mergeCell ref="L11:M11"/>
    <mergeCell ref="O11:P11"/>
    <mergeCell ref="I10:J10"/>
    <mergeCell ref="L10:M10"/>
    <mergeCell ref="O10:P10"/>
    <mergeCell ref="R10:S10"/>
    <mergeCell ref="I13:J13"/>
    <mergeCell ref="L13:M13"/>
    <mergeCell ref="O13:P13"/>
    <mergeCell ref="R13:S13"/>
    <mergeCell ref="O25:P25"/>
    <mergeCell ref="R25:S25"/>
    <mergeCell ref="A28:S28"/>
    <mergeCell ref="A26:E26"/>
    <mergeCell ref="A27:E27"/>
    <mergeCell ref="A25:E25"/>
    <mergeCell ref="F31:G31"/>
    <mergeCell ref="I31:J31"/>
    <mergeCell ref="L31:M31"/>
    <mergeCell ref="O31:P31"/>
    <mergeCell ref="R31:S31"/>
    <mergeCell ref="F27:G27"/>
    <mergeCell ref="I27:J27"/>
    <mergeCell ref="L27:M27"/>
    <mergeCell ref="O27:P27"/>
    <mergeCell ref="R27:S27"/>
    <mergeCell ref="F29:G29"/>
    <mergeCell ref="I29:J29"/>
    <mergeCell ref="L29:M29"/>
    <mergeCell ref="O29:P29"/>
    <mergeCell ref="R29:S29"/>
    <mergeCell ref="F10:G10"/>
    <mergeCell ref="F9:G9"/>
    <mergeCell ref="F12:G12"/>
    <mergeCell ref="F11:G11"/>
    <mergeCell ref="F14:G14"/>
    <mergeCell ref="F13:G13"/>
    <mergeCell ref="F33:G33"/>
    <mergeCell ref="F32:G32"/>
    <mergeCell ref="F19:G19"/>
    <mergeCell ref="F17:G17"/>
    <mergeCell ref="A15:S15"/>
    <mergeCell ref="F21:G21"/>
    <mergeCell ref="I21:J21"/>
    <mergeCell ref="L21:M21"/>
    <mergeCell ref="A30:E30"/>
    <mergeCell ref="F30:G30"/>
    <mergeCell ref="I30:J30"/>
    <mergeCell ref="L30:M30"/>
    <mergeCell ref="O30:P30"/>
    <mergeCell ref="R30:S30"/>
    <mergeCell ref="I33:J33"/>
    <mergeCell ref="L33:M33"/>
    <mergeCell ref="O33:P33"/>
    <mergeCell ref="O19:P19"/>
    <mergeCell ref="F20:G20"/>
    <mergeCell ref="I20:J20"/>
    <mergeCell ref="L20:M20"/>
    <mergeCell ref="O20:P20"/>
    <mergeCell ref="R20:S20"/>
    <mergeCell ref="A37:E37"/>
    <mergeCell ref="A38:E38"/>
    <mergeCell ref="A19:E19"/>
    <mergeCell ref="A35:E35"/>
    <mergeCell ref="A36:E36"/>
    <mergeCell ref="A34:S34"/>
    <mergeCell ref="R33:S33"/>
    <mergeCell ref="I32:J32"/>
    <mergeCell ref="L32:M32"/>
    <mergeCell ref="O32:P32"/>
    <mergeCell ref="R32:S32"/>
    <mergeCell ref="F35:G35"/>
    <mergeCell ref="I35:J35"/>
    <mergeCell ref="L35:M35"/>
    <mergeCell ref="O35:P35"/>
    <mergeCell ref="R35:S35"/>
    <mergeCell ref="I25:J25"/>
    <mergeCell ref="F36:G36"/>
    <mergeCell ref="L25:M25"/>
    <mergeCell ref="I17:J17"/>
    <mergeCell ref="L17:M17"/>
    <mergeCell ref="O17:P17"/>
    <mergeCell ref="R17:S17"/>
    <mergeCell ref="F16:G16"/>
    <mergeCell ref="I16:J16"/>
    <mergeCell ref="L16:M16"/>
    <mergeCell ref="O16:P16"/>
    <mergeCell ref="R16:S16"/>
    <mergeCell ref="I36:J36"/>
    <mergeCell ref="L36:M36"/>
    <mergeCell ref="O36:P36"/>
    <mergeCell ref="R36:S36"/>
    <mergeCell ref="O21:P21"/>
    <mergeCell ref="R21:S21"/>
    <mergeCell ref="F18:G18"/>
    <mergeCell ref="I18:J18"/>
    <mergeCell ref="L18:M18"/>
    <mergeCell ref="O18:P18"/>
    <mergeCell ref="R18:S18"/>
    <mergeCell ref="F23:G23"/>
    <mergeCell ref="I23:J23"/>
    <mergeCell ref="L23:M23"/>
    <mergeCell ref="O23:P23"/>
    <mergeCell ref="R23:S23"/>
    <mergeCell ref="F22:G22"/>
    <mergeCell ref="I22:J22"/>
    <mergeCell ref="L22:M22"/>
    <mergeCell ref="O22:P22"/>
    <mergeCell ref="R22:S22"/>
    <mergeCell ref="I19:J19"/>
    <mergeCell ref="L19:M19"/>
    <mergeCell ref="R19:S19"/>
    <mergeCell ref="F38:G38"/>
    <mergeCell ref="I38:J38"/>
    <mergeCell ref="L38:M38"/>
    <mergeCell ref="O38:P38"/>
    <mergeCell ref="R38:S38"/>
    <mergeCell ref="F37:G37"/>
    <mergeCell ref="I37:J37"/>
    <mergeCell ref="L37:M37"/>
    <mergeCell ref="O37:P37"/>
    <mergeCell ref="R37:S37"/>
    <mergeCell ref="A49:S50"/>
    <mergeCell ref="A52:S53"/>
    <mergeCell ref="A55:S56"/>
    <mergeCell ref="A41:S41"/>
    <mergeCell ref="A43:S44"/>
    <mergeCell ref="A46:S47"/>
    <mergeCell ref="F39:G39"/>
    <mergeCell ref="I39:J39"/>
    <mergeCell ref="L39:M39"/>
    <mergeCell ref="O39:P39"/>
    <mergeCell ref="R39:S39"/>
    <mergeCell ref="A39:E39"/>
    <mergeCell ref="A42:E42"/>
    <mergeCell ref="A45:E45"/>
    <mergeCell ref="A48:E48"/>
    <mergeCell ref="A51:E51"/>
    <mergeCell ref="A54:E54"/>
  </mergeCells>
  <conditionalFormatting sqref="F39:G39">
    <cfRule type="cellIs" dxfId="9" priority="15" operator="equal">
      <formula>"No"</formula>
    </cfRule>
    <cfRule type="containsText" dxfId="8" priority="17" operator="containsText" text="No">
      <formula>NOT(ISERROR(SEARCH("No",F39)))</formula>
    </cfRule>
  </conditionalFormatting>
  <conditionalFormatting sqref="I39:J39">
    <cfRule type="cellIs" dxfId="7" priority="7" operator="equal">
      <formula>"No"</formula>
    </cfRule>
    <cfRule type="containsText" dxfId="6" priority="8" operator="containsText" text="No">
      <formula>NOT(ISERROR(SEARCH("No",I39)))</formula>
    </cfRule>
  </conditionalFormatting>
  <conditionalFormatting sqref="L39:M39">
    <cfRule type="cellIs" dxfId="5" priority="5" operator="equal">
      <formula>"No"</formula>
    </cfRule>
    <cfRule type="containsText" dxfId="4" priority="6" operator="containsText" text="No">
      <formula>NOT(ISERROR(SEARCH("No",L39)))</formula>
    </cfRule>
  </conditionalFormatting>
  <conditionalFormatting sqref="O39:P39">
    <cfRule type="cellIs" dxfId="3" priority="3" operator="equal">
      <formula>"No"</formula>
    </cfRule>
    <cfRule type="containsText" dxfId="2" priority="4" operator="containsText" text="No">
      <formula>NOT(ISERROR(SEARCH("No",O39)))</formula>
    </cfRule>
  </conditionalFormatting>
  <conditionalFormatting sqref="R39:S39">
    <cfRule type="cellIs" dxfId="1" priority="1" operator="equal">
      <formula>"No"</formula>
    </cfRule>
    <cfRule type="containsText" dxfId="0" priority="2" operator="containsText" text="No">
      <formula>NOT(ISERROR(SEARCH("No",R39)))</formula>
    </cfRule>
  </conditionalFormatting>
  <pageMargins left="0.23622047244094491" right="0.23622047244094491" top="0.74803149606299213" bottom="0.74803149606299213" header="0.31496062992125984" footer="0.31496062992125984"/>
  <pageSetup paperSize="17" scale="90" fitToHeight="0" orientation="landscape" r:id="rId1"/>
  <headerFooter>
    <oddHeader>&amp;LCommercial Terms and Conditions&amp;RSWAT Projects Commercial Evaluation Rev.3</oddHeader>
    <oddFooter>&amp;RPage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Overview</vt:lpstr>
      <vt:lpstr>Detailed Pricing</vt:lpstr>
      <vt:lpstr>Commercial Terms</vt:lpstr>
      <vt:lpstr>'Detailed Pricing'!Print_Area</vt:lpstr>
      <vt:lpstr>'Commercial Terms'!Print_Titles</vt:lpstr>
      <vt:lpstr>'Detailed Pricing'!Print_Titles</vt:lpstr>
      <vt:lpstr>Overview!Print_Titles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nick.crowston</dc:creator>
  <cp:lastModifiedBy>Nick Crowston</cp:lastModifiedBy>
  <cp:lastPrinted>2016-02-18T20:28:44Z</cp:lastPrinted>
  <dcterms:created xsi:type="dcterms:W3CDTF">2015-01-21T19:08:42Z</dcterms:created>
  <dcterms:modified xsi:type="dcterms:W3CDTF">2016-11-22T17:41:47Z</dcterms:modified>
</cp:coreProperties>
</file>