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hris\Dropbox (Swat Projects Ltd.)\Projects\Crescent Point\15-010 Internal Engineering\300 Execution\380 Procurement\381 Materials\15010-01 - FWKO\3 Bids and Eval\1. CBE\"/>
    </mc:Choice>
  </mc:AlternateContent>
  <bookViews>
    <workbookView xWindow="1120" yWindow="0" windowWidth="15350" windowHeight="4660"/>
  </bookViews>
  <sheets>
    <sheet name="Sheet1" sheetId="1" r:id="rId1"/>
  </sheets>
  <definedNames>
    <definedName name="_xlnm.Print_Area" localSheetId="0">Sheet1!$A:$O</definedName>
    <definedName name="_xlnm.Print_Titles" localSheetId="0">Sheet1!$1:$4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1" l="1"/>
  <c r="O58" i="1" l="1"/>
  <c r="M58" i="1"/>
  <c r="K58" i="1"/>
  <c r="I58" i="1"/>
  <c r="G58" i="1"/>
  <c r="O57" i="1"/>
  <c r="M57" i="1"/>
  <c r="K57" i="1"/>
  <c r="I57" i="1"/>
  <c r="G57" i="1"/>
  <c r="O56" i="1"/>
  <c r="M56" i="1"/>
  <c r="K56" i="1"/>
  <c r="I56" i="1"/>
  <c r="G56" i="1"/>
  <c r="O59" i="1"/>
  <c r="M59" i="1"/>
  <c r="K59" i="1"/>
  <c r="I59" i="1"/>
  <c r="G59" i="1"/>
  <c r="O60" i="1"/>
  <c r="M60" i="1"/>
  <c r="K60" i="1"/>
  <c r="I60" i="1"/>
  <c r="G60" i="1"/>
  <c r="O55" i="1" l="1"/>
  <c r="M55" i="1"/>
  <c r="K55" i="1"/>
  <c r="I55" i="1"/>
  <c r="G55" i="1"/>
  <c r="O54" i="1"/>
  <c r="M54" i="1"/>
  <c r="K54" i="1"/>
  <c r="I54" i="1"/>
  <c r="G54" i="1"/>
  <c r="O53" i="1"/>
  <c r="M53" i="1"/>
  <c r="K53" i="1"/>
  <c r="I53" i="1"/>
  <c r="G53" i="1"/>
  <c r="O49" i="1" l="1"/>
  <c r="M49" i="1"/>
  <c r="I49" i="1"/>
  <c r="G49" i="1"/>
  <c r="O48" i="1"/>
  <c r="M48" i="1"/>
  <c r="K48" i="1"/>
  <c r="I48" i="1"/>
  <c r="G48" i="1"/>
  <c r="O47" i="1"/>
  <c r="M47" i="1"/>
  <c r="K47" i="1"/>
  <c r="I47" i="1"/>
  <c r="G47" i="1"/>
  <c r="O46" i="1"/>
  <c r="M46" i="1"/>
  <c r="I46" i="1"/>
  <c r="G46" i="1"/>
  <c r="O51" i="1"/>
  <c r="M51" i="1"/>
  <c r="K51" i="1"/>
  <c r="I51" i="1"/>
  <c r="G51" i="1"/>
  <c r="O50" i="1"/>
  <c r="M50" i="1"/>
  <c r="K50" i="1"/>
  <c r="I50" i="1"/>
  <c r="G50" i="1"/>
  <c r="O52" i="1"/>
  <c r="M52" i="1"/>
  <c r="K52" i="1"/>
  <c r="I52" i="1"/>
  <c r="G52" i="1"/>
  <c r="J42" i="1" l="1"/>
  <c r="O70" i="1" l="1"/>
  <c r="M70" i="1"/>
  <c r="K70" i="1"/>
  <c r="I70" i="1"/>
  <c r="G70" i="1"/>
  <c r="O69" i="1"/>
  <c r="M69" i="1"/>
  <c r="K69" i="1"/>
  <c r="I69" i="1"/>
  <c r="G69" i="1"/>
  <c r="O68" i="1"/>
  <c r="M68" i="1"/>
  <c r="K68" i="1"/>
  <c r="I68" i="1"/>
  <c r="G68" i="1"/>
  <c r="O67" i="1"/>
  <c r="M67" i="1"/>
  <c r="K67" i="1"/>
  <c r="I67" i="1"/>
  <c r="G67" i="1"/>
  <c r="O66" i="1"/>
  <c r="M66" i="1"/>
  <c r="K66" i="1"/>
  <c r="I66" i="1"/>
  <c r="G66" i="1"/>
  <c r="O83" i="1" l="1"/>
  <c r="M83" i="1"/>
  <c r="K83" i="1"/>
  <c r="I83" i="1"/>
  <c r="G83" i="1"/>
  <c r="O81" i="1"/>
  <c r="M81" i="1"/>
  <c r="K81" i="1"/>
  <c r="I81" i="1"/>
  <c r="G81" i="1"/>
  <c r="O80" i="1"/>
  <c r="M80" i="1"/>
  <c r="K80" i="1"/>
  <c r="I80" i="1"/>
  <c r="G80" i="1"/>
  <c r="O82" i="1"/>
  <c r="M82" i="1"/>
  <c r="K82" i="1"/>
  <c r="I82" i="1"/>
  <c r="G82" i="1"/>
  <c r="O76" i="1"/>
  <c r="M76" i="1"/>
  <c r="K76" i="1"/>
  <c r="I76" i="1"/>
  <c r="G76" i="1"/>
  <c r="O75" i="1"/>
  <c r="M75" i="1"/>
  <c r="K75" i="1"/>
  <c r="I75" i="1"/>
  <c r="G75" i="1"/>
  <c r="O74" i="1"/>
  <c r="M74" i="1"/>
  <c r="K74" i="1"/>
  <c r="I74" i="1"/>
  <c r="G74" i="1"/>
  <c r="O73" i="1"/>
  <c r="M73" i="1"/>
  <c r="K73" i="1"/>
  <c r="I73" i="1"/>
  <c r="G73" i="1"/>
  <c r="O78" i="1"/>
  <c r="M78" i="1"/>
  <c r="K78" i="1"/>
  <c r="I78" i="1"/>
  <c r="G78" i="1"/>
  <c r="O77" i="1"/>
  <c r="M77" i="1"/>
  <c r="K77" i="1"/>
  <c r="I77" i="1"/>
  <c r="G77" i="1"/>
  <c r="O79" i="1"/>
  <c r="M79" i="1"/>
  <c r="K79" i="1"/>
  <c r="I79" i="1"/>
  <c r="G79" i="1"/>
  <c r="I44" i="1" l="1"/>
  <c r="G44" i="1"/>
  <c r="N22" i="1" l="1"/>
  <c r="L22" i="1"/>
  <c r="J22" i="1"/>
  <c r="H22" i="1"/>
  <c r="F22" i="1"/>
  <c r="N26" i="1" l="1"/>
  <c r="L26" i="1"/>
  <c r="J26" i="1"/>
  <c r="H26" i="1"/>
  <c r="N25" i="1"/>
  <c r="L25" i="1"/>
  <c r="J25" i="1"/>
  <c r="H25" i="1"/>
  <c r="N19" i="1"/>
  <c r="L19" i="1"/>
  <c r="J19" i="1"/>
  <c r="H19" i="1"/>
  <c r="F26" i="1"/>
  <c r="F25" i="1"/>
  <c r="F19" i="1"/>
  <c r="A124" i="1"/>
  <c r="N27" i="1"/>
  <c r="L27" i="1"/>
  <c r="J27" i="1"/>
  <c r="H27" i="1"/>
  <c r="N23" i="1"/>
  <c r="N90" i="1"/>
  <c r="N88" i="1"/>
  <c r="O71" i="1"/>
  <c r="O72" i="1"/>
  <c r="N85" i="1" s="1"/>
  <c r="O84" i="1"/>
  <c r="O42" i="1"/>
  <c r="O43" i="1"/>
  <c r="O44" i="1"/>
  <c r="O61" i="1"/>
  <c r="N39" i="1"/>
  <c r="N24" i="1"/>
  <c r="F27" i="1"/>
  <c r="L24" i="1"/>
  <c r="J24" i="1"/>
  <c r="H24" i="1"/>
  <c r="F24" i="1"/>
  <c r="A121" i="1"/>
  <c r="A118" i="1"/>
  <c r="A112" i="1"/>
  <c r="A115" i="1"/>
  <c r="L88" i="1"/>
  <c r="J88" i="1"/>
  <c r="H88" i="1"/>
  <c r="F88" i="1"/>
  <c r="L39" i="1"/>
  <c r="J39" i="1"/>
  <c r="H39" i="1"/>
  <c r="F39" i="1"/>
  <c r="M84" i="1"/>
  <c r="K84" i="1"/>
  <c r="I84" i="1"/>
  <c r="G84" i="1"/>
  <c r="M42" i="1"/>
  <c r="G42" i="1"/>
  <c r="I42" i="1"/>
  <c r="K42" i="1"/>
  <c r="G43" i="1"/>
  <c r="I43" i="1"/>
  <c r="K43" i="1"/>
  <c r="M43" i="1"/>
  <c r="K44" i="1"/>
  <c r="M44" i="1"/>
  <c r="M72" i="1"/>
  <c r="L85" i="1" s="1"/>
  <c r="M71" i="1"/>
  <c r="M61" i="1"/>
  <c r="L23" i="1"/>
  <c r="L90" i="1" s="1"/>
  <c r="J23" i="1"/>
  <c r="J90" i="1" s="1"/>
  <c r="H23" i="1"/>
  <c r="H90" i="1" s="1"/>
  <c r="F23" i="1"/>
  <c r="F90" i="1" s="1"/>
  <c r="K72" i="1"/>
  <c r="J85" i="1" s="1"/>
  <c r="K71" i="1"/>
  <c r="I72" i="1"/>
  <c r="I71" i="1"/>
  <c r="G72" i="1"/>
  <c r="F85" i="1" s="1"/>
  <c r="G71" i="1"/>
  <c r="K61" i="1"/>
  <c r="I61" i="1"/>
  <c r="G61" i="1"/>
  <c r="L17" i="1" l="1"/>
  <c r="J17" i="1"/>
  <c r="H85" i="1"/>
  <c r="H17" i="1" s="1"/>
  <c r="L62" i="1"/>
  <c r="L16" i="1" s="1"/>
  <c r="J62" i="1"/>
  <c r="J16" i="1" s="1"/>
  <c r="H62" i="1"/>
  <c r="H16" i="1" s="1"/>
  <c r="F17" i="1"/>
  <c r="N17" i="1"/>
  <c r="N62" i="1"/>
  <c r="N16" i="1" s="1"/>
  <c r="F62" i="1"/>
  <c r="F16" i="1" s="1"/>
  <c r="L18" i="1" l="1"/>
  <c r="L21" i="1" s="1"/>
  <c r="J18" i="1"/>
  <c r="J21" i="1" s="1"/>
  <c r="H18" i="1"/>
  <c r="H21" i="1" s="1"/>
  <c r="F18" i="1"/>
  <c r="F21" i="1" s="1"/>
  <c r="N18" i="1"/>
  <c r="N21" i="1" s="1"/>
</calcChain>
</file>

<file path=xl/sharedStrings.xml><?xml version="1.0" encoding="utf-8"?>
<sst xmlns="http://schemas.openxmlformats.org/spreadsheetml/2006/main" count="314" uniqueCount="210">
  <si>
    <t>Client Name:</t>
  </si>
  <si>
    <t>Project Name:</t>
  </si>
  <si>
    <t>Material / Service Description:</t>
  </si>
  <si>
    <t>RAS Date:</t>
  </si>
  <si>
    <t>Item No.</t>
  </si>
  <si>
    <t>Qty</t>
  </si>
  <si>
    <t>UofM</t>
  </si>
  <si>
    <t>Tag No.</t>
  </si>
  <si>
    <t>Unit Price</t>
  </si>
  <si>
    <t>Total Price</t>
  </si>
  <si>
    <t>Description of Material or Service</t>
  </si>
  <si>
    <t>AFE:</t>
  </si>
  <si>
    <t>Bidder Name:</t>
  </si>
  <si>
    <t>Contact Person:</t>
  </si>
  <si>
    <t>Submission Date:</t>
  </si>
  <si>
    <t>Contact Number:</t>
  </si>
  <si>
    <t>Bidder No. 1</t>
  </si>
  <si>
    <t>Evaluated By:</t>
  </si>
  <si>
    <t>Bidder No. 2</t>
  </si>
  <si>
    <t>Bidder No. 3</t>
  </si>
  <si>
    <t>Detailed Item Pricing as per Tender Pricing Document</t>
  </si>
  <si>
    <t>Recommended Options - Detailed Item Pricing</t>
  </si>
  <si>
    <t>Bid Totals and Priority Commercial Information</t>
  </si>
  <si>
    <t>Total Value of Required Options:</t>
  </si>
  <si>
    <t>Total Value of Requested Materials / Services:</t>
  </si>
  <si>
    <t>Conversion Rate at Date of Evaluation:</t>
  </si>
  <si>
    <t>Bid Valid Until:</t>
  </si>
  <si>
    <t>Bid Validity (in days):</t>
  </si>
  <si>
    <t>Estimated Lead Time to Delivery:</t>
  </si>
  <si>
    <t>Bid Number:</t>
  </si>
  <si>
    <t>Bidder No. 4</t>
  </si>
  <si>
    <t>Commercial Terms and Conditions</t>
  </si>
  <si>
    <t>Bid Valid Until</t>
  </si>
  <si>
    <t>Taxes</t>
  </si>
  <si>
    <t>Price Escalation</t>
  </si>
  <si>
    <t>Estimated Lead Time</t>
  </si>
  <si>
    <t>Incoterms</t>
  </si>
  <si>
    <t>Shipping / Pick Up Location</t>
  </si>
  <si>
    <t>VDDR Documentation Included</t>
  </si>
  <si>
    <t>Additional Costs for Documentation</t>
  </si>
  <si>
    <t>Payment Terms</t>
  </si>
  <si>
    <t>Cancelation Terms</t>
  </si>
  <si>
    <t>Warranty</t>
  </si>
  <si>
    <t>Terms &amp; Conditions</t>
  </si>
  <si>
    <t>Billing Process (If Applicable)</t>
  </si>
  <si>
    <t>Travel and Expenses (If Applicable)</t>
  </si>
  <si>
    <t>Shipping Weight and Dimensions</t>
  </si>
  <si>
    <t>Bid Validity (Days)</t>
  </si>
  <si>
    <t>Opt 1</t>
  </si>
  <si>
    <t>Opt 2</t>
  </si>
  <si>
    <t>Opt 3</t>
  </si>
  <si>
    <t>Total Value Material / Services and Options:</t>
  </si>
  <si>
    <t>Total Bid Value w/ Options Converted to CDN$:</t>
  </si>
  <si>
    <t>Approvals</t>
  </si>
  <si>
    <t xml:space="preserve">Name: </t>
  </si>
  <si>
    <t>Notes / Comments</t>
  </si>
  <si>
    <t>Commercial Recommendation</t>
  </si>
  <si>
    <t>Date:</t>
  </si>
  <si>
    <t>Signature:</t>
  </si>
  <si>
    <t>Currency</t>
  </si>
  <si>
    <t>Estimate Accuracy (If Applicable)</t>
  </si>
  <si>
    <t>Evaluation Date:</t>
  </si>
  <si>
    <t>Bid Currency:</t>
  </si>
  <si>
    <t>Commercial Bid Evaluation</t>
  </si>
  <si>
    <t>Technically Acceptable (Yes or No)</t>
  </si>
  <si>
    <t>Drawing Approval Time (If Lead Time is ARAD)</t>
  </si>
  <si>
    <t>Procurement Approval</t>
  </si>
  <si>
    <t>Projects Approval</t>
  </si>
  <si>
    <t>Client Approval</t>
  </si>
  <si>
    <t>SWAT Ref No.:</t>
  </si>
  <si>
    <t>Bidder No. 5</t>
  </si>
  <si>
    <t>Actual Est. Lead Time 
(ARAD Plus Drawing Approval or ARO)</t>
  </si>
  <si>
    <t>Crescent Point Energy Corp</t>
  </si>
  <si>
    <t>Internal Engineering</t>
  </si>
  <si>
    <t>Free Water Knock Out</t>
  </si>
  <si>
    <t>15-010-001</t>
  </si>
  <si>
    <t>?</t>
  </si>
  <si>
    <t>Nick Crowston</t>
  </si>
  <si>
    <t>Cameron</t>
  </si>
  <si>
    <t>OP-151125600</t>
  </si>
  <si>
    <t>Terry Murtagh</t>
  </si>
  <si>
    <t>1-403-203-2138</t>
  </si>
  <si>
    <t>EA</t>
  </si>
  <si>
    <t>CAD$</t>
  </si>
  <si>
    <t>Extra</t>
  </si>
  <si>
    <t>Price includes one set of drawings and one set of minor revisions to those drawings</t>
  </si>
  <si>
    <t xml:space="preserve">Parts manufactured by Cameron that fail through normal use or operation within twelve (12) months from the date of start-up or eighteen (18) months from the date of shipment, whichever 
occurs first, will be repaired or replaced F.O.B. point of origin. Parts that become defective due to inattention lack of lubrication, or normal wear, will be the purchaser’s responsibility. 
Equipment such as pumps, motors, coatings, electrical controls, etc., will carry only the warranty assumed by the original manufacturer. Cameron makes no warranty beyond the warranty of the original component manufacturer. The O.E.M. will be solely responsible for determining the validity 
of warranty claims. 
</t>
  </si>
  <si>
    <t>FCA</t>
  </si>
  <si>
    <t>N/A</t>
  </si>
  <si>
    <r>
      <t xml:space="preserve">20% Upon written order acceptance by Cameron 
25% Upon order of FWKO 
20% Upon submittal of P&amp;ID’s to Customer for approval 
25% Upon hydrotest of the FWKO 
10% Upon notification of readiness to ship 
</t>
    </r>
    <r>
      <rPr>
        <b/>
        <sz val="10"/>
        <color theme="1"/>
        <rFont val="Century Gothic"/>
        <family val="2"/>
      </rPr>
      <t xml:space="preserve">Net30 Days </t>
    </r>
  </si>
  <si>
    <t xml:space="preserve">After receipt of customer’s PO - 10% of contract value 
After submission of 1st set of drawings - 30% of contract value 
After purchase order placed for heads &amp; shells - 50% of contract value 
After purchase order placed for BMS - 70% of contract value 
After notification of above items being shipped to place of manufacture - 90% of contract value 
After receipt of above items at place of manufacture - 100% of contract value 
</t>
  </si>
  <si>
    <t>As per Camerons T's &amp; C's</t>
  </si>
  <si>
    <t>Compass Compression</t>
  </si>
  <si>
    <t>1511-353</t>
  </si>
  <si>
    <t>Marty Holzinger</t>
  </si>
  <si>
    <t>403-570-5962</t>
  </si>
  <si>
    <r>
      <t xml:space="preserve">Compass Compression Services Ltd. sour crude oil Heated FWKO 
package consisting of: 
• Horizontal 3 Phase Heated FWKO vessel </t>
    </r>
    <r>
      <rPr>
        <b/>
        <sz val="10"/>
        <rFont val="Century Gothic"/>
        <family val="2"/>
      </rPr>
      <t>96” ID x 40’-0” s/s</t>
    </r>
    <r>
      <rPr>
        <sz val="10"/>
        <rFont val="Century Gothic"/>
        <family val="2"/>
      </rPr>
      <t xml:space="preserve"> 
• One 24” OD firetube, 2.5 MMBTU/hr duty 
• Desanding system for full vessel length 
• Structural steel skid base 
• Self-framing building    
• Process piping, valves and controls 
• Burner, BMS, and fuel gas train 
• Painting and insulation 
• Inspection and documentation </t>
    </r>
  </si>
  <si>
    <r>
      <rPr>
        <b/>
        <sz val="10"/>
        <rFont val="Century Gothic"/>
        <family val="2"/>
      </rPr>
      <t>10’ x 50’</t>
    </r>
    <r>
      <rPr>
        <sz val="10"/>
        <rFont val="Century Gothic"/>
        <family val="2"/>
      </rPr>
      <t xml:space="preserve"> FWKO Package</t>
    </r>
  </si>
  <si>
    <r>
      <rPr>
        <b/>
        <sz val="10"/>
        <rFont val="Century Gothic"/>
        <family val="2"/>
      </rPr>
      <t>8’ x 30’</t>
    </r>
    <r>
      <rPr>
        <sz val="10"/>
        <rFont val="Century Gothic"/>
        <family val="2"/>
      </rPr>
      <t xml:space="preserve"> FWKO Package</t>
    </r>
  </si>
  <si>
    <t>20-22 Weeks ARO</t>
  </si>
  <si>
    <t>38 Weeks ARO</t>
  </si>
  <si>
    <t>Exworks</t>
  </si>
  <si>
    <t>Compass Calgary Facility</t>
  </si>
  <si>
    <t>As per Compass T's &amp; C's</t>
  </si>
  <si>
    <t>Evolution</t>
  </si>
  <si>
    <t>EV152-74</t>
  </si>
  <si>
    <t>Opt 4</t>
  </si>
  <si>
    <t>Opt 5</t>
  </si>
  <si>
    <t>Opt 6</t>
  </si>
  <si>
    <t>Opt 7</t>
  </si>
  <si>
    <t>Opt 8</t>
  </si>
  <si>
    <t>Opt 9</t>
  </si>
  <si>
    <t>Opt 10</t>
  </si>
  <si>
    <t xml:space="preserve">6” Full Length Ridge vent </t>
  </si>
  <si>
    <t>Full Length Eavestrough c/w (2) Downspouts</t>
  </si>
  <si>
    <t xml:space="preserve">120 VAC Electric Heat Trace Package
Internal valvetrain heat trace installed 
External junction Box for field connection </t>
  </si>
  <si>
    <t>Profile Modbus card</t>
  </si>
  <si>
    <t>Change ACL BMS to Kenilworth Heater Module</t>
  </si>
  <si>
    <t>Change ACL BMS to Profire BMS</t>
  </si>
  <si>
    <t>Internally coat 10’x50’ FWKO w/ 10-12 mills Devoe 253</t>
  </si>
  <si>
    <t>Internally coat 8’x30’ FWKO w/ 10-12 mills Devoe 253</t>
  </si>
  <si>
    <t xml:space="preserve">All equipment supplied by Evolution Production Equipment will be guaranteed to be free of 
manufacturing defects for twelve (12) months from completion.  
</t>
  </si>
  <si>
    <t>One(1) set of QC/Operating Manuals is included in the given price.</t>
  </si>
  <si>
    <t>FOB</t>
  </si>
  <si>
    <t>Edmonton, AB</t>
  </si>
  <si>
    <t>Garth Gazdewich</t>
  </si>
  <si>
    <t>403-604-4457</t>
  </si>
  <si>
    <t>Foremost</t>
  </si>
  <si>
    <t>Q00-002663</t>
  </si>
  <si>
    <t>Monte Scott</t>
  </si>
  <si>
    <t>403-287-6990</t>
  </si>
  <si>
    <t>4 Weeks ARO</t>
  </si>
  <si>
    <t>20 Weeks ARAD</t>
  </si>
  <si>
    <t>24 Weeks ARO</t>
  </si>
  <si>
    <t>Lloydminster, AB</t>
  </si>
  <si>
    <r>
      <t xml:space="preserve">50% upon receipt of purchase order
50% upon notification of readiness to ship
</t>
    </r>
    <r>
      <rPr>
        <b/>
        <sz val="10"/>
        <color theme="1"/>
        <rFont val="Century Gothic"/>
        <family val="2"/>
      </rPr>
      <t>Net30 Days</t>
    </r>
  </si>
  <si>
    <r>
      <t xml:space="preserve">15%   on Award 
15%   on First General Arrangement Drawing Submission 
30%   on Order of Shell and Heads 
30%   on Completion of Hydrotest 
10%   on Ready to Ship 
</t>
    </r>
    <r>
      <rPr>
        <b/>
        <sz val="10"/>
        <color theme="1"/>
        <rFont val="Century Gothic"/>
        <family val="2"/>
      </rPr>
      <t>Net30 Days</t>
    </r>
  </si>
  <si>
    <t xml:space="preserve">15% of Total Contract Value After Award but Prior to 1st Drawing Submission 
30% of Total Contract Value After Ordering Major Materials but Prior to Receipt 
90% of Total Contract Value After Start of Construction 
100% of Total Contract Value After Mechanical Completion 
</t>
  </si>
  <si>
    <t xml:space="preserve">Foremost Universal LP warrants parts and labour relating to the products hereunder 
against defects in materials and workmanship for a period which expires the earliest of: 
(a) eighteen (18) months from the date of manufacture; or (b) twelve (12) months from 
the commissioning of such products. 
</t>
  </si>
  <si>
    <t xml:space="preserve">All documents, drawings, and explanatory notes to be provided in one (1) hard copy.  </t>
  </si>
  <si>
    <t>Marked up VDDR Included with bid</t>
  </si>
  <si>
    <t>Oilpro</t>
  </si>
  <si>
    <t>Olav Cramer</t>
  </si>
  <si>
    <t xml:space="preserve">403-215-3373  </t>
  </si>
  <si>
    <t>One (1) C.D. and one (1) paper copy with operating manual and quality control manual information is included with the given price.</t>
  </si>
  <si>
    <t xml:space="preserve">All equipment fabricated for OilPro by Cape Manufacturing Ltd will be guaranteed to be free of manufacturing defects for eighteen (18) months from completion or twelve (12) months from commissioning, whichever is less. In order to maintain warranty, Cape must be notified immediately in the event of operational problems. No process guarantee is provided on this equipment. </t>
  </si>
  <si>
    <r>
      <t xml:space="preserve">25% invoiced on order/Receipt of Purchase Order
25% on receipt of major materials
25% on Approval of Drawings
25% on completion in yard and prior to shipment
</t>
    </r>
    <r>
      <rPr>
        <b/>
        <sz val="11"/>
        <color theme="1"/>
        <rFont val="Century Gothic"/>
        <family val="2"/>
      </rPr>
      <t>Net45 Days</t>
    </r>
  </si>
  <si>
    <t>Halkirk, AB</t>
  </si>
  <si>
    <t>17 Weeks ARAD</t>
  </si>
  <si>
    <t>Opt 11</t>
  </si>
  <si>
    <t>Opt 12</t>
  </si>
  <si>
    <t>To Provide Electrical Package Class 1 Div2 as per drawing xxxxx-B-4-12</t>
  </si>
  <si>
    <t>Freight to site for 10' x 50' FWKO</t>
  </si>
  <si>
    <t>To Provide Spare Firetube for 10' x 50' FWKO</t>
  </si>
  <si>
    <t>To Provide Spare Firetube for 8' x 30' FWKO</t>
  </si>
  <si>
    <t>Freight to site for 8' x 30' FWKO</t>
  </si>
  <si>
    <t>Est. 2 weeks ARO</t>
  </si>
  <si>
    <t>19 Weeks ARO</t>
  </si>
  <si>
    <t>As per Oil Pro T's &amp; C's</t>
  </si>
  <si>
    <t>Oil pro quoted faster delivery for 8' x 30' FWKO: 13 - 14 Weeks ARAD</t>
  </si>
  <si>
    <t>8-9 Weeks ARAD</t>
  </si>
  <si>
    <t>10-11 Weeks ARO</t>
  </si>
  <si>
    <t>Foremost did not provide a quote for an 8' x 30' FWKO option</t>
  </si>
  <si>
    <t xml:space="preserve">Price escalation will not be allowed post award and a change order process will be used for this order.
Due to the volatility of steel prices at the present time, Cameron reserves the right to review material 
cost at time of order. </t>
  </si>
  <si>
    <t>Price escalation will not be allowed post award and a change order process will be used for this order.</t>
  </si>
  <si>
    <t>26 - 30 Weeks ARAD</t>
  </si>
  <si>
    <t>8 Weeks ARO</t>
  </si>
  <si>
    <t xml:space="preserve">Includes: (2) Hard copy and (1) CD copy will be provided and will include the following; 
- Index 
- Unit build sheet 
- Unit Drawings, including PID and GA as-built drawings 
- Skid / recommended pile locations and building drawings 
- Bill of Materials, as built  
- PSV test reports 
- Instrumentation vendor literature 
- QC documentation 
- Vessel U-1A’s or AB-25’s and nameplate facsimiles 
- Process pipe ABSA AB-83 and BCSA Form 1330 (for BC installations) 
- Process pipe line list 
- ABSA AB-10 report 
- Quality Assurance Assembly Report </t>
  </si>
  <si>
    <t xml:space="preserve">36” OD x 4’-0” s/s flanged gas dome (required only for gas rate &gt;3.0 MMscf/day) </t>
  </si>
  <si>
    <t>Internal desand manifolds and sand-pans 316 Stainless steel construction for heating section (Included)</t>
  </si>
  <si>
    <t xml:space="preserve">Optional removable zinc (3”x 44”) anodes c/w insulating roller and grounding pigtail including 
4” 150# RFLWN nozzle and blind </t>
  </si>
  <si>
    <t>Opt 13</t>
  </si>
  <si>
    <t>Opt 14</t>
  </si>
  <si>
    <t>Opt 15</t>
  </si>
  <si>
    <t>Opt 16</t>
  </si>
  <si>
    <t>Opt 17</t>
  </si>
  <si>
    <t>Opt 18</t>
  </si>
  <si>
    <t>As per Formost T's &amp; C's</t>
  </si>
  <si>
    <t>Optional 316 Stainless steel materials for external de-sand water piping - TBD</t>
  </si>
  <si>
    <t>Kenilworth burners and fuel gas trains - TBD</t>
  </si>
  <si>
    <t xml:space="preserve">Warranty Regarding Work (a) Compass standard warranty period of eighteen (18) months from offer to 
ship or twelve (12) months from start-up, whichever occurs first has been offered. 
</t>
  </si>
  <si>
    <r>
      <t xml:space="preserve">20% on receipt of order 
25% on receipt of vessel heads and shells 
20% on order of controls and instruments  
20% on vessel hydrotest 
</t>
    </r>
    <r>
      <rPr>
        <sz val="10"/>
        <color rgb="FFFF0000"/>
        <rFont val="Century Gothic"/>
        <family val="2"/>
      </rPr>
      <t>15% on substantial completion</t>
    </r>
    <r>
      <rPr>
        <sz val="10"/>
        <color theme="1"/>
        <rFont val="Century Gothic"/>
        <family val="2"/>
      </rPr>
      <t xml:space="preserve"> 
</t>
    </r>
    <r>
      <rPr>
        <b/>
        <sz val="10"/>
        <color theme="1"/>
        <rFont val="Century Gothic"/>
        <family val="2"/>
      </rPr>
      <t>Net45 Days</t>
    </r>
    <r>
      <rPr>
        <sz val="10"/>
        <color theme="1"/>
        <rFont val="Century Gothic"/>
        <family val="2"/>
      </rPr>
      <t xml:space="preserve">
</t>
    </r>
  </si>
  <si>
    <t>Cost Adders resulting from bid conditioning clarifications</t>
  </si>
  <si>
    <t xml:space="preserve">Electrical quote, 8’0” x 30’0” S/S Sour FWKO Package
INCLUDES: 
Electrical installation as per associated drawings 
Instrumentation installation as per associated P&amp;ID drawings 
Instrumentation installation for owner supplied material &amp; equipment 
Supply and install of conduit, fittings and conductors (Class 1 Zone 2) 
Supply and install of AIT/AE-2100 &amp; AIT/AE-2101 (Net Safety H2S &amp; Net Safety LEL detectors) 
Function testing of all the instruments 
Point to point testing and verification of all 3rd Party Electrical Contractors installed devices 
Pre-commissioning 
Electrical Permit </t>
  </si>
  <si>
    <t>Lot</t>
  </si>
  <si>
    <t>Skid, P.Eng stamped by a Professional Engineer registered in Saskatchewan</t>
  </si>
  <si>
    <t>Linelist / P&amp;ID P.Eng stamped by a Professional Engineer registered in Saskatchewan</t>
  </si>
  <si>
    <t>Building P.Eng stamped by a Professional Engineer registered in Saskatchewan</t>
  </si>
  <si>
    <t>Cost adder option for Mineral Wool Insulation for 8’x30’ FWKO</t>
  </si>
  <si>
    <t>Cost adder option for Mineral Wool Insulation for 10’x50’ FWKO</t>
  </si>
  <si>
    <t>Cost adder of to PWHT the piping</t>
  </si>
  <si>
    <t>Cost adder to internally coat the manual valves on the water line</t>
  </si>
  <si>
    <t>Vendor acknowledged price escalation will not be allowed post award and a change order process will be used for this order.</t>
  </si>
  <si>
    <t>Marked up VDDR  was requested but not provided.</t>
  </si>
  <si>
    <t>Cancellation before material ordered/drawings approved: No charge
Cancellation upon order/receipt of material: 25% of total cost
Cancellation upon completion of the construction of the vessel, piping and skid: 100% of total cost</t>
  </si>
  <si>
    <t>As per CP T's&amp;C's</t>
  </si>
  <si>
    <t>Yes</t>
  </si>
  <si>
    <t>Based upon commercial and technical evaluation it is our recommendation to purchase the required FWKO package from Evolution. Please note that we recommend purchasing the additional items resulting from bid conditioning and recommended options as detailed below.</t>
  </si>
  <si>
    <t>Axiomatic 12VDC – 24VDC convertor</t>
  </si>
  <si>
    <t>2-4 Weeks ARO</t>
  </si>
  <si>
    <t>Compass quoted only an 8' x 40' FWKO which was not a requested size option.
Compass provided the same options for FWKO &amp; Treater, not sure if these actually apply to both bids.</t>
  </si>
  <si>
    <t xml:space="preserve">Evolution quoted faster delivery for 8' x 30' FWKO: 5-6 Weeks ARAD, confirmed that they can provide up to 6 months of free storage, from equipment ready to ship date. </t>
  </si>
  <si>
    <t>cost deduct of: $260.00, using 1005E Norriseal electric level switch</t>
  </si>
  <si>
    <t>cost deduct of: $3,135.00, using Rosemount 5301 Guided Wave Radar Level Transmitter</t>
  </si>
  <si>
    <t>Cost adder to go with ZEDI EFM: $9,595.00</t>
  </si>
  <si>
    <t xml:space="preserve"> Cost deduct of $12,570.00 to change gas outlet from 6” to 4”, includes, meter run, ball valve, BPCV and fittings/pipe</t>
  </si>
  <si>
    <t>Cost adder of $17,215.00 to go with V500 Level Control Valves on water and Condy lines</t>
  </si>
  <si>
    <t>Cost adder of $2,735.00 to add roots meter</t>
  </si>
  <si>
    <t>change to CCS 6900GZE16 (18 to 150psi increasing), same cost</t>
  </si>
  <si>
    <t>To replace the 3 pen chart recorder with a Nuflo Scanner 2000EFM will be: $2,485.00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</si>
</sst>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23" x14ac:knownFonts="1">
    <font>
      <sz val="11"/>
      <color theme="1"/>
      <name val="Calibri"/>
      <family val="2"/>
      <scheme val="minor"/>
    </font>
    <font>
      <sz val="11"/>
      <color theme="1"/>
      <name val="Century Gothic"/>
      <family val="2"/>
    </font>
    <font>
      <b/>
      <sz val="16"/>
      <color theme="0"/>
      <name val="Century Gothic"/>
      <family val="2"/>
    </font>
    <font>
      <b/>
      <sz val="11"/>
      <color rgb="FF1B1464"/>
      <name val="Century Gothic"/>
      <family val="2"/>
    </font>
    <font>
      <sz val="11"/>
      <name val="Century Gothic"/>
      <family val="2"/>
    </font>
    <font>
      <sz val="11"/>
      <color theme="1"/>
      <name val="Calibri"/>
      <family val="2"/>
      <scheme val="minor"/>
    </font>
    <font>
      <sz val="10"/>
      <name val="Century Gothic"/>
      <family val="2"/>
    </font>
    <font>
      <b/>
      <sz val="12"/>
      <color rgb="FF1B1464"/>
      <name val="Century Gothic"/>
      <family val="2"/>
    </font>
    <font>
      <b/>
      <sz val="14"/>
      <color rgb="FF1B1464"/>
      <name val="Century Gothic"/>
      <family val="2"/>
    </font>
    <font>
      <sz val="12"/>
      <color theme="1"/>
      <name val="Century Gothic"/>
      <family val="2"/>
    </font>
    <font>
      <b/>
      <sz val="12"/>
      <color theme="1"/>
      <name val="Century Gothic"/>
      <family val="2"/>
    </font>
    <font>
      <b/>
      <sz val="12"/>
      <name val="Century Gothic"/>
      <family val="2"/>
    </font>
    <font>
      <b/>
      <sz val="12"/>
      <color theme="0"/>
      <name val="Century Gothic"/>
      <family val="2"/>
    </font>
    <font>
      <sz val="10"/>
      <name val="Verdana"/>
      <family val="2"/>
    </font>
    <font>
      <b/>
      <sz val="14"/>
      <name val="Century Gothic"/>
      <family val="2"/>
    </font>
    <font>
      <b/>
      <sz val="22"/>
      <color theme="1"/>
      <name val="Century Gothic"/>
      <family val="2"/>
    </font>
    <font>
      <sz val="10"/>
      <color theme="1"/>
      <name val="Century Gothic"/>
      <family val="2"/>
    </font>
    <font>
      <sz val="8"/>
      <color theme="1"/>
      <name val="Century Gothic"/>
      <family val="2"/>
    </font>
    <font>
      <b/>
      <sz val="10"/>
      <color theme="1"/>
      <name val="Century Gothic"/>
      <family val="2"/>
    </font>
    <font>
      <b/>
      <sz val="10"/>
      <name val="Century Gothic"/>
      <family val="2"/>
    </font>
    <font>
      <b/>
      <sz val="11"/>
      <color theme="1"/>
      <name val="Century Gothic"/>
      <family val="2"/>
    </font>
    <font>
      <sz val="10"/>
      <color rgb="FFFF0000"/>
      <name val="Century Gothic"/>
      <family val="2"/>
    </font>
    <font>
      <b/>
      <sz val="11"/>
      <name val="Century Gothic"/>
      <family val="2"/>
    </font>
  </fonts>
  <fills count="5">
    <fill>
      <patternFill patternType="none"/>
    </fill>
    <fill>
      <patternFill patternType="gray125"/>
    </fill>
    <fill>
      <patternFill patternType="solid">
        <fgColor rgb="FF1B1464"/>
        <bgColor indexed="64"/>
      </patternFill>
    </fill>
    <fill>
      <patternFill patternType="solid">
        <fgColor theme="0" tint="-0.14999847407452621"/>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44" fontId="5" fillId="0" borderId="0" applyFont="0" applyFill="0" applyBorder="0" applyAlignment="0" applyProtection="0"/>
    <xf numFmtId="0" fontId="13" fillId="0" borderId="0"/>
    <xf numFmtId="44" fontId="13" fillId="0" borderId="0" applyFont="0" applyFill="0" applyBorder="0" applyAlignment="0" applyProtection="0"/>
  </cellStyleXfs>
  <cellXfs count="187">
    <xf numFmtId="0" fontId="0" fillId="0" borderId="0" xfId="0"/>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44" fontId="1" fillId="0" borderId="0" xfId="1" applyFont="1" applyProtection="1">
      <protection locked="0"/>
    </xf>
    <xf numFmtId="0" fontId="1" fillId="0" borderId="0" xfId="0" applyFont="1" applyProtection="1">
      <protection locked="0"/>
    </xf>
    <xf numFmtId="44" fontId="1" fillId="0" borderId="0" xfId="1" applyFont="1" applyAlignment="1" applyProtection="1">
      <alignment vertical="center"/>
      <protection locked="0"/>
    </xf>
    <xf numFmtId="0" fontId="4" fillId="0" borderId="1" xfId="0" applyFont="1" applyBorder="1" applyAlignment="1" applyProtection="1">
      <alignment horizontal="left"/>
      <protection locked="0"/>
    </xf>
    <xf numFmtId="0" fontId="1" fillId="0" borderId="6"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0" xfId="0" applyFont="1" applyBorder="1" applyAlignment="1" applyProtection="1">
      <alignment horizontal="left"/>
      <protection locked="0"/>
    </xf>
    <xf numFmtId="44" fontId="1" fillId="0" borderId="0" xfId="1" applyFont="1" applyBorder="1" applyProtection="1">
      <protection locked="0"/>
    </xf>
    <xf numFmtId="0" fontId="1" fillId="0" borderId="0" xfId="0" applyFont="1" applyBorder="1" applyProtection="1">
      <protection locked="0"/>
    </xf>
    <xf numFmtId="0" fontId="1" fillId="0" borderId="13" xfId="0" applyFont="1" applyBorder="1" applyProtection="1">
      <protection locked="0"/>
    </xf>
    <xf numFmtId="0" fontId="10" fillId="0" borderId="0" xfId="0" applyFont="1" applyProtection="1">
      <protection locked="0"/>
    </xf>
    <xf numFmtId="0" fontId="9" fillId="0" borderId="0" xfId="0" applyFont="1" applyProtection="1">
      <protection locked="0"/>
    </xf>
    <xf numFmtId="0" fontId="1" fillId="0" borderId="0" xfId="0" applyFont="1" applyAlignment="1" applyProtection="1">
      <alignment horizontal="center" wrapText="1"/>
      <protection locked="0"/>
    </xf>
    <xf numFmtId="0" fontId="6" fillId="0" borderId="1" xfId="0" applyFont="1" applyBorder="1" applyAlignment="1" applyProtection="1">
      <alignment horizontal="center"/>
      <protection locked="0"/>
    </xf>
    <xf numFmtId="0" fontId="6" fillId="0" borderId="1" xfId="0" applyFont="1" applyBorder="1" applyAlignment="1" applyProtection="1">
      <alignment horizontal="left" wrapText="1"/>
      <protection locked="0"/>
    </xf>
    <xf numFmtId="44" fontId="6" fillId="0" borderId="1" xfId="1" applyFont="1" applyBorder="1" applyProtection="1">
      <protection locked="0"/>
    </xf>
    <xf numFmtId="0" fontId="4" fillId="0" borderId="0" xfId="0" applyFont="1" applyProtection="1">
      <protection locked="0"/>
    </xf>
    <xf numFmtId="0" fontId="6" fillId="0" borderId="1" xfId="0" applyFont="1" applyBorder="1" applyAlignment="1" applyProtection="1">
      <alignment horizontal="left"/>
      <protection locked="0"/>
    </xf>
    <xf numFmtId="0" fontId="11" fillId="0" borderId="0" xfId="0" applyFont="1" applyProtection="1">
      <protection locked="0"/>
    </xf>
    <xf numFmtId="0" fontId="3" fillId="2" borderId="0" xfId="0" applyFont="1" applyFill="1" applyBorder="1" applyAlignment="1" applyProtection="1"/>
    <xf numFmtId="0" fontId="3" fillId="2" borderId="13" xfId="0" applyFont="1" applyFill="1" applyBorder="1" applyAlignment="1" applyProtection="1"/>
    <xf numFmtId="0" fontId="4" fillId="2" borderId="0" xfId="0" applyFont="1" applyFill="1" applyBorder="1" applyAlignment="1" applyProtection="1">
      <alignment horizontal="center"/>
    </xf>
    <xf numFmtId="0" fontId="3" fillId="2" borderId="0" xfId="0" applyFont="1" applyFill="1" applyBorder="1" applyAlignment="1" applyProtection="1">
      <alignment horizontal="center"/>
    </xf>
    <xf numFmtId="0" fontId="3" fillId="2" borderId="13" xfId="0" applyFont="1" applyFill="1" applyBorder="1" applyAlignment="1" applyProtection="1">
      <alignment horizontal="center"/>
    </xf>
    <xf numFmtId="0" fontId="10" fillId="2" borderId="6" xfId="0" applyFont="1" applyFill="1" applyBorder="1" applyAlignment="1" applyProtection="1">
      <alignment horizontal="center"/>
    </xf>
    <xf numFmtId="0" fontId="10" fillId="2" borderId="0" xfId="0" applyFont="1" applyFill="1" applyBorder="1" applyAlignment="1" applyProtection="1">
      <alignment horizontal="center"/>
    </xf>
    <xf numFmtId="0" fontId="9" fillId="2" borderId="6" xfId="0" applyFont="1" applyFill="1" applyBorder="1" applyAlignment="1" applyProtection="1">
      <alignment horizontal="center"/>
    </xf>
    <xf numFmtId="0" fontId="9" fillId="2" borderId="0" xfId="0" applyFont="1" applyFill="1" applyBorder="1" applyAlignment="1" applyProtection="1">
      <alignment horizontal="center"/>
    </xf>
    <xf numFmtId="0" fontId="1" fillId="2" borderId="6" xfId="0" applyFont="1" applyFill="1" applyBorder="1" applyAlignment="1" applyProtection="1">
      <alignment horizontal="center"/>
    </xf>
    <xf numFmtId="0" fontId="1" fillId="2" borderId="0" xfId="0" applyFont="1" applyFill="1" applyBorder="1" applyAlignment="1" applyProtection="1">
      <alignment horizontal="center"/>
    </xf>
    <xf numFmtId="0" fontId="1" fillId="2" borderId="0" xfId="0" applyFont="1" applyFill="1" applyProtection="1"/>
    <xf numFmtId="0" fontId="1" fillId="2" borderId="10" xfId="0" applyFont="1" applyFill="1" applyBorder="1" applyAlignment="1" applyProtection="1">
      <alignment horizontal="center"/>
    </xf>
    <xf numFmtId="0" fontId="1" fillId="2" borderId="5" xfId="0" applyFont="1" applyFill="1" applyBorder="1" applyAlignment="1" applyProtection="1">
      <alignment horizontal="center"/>
    </xf>
    <xf numFmtId="0" fontId="4" fillId="2" borderId="7" xfId="0" applyFont="1" applyFill="1" applyBorder="1" applyAlignment="1" applyProtection="1">
      <alignment horizontal="left"/>
    </xf>
    <xf numFmtId="0" fontId="4" fillId="2" borderId="7" xfId="0" applyFont="1" applyFill="1" applyBorder="1" applyAlignment="1" applyProtection="1">
      <alignment horizontal="center"/>
    </xf>
    <xf numFmtId="0" fontId="4" fillId="2" borderId="0" xfId="0" applyFont="1" applyFill="1" applyBorder="1" applyAlignment="1" applyProtection="1">
      <alignment horizontal="left"/>
    </xf>
    <xf numFmtId="0" fontId="3" fillId="0" borderId="1" xfId="0" applyFont="1" applyBorder="1" applyAlignment="1" applyProtection="1">
      <alignment horizontal="center" wrapText="1"/>
    </xf>
    <xf numFmtId="0" fontId="3" fillId="0" borderId="4" xfId="0" applyFont="1" applyBorder="1" applyAlignment="1" applyProtection="1">
      <alignment horizontal="center" wrapText="1"/>
    </xf>
    <xf numFmtId="0" fontId="3" fillId="0" borderId="1" xfId="0" applyFont="1" applyBorder="1" applyAlignment="1" applyProtection="1">
      <alignment horizontal="left" wrapText="1"/>
    </xf>
    <xf numFmtId="0" fontId="3" fillId="0" borderId="2" xfId="0" applyFont="1" applyBorder="1" applyAlignment="1" applyProtection="1">
      <alignment horizontal="center" wrapText="1"/>
    </xf>
    <xf numFmtId="44" fontId="3" fillId="0" borderId="2" xfId="1" applyFont="1" applyBorder="1" applyAlignment="1" applyProtection="1">
      <alignment horizontal="center" wrapText="1"/>
    </xf>
    <xf numFmtId="44" fontId="3" fillId="0" borderId="1" xfId="1" applyFont="1" applyBorder="1" applyAlignment="1" applyProtection="1">
      <alignment horizontal="center" wrapText="1"/>
    </xf>
    <xf numFmtId="0" fontId="11" fillId="2" borderId="11" xfId="0" applyFont="1" applyFill="1" applyBorder="1" applyAlignment="1" applyProtection="1">
      <alignment horizontal="center"/>
    </xf>
    <xf numFmtId="0" fontId="11" fillId="2" borderId="7" xfId="0" applyFont="1" applyFill="1" applyBorder="1" applyAlignment="1" applyProtection="1">
      <alignment horizontal="center"/>
    </xf>
    <xf numFmtId="0" fontId="11" fillId="2" borderId="6" xfId="0" applyFont="1" applyFill="1" applyBorder="1" applyAlignment="1" applyProtection="1">
      <alignment horizontal="center"/>
    </xf>
    <xf numFmtId="0" fontId="11" fillId="2" borderId="0" xfId="0" applyFont="1" applyFill="1" applyBorder="1" applyAlignment="1" applyProtection="1">
      <alignment horizontal="center"/>
    </xf>
    <xf numFmtId="0" fontId="11" fillId="0" borderId="0" xfId="0" applyFont="1" applyProtection="1"/>
    <xf numFmtId="0" fontId="11" fillId="2" borderId="10" xfId="0" applyFont="1" applyFill="1" applyBorder="1" applyAlignment="1" applyProtection="1">
      <alignment horizontal="center"/>
    </xf>
    <xf numFmtId="0" fontId="11" fillId="2" borderId="5" xfId="0" applyFont="1" applyFill="1" applyBorder="1" applyAlignment="1" applyProtection="1">
      <alignment horizontal="center"/>
    </xf>
    <xf numFmtId="0" fontId="13" fillId="2" borderId="0" xfId="2" applyFill="1" applyBorder="1" applyAlignment="1" applyProtection="1"/>
    <xf numFmtId="0" fontId="3" fillId="0" borderId="1" xfId="0" applyFont="1" applyBorder="1" applyAlignment="1" applyProtection="1">
      <alignment horizontal="left"/>
    </xf>
    <xf numFmtId="0" fontId="1" fillId="2" borderId="0" xfId="0" applyFont="1" applyFill="1" applyAlignment="1" applyProtection="1">
      <alignment horizontal="center"/>
    </xf>
    <xf numFmtId="44" fontId="1" fillId="2" borderId="0" xfId="1" applyFont="1" applyFill="1" applyProtection="1"/>
    <xf numFmtId="14" fontId="4" fillId="0" borderId="1" xfId="0" applyNumberFormat="1" applyFont="1" applyBorder="1" applyAlignment="1" applyProtection="1">
      <alignment horizontal="left"/>
      <protection locked="0"/>
    </xf>
    <xf numFmtId="44" fontId="6" fillId="3" borderId="1" xfId="1" applyFont="1" applyFill="1" applyBorder="1" applyProtection="1">
      <protection locked="0"/>
    </xf>
    <xf numFmtId="44" fontId="21" fillId="0" borderId="1" xfId="1" applyFont="1" applyBorder="1" applyProtection="1">
      <protection locked="0"/>
    </xf>
    <xf numFmtId="44" fontId="6" fillId="4" borderId="1" xfId="1" applyFont="1" applyFill="1" applyBorder="1" applyProtection="1">
      <protection locked="0"/>
    </xf>
    <xf numFmtId="44" fontId="21" fillId="4" borderId="1" xfId="1" applyFont="1" applyFill="1" applyBorder="1" applyProtection="1">
      <protection locked="0"/>
    </xf>
    <xf numFmtId="0" fontId="3" fillId="0" borderId="2" xfId="0" applyFont="1" applyBorder="1" applyAlignment="1" applyProtection="1">
      <alignment horizontal="left"/>
    </xf>
    <xf numFmtId="0" fontId="3" fillId="0" borderId="4" xfId="0" applyFont="1" applyBorder="1" applyAlignment="1" applyProtection="1">
      <alignment horizontal="left"/>
    </xf>
    <xf numFmtId="0" fontId="3" fillId="0" borderId="1" xfId="0" applyFont="1" applyBorder="1" applyAlignment="1" applyProtection="1">
      <alignment horizontal="left"/>
    </xf>
    <xf numFmtId="14" fontId="4" fillId="3" borderId="2" xfId="0" applyNumberFormat="1" applyFont="1" applyFill="1" applyBorder="1" applyAlignment="1" applyProtection="1">
      <alignment horizontal="center"/>
      <protection locked="0"/>
    </xf>
    <xf numFmtId="14" fontId="4" fillId="3" borderId="4" xfId="0" applyNumberFormat="1" applyFont="1" applyFill="1" applyBorder="1" applyAlignment="1" applyProtection="1">
      <alignment horizontal="center"/>
      <protection locked="0"/>
    </xf>
    <xf numFmtId="44" fontId="10" fillId="3" borderId="1" xfId="1" applyFont="1" applyFill="1" applyBorder="1" applyAlignment="1" applyProtection="1">
      <alignment horizontal="center"/>
    </xf>
    <xf numFmtId="44" fontId="12" fillId="2" borderId="1" xfId="1" applyFont="1" applyFill="1" applyBorder="1" applyAlignment="1" applyProtection="1">
      <alignment horizontal="center"/>
    </xf>
    <xf numFmtId="0" fontId="3" fillId="2" borderId="0" xfId="0" applyFont="1" applyFill="1" applyBorder="1" applyAlignment="1" applyProtection="1">
      <alignment horizontal="center"/>
    </xf>
    <xf numFmtId="0" fontId="4" fillId="3" borderId="2" xfId="0" applyFont="1" applyFill="1" applyBorder="1" applyAlignment="1" applyProtection="1">
      <alignment horizontal="center"/>
      <protection locked="0"/>
    </xf>
    <xf numFmtId="0" fontId="4" fillId="3" borderId="4" xfId="0" applyFont="1" applyFill="1" applyBorder="1" applyAlignment="1" applyProtection="1">
      <alignment horizontal="center"/>
      <protection locked="0"/>
    </xf>
    <xf numFmtId="0" fontId="3" fillId="0" borderId="2" xfId="0" applyFont="1" applyBorder="1" applyAlignment="1" applyProtection="1">
      <alignment horizontal="center"/>
    </xf>
    <xf numFmtId="0" fontId="3" fillId="0" borderId="4" xfId="0" applyFont="1" applyBorder="1" applyAlignment="1" applyProtection="1">
      <alignment horizontal="center"/>
    </xf>
    <xf numFmtId="0" fontId="3" fillId="0" borderId="2" xfId="0" applyFont="1" applyBorder="1" applyAlignment="1" applyProtection="1">
      <alignment horizontal="left" wrapText="1"/>
    </xf>
    <xf numFmtId="0" fontId="3" fillId="0" borderId="4" xfId="0" applyFont="1" applyBorder="1" applyAlignment="1" applyProtection="1">
      <alignment horizontal="left" wrapText="1"/>
    </xf>
    <xf numFmtId="0" fontId="4" fillId="2" borderId="0" xfId="0" applyFont="1" applyFill="1" applyBorder="1" applyAlignment="1" applyProtection="1">
      <alignment horizontal="center"/>
    </xf>
    <xf numFmtId="0" fontId="7" fillId="0" borderId="1" xfId="0" applyFont="1" applyBorder="1" applyAlignment="1" applyProtection="1">
      <alignment horizontal="right"/>
    </xf>
    <xf numFmtId="0" fontId="9" fillId="3" borderId="2" xfId="1" applyNumberFormat="1" applyFont="1" applyFill="1" applyBorder="1" applyAlignment="1" applyProtection="1">
      <alignment horizontal="center"/>
    </xf>
    <xf numFmtId="0" fontId="9" fillId="3" borderId="4" xfId="1" applyNumberFormat="1" applyFont="1" applyFill="1" applyBorder="1" applyAlignment="1" applyProtection="1">
      <alignment horizontal="center"/>
    </xf>
    <xf numFmtId="2" fontId="9" fillId="3" borderId="2" xfId="1" applyNumberFormat="1" applyFont="1" applyFill="1" applyBorder="1" applyAlignment="1" applyProtection="1">
      <alignment horizontal="center"/>
    </xf>
    <xf numFmtId="2" fontId="9" fillId="3" borderId="4" xfId="1" applyNumberFormat="1" applyFont="1" applyFill="1" applyBorder="1" applyAlignment="1" applyProtection="1">
      <alignment horizontal="center"/>
    </xf>
    <xf numFmtId="44" fontId="9" fillId="3" borderId="2" xfId="1" applyFont="1" applyFill="1" applyBorder="1" applyAlignment="1" applyProtection="1">
      <alignment horizontal="center"/>
    </xf>
    <xf numFmtId="44" fontId="9" fillId="3" borderId="4" xfId="1" applyFont="1" applyFill="1" applyBorder="1" applyAlignment="1" applyProtection="1">
      <alignment horizontal="center"/>
    </xf>
    <xf numFmtId="0" fontId="22" fillId="0" borderId="2" xfId="0" applyFont="1" applyBorder="1" applyAlignment="1" applyProtection="1">
      <alignment horizontal="center"/>
      <protection locked="0"/>
    </xf>
    <xf numFmtId="0" fontId="22" fillId="0" borderId="4"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4" fillId="0" borderId="4" xfId="0" applyFont="1" applyBorder="1" applyAlignment="1" applyProtection="1">
      <alignment horizontal="center"/>
      <protection locked="0"/>
    </xf>
    <xf numFmtId="14" fontId="4" fillId="0" borderId="2"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44" fontId="10" fillId="0" borderId="1" xfId="1" applyFont="1" applyBorder="1" applyAlignment="1" applyProtection="1">
      <alignment horizontal="center"/>
    </xf>
    <xf numFmtId="0" fontId="12" fillId="2" borderId="4" xfId="0" applyFont="1" applyFill="1" applyBorder="1" applyAlignment="1" applyProtection="1">
      <alignment horizontal="right"/>
    </xf>
    <xf numFmtId="0" fontId="12" fillId="2" borderId="1" xfId="0" applyFont="1" applyFill="1" applyBorder="1" applyAlignment="1" applyProtection="1">
      <alignment horizontal="right"/>
    </xf>
    <xf numFmtId="0" fontId="7" fillId="0" borderId="1" xfId="0" applyFont="1" applyBorder="1" applyAlignment="1" applyProtection="1">
      <alignment horizontal="right" wrapText="1"/>
    </xf>
    <xf numFmtId="0" fontId="9" fillId="3" borderId="2" xfId="0" applyFont="1" applyFill="1" applyBorder="1" applyAlignment="1" applyProtection="1">
      <alignment horizontal="center"/>
    </xf>
    <xf numFmtId="0" fontId="9" fillId="3" borderId="4" xfId="0" applyFont="1" applyFill="1" applyBorder="1" applyAlignment="1" applyProtection="1">
      <alignment horizontal="center"/>
    </xf>
    <xf numFmtId="14" fontId="9" fillId="3" borderId="2" xfId="1" applyNumberFormat="1" applyFont="1" applyFill="1" applyBorder="1" applyAlignment="1" applyProtection="1">
      <alignment horizontal="center"/>
    </xf>
    <xf numFmtId="14" fontId="9" fillId="3" borderId="4" xfId="1" applyNumberFormat="1" applyFont="1" applyFill="1" applyBorder="1" applyAlignment="1" applyProtection="1">
      <alignment horizontal="center"/>
    </xf>
    <xf numFmtId="14" fontId="9" fillId="0" borderId="2" xfId="1" applyNumberFormat="1" applyFont="1" applyBorder="1" applyAlignment="1" applyProtection="1">
      <alignment horizontal="center"/>
    </xf>
    <xf numFmtId="14" fontId="9" fillId="0" borderId="4" xfId="1" applyNumberFormat="1" applyFont="1" applyBorder="1" applyAlignment="1" applyProtection="1">
      <alignment horizontal="center"/>
    </xf>
    <xf numFmtId="0" fontId="9" fillId="0" borderId="2" xfId="1" applyNumberFormat="1" applyFont="1" applyBorder="1" applyAlignment="1" applyProtection="1">
      <alignment horizontal="center"/>
    </xf>
    <xf numFmtId="0" fontId="9" fillId="0" borderId="4" xfId="1" applyNumberFormat="1" applyFont="1" applyBorder="1" applyAlignment="1" applyProtection="1">
      <alignment horizontal="center"/>
    </xf>
    <xf numFmtId="2" fontId="9" fillId="0" borderId="2" xfId="1" applyNumberFormat="1" applyFont="1" applyBorder="1" applyAlignment="1" applyProtection="1">
      <alignment horizontal="center"/>
    </xf>
    <xf numFmtId="2" fontId="9" fillId="0" borderId="4" xfId="1" applyNumberFormat="1" applyFont="1" applyBorder="1" applyAlignment="1" applyProtection="1">
      <alignment horizontal="center"/>
    </xf>
    <xf numFmtId="44" fontId="9" fillId="0" borderId="2" xfId="1" applyFont="1" applyBorder="1" applyAlignment="1" applyProtection="1">
      <alignment horizontal="center"/>
    </xf>
    <xf numFmtId="44" fontId="9" fillId="0" borderId="4" xfId="1" applyFont="1" applyBorder="1" applyAlignment="1" applyProtection="1">
      <alignment horizontal="center"/>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1" fillId="3" borderId="2"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9" fillId="0" borderId="2" xfId="0" applyFont="1" applyBorder="1" applyAlignment="1" applyProtection="1">
      <alignment horizontal="center"/>
    </xf>
    <xf numFmtId="0" fontId="9" fillId="0" borderId="4" xfId="0" applyFont="1" applyBorder="1" applyAlignment="1" applyProtection="1">
      <alignment horizontal="center"/>
    </xf>
    <xf numFmtId="14" fontId="1" fillId="3" borderId="2" xfId="0" applyNumberFormat="1" applyFont="1" applyFill="1" applyBorder="1" applyAlignment="1" applyProtection="1">
      <alignment horizontal="center"/>
    </xf>
    <xf numFmtId="0" fontId="1" fillId="3" borderId="4" xfId="0" applyFont="1" applyFill="1" applyBorder="1" applyAlignment="1" applyProtection="1">
      <alignment horizontal="center"/>
    </xf>
    <xf numFmtId="0" fontId="11" fillId="0" borderId="2" xfId="0" applyFont="1" applyBorder="1" applyAlignment="1" applyProtection="1">
      <alignment horizontal="center"/>
      <protection locked="0"/>
    </xf>
    <xf numFmtId="0" fontId="11" fillId="0" borderId="3"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2" fillId="2" borderId="11" xfId="0" applyFont="1" applyFill="1" applyBorder="1" applyAlignment="1" applyProtection="1">
      <alignment horizontal="center"/>
    </xf>
    <xf numFmtId="0" fontId="2" fillId="2" borderId="7" xfId="0" applyFont="1" applyFill="1" applyBorder="1" applyAlignment="1" applyProtection="1">
      <alignment horizontal="center"/>
    </xf>
    <xf numFmtId="0" fontId="3" fillId="0" borderId="10" xfId="0" applyFont="1" applyBorder="1" applyAlignment="1" applyProtection="1">
      <alignment horizontal="center"/>
    </xf>
    <xf numFmtId="0" fontId="3" fillId="0" borderId="9" xfId="0" applyFont="1" applyBorder="1" applyAlignment="1" applyProtection="1">
      <alignment horizontal="center"/>
    </xf>
    <xf numFmtId="0" fontId="8" fillId="0" borderId="2" xfId="0" applyFont="1" applyBorder="1" applyAlignment="1" applyProtection="1">
      <alignment horizontal="left" wrapText="1"/>
      <protection locked="0"/>
    </xf>
    <xf numFmtId="0" fontId="8" fillId="0" borderId="3" xfId="0" applyFont="1" applyBorder="1" applyAlignment="1" applyProtection="1">
      <alignment horizontal="left" wrapText="1"/>
      <protection locked="0"/>
    </xf>
    <xf numFmtId="0" fontId="8" fillId="0" borderId="4" xfId="0" applyFont="1" applyBorder="1" applyAlignment="1" applyProtection="1">
      <alignment horizontal="left" wrapText="1"/>
      <protection locked="0"/>
    </xf>
    <xf numFmtId="0" fontId="22" fillId="0" borderId="2" xfId="0" applyFont="1" applyBorder="1" applyAlignment="1" applyProtection="1">
      <alignment horizontal="center"/>
    </xf>
    <xf numFmtId="0" fontId="22" fillId="0" borderId="4" xfId="0" applyFont="1" applyBorder="1" applyAlignment="1" applyProtection="1">
      <alignment horizontal="center"/>
    </xf>
    <xf numFmtId="0" fontId="1" fillId="3" borderId="2" xfId="0" applyFont="1" applyFill="1" applyBorder="1" applyAlignment="1" applyProtection="1">
      <alignment horizontal="center" wrapText="1"/>
      <protection locked="0"/>
    </xf>
    <xf numFmtId="0" fontId="1" fillId="3" borderId="4" xfId="0" applyFont="1" applyFill="1" applyBorder="1" applyAlignment="1" applyProtection="1">
      <alignment horizontal="center" wrapText="1"/>
      <protection locked="0"/>
    </xf>
    <xf numFmtId="0" fontId="8" fillId="0" borderId="2" xfId="0" applyFont="1" applyBorder="1" applyAlignment="1" applyProtection="1">
      <alignment horizontal="center" wrapText="1"/>
    </xf>
    <xf numFmtId="0" fontId="8" fillId="0" borderId="3" xfId="0" applyFont="1" applyBorder="1" applyAlignment="1" applyProtection="1">
      <alignment horizontal="center" wrapText="1"/>
    </xf>
    <xf numFmtId="0" fontId="8" fillId="0" borderId="4" xfId="0" applyFont="1" applyBorder="1" applyAlignment="1" applyProtection="1">
      <alignment horizontal="center" wrapText="1"/>
    </xf>
    <xf numFmtId="0" fontId="8" fillId="0" borderId="11" xfId="0" applyFont="1" applyBorder="1" applyAlignment="1" applyProtection="1">
      <alignment horizontal="left" vertical="top" wrapText="1"/>
      <protection locked="0"/>
    </xf>
    <xf numFmtId="0" fontId="8" fillId="0" borderId="7" xfId="0" applyFont="1" applyBorder="1" applyAlignment="1" applyProtection="1">
      <alignment horizontal="left" vertical="top" wrapText="1"/>
      <protection locked="0"/>
    </xf>
    <xf numFmtId="0" fontId="8" fillId="0" borderId="12" xfId="0" applyFont="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3"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44" fontId="11" fillId="3" borderId="1" xfId="1" applyFont="1" applyFill="1" applyBorder="1" applyAlignment="1" applyProtection="1">
      <alignment horizontal="center"/>
    </xf>
    <xf numFmtId="44" fontId="11" fillId="0" borderId="1" xfId="1" applyFont="1" applyBorder="1" applyAlignment="1" applyProtection="1">
      <alignment horizontal="center"/>
    </xf>
    <xf numFmtId="0" fontId="7" fillId="0" borderId="4" xfId="0" applyFont="1" applyBorder="1" applyAlignment="1" applyProtection="1">
      <alignment horizontal="right"/>
    </xf>
    <xf numFmtId="0" fontId="1" fillId="0" borderId="2" xfId="0" applyFont="1" applyBorder="1" applyAlignment="1" applyProtection="1">
      <alignment horizontal="center"/>
    </xf>
    <xf numFmtId="0" fontId="1" fillId="0" borderId="4" xfId="0" applyFont="1" applyBorder="1" applyAlignment="1" applyProtection="1">
      <alignment horizontal="center"/>
    </xf>
    <xf numFmtId="0" fontId="3" fillId="0" borderId="1" xfId="0" applyFont="1" applyBorder="1" applyAlignment="1" applyProtection="1">
      <alignment horizontal="right" wrapText="1"/>
    </xf>
    <xf numFmtId="0" fontId="3" fillId="2" borderId="11" xfId="0" applyFont="1" applyFill="1" applyBorder="1" applyAlignment="1" applyProtection="1">
      <alignment horizontal="left" wrapText="1"/>
    </xf>
    <xf numFmtId="0" fontId="3" fillId="2" borderId="7" xfId="0" applyFont="1" applyFill="1" applyBorder="1" applyAlignment="1" applyProtection="1">
      <alignment horizontal="left" wrapText="1"/>
    </xf>
    <xf numFmtId="0" fontId="3" fillId="2" borderId="6" xfId="0" applyFont="1" applyFill="1" applyBorder="1" applyAlignment="1" applyProtection="1">
      <alignment horizontal="left"/>
    </xf>
    <xf numFmtId="0" fontId="3" fillId="2" borderId="0" xfId="0" applyFont="1" applyFill="1" applyBorder="1" applyAlignment="1" applyProtection="1">
      <alignment horizontal="left"/>
    </xf>
    <xf numFmtId="0" fontId="4" fillId="0" borderId="2" xfId="0" applyFont="1" applyBorder="1" applyAlignment="1" applyProtection="1">
      <alignment horizontal="center"/>
    </xf>
    <xf numFmtId="0" fontId="4" fillId="0" borderId="4" xfId="0" applyFont="1" applyBorder="1" applyAlignment="1" applyProtection="1">
      <alignment horizontal="center"/>
    </xf>
    <xf numFmtId="0" fontId="4" fillId="3" borderId="2" xfId="0" applyFont="1" applyFill="1" applyBorder="1" applyAlignment="1" applyProtection="1">
      <alignment horizontal="center"/>
    </xf>
    <xf numFmtId="0" fontId="4" fillId="3" borderId="4" xfId="0" applyFont="1" applyFill="1" applyBorder="1" applyAlignment="1" applyProtection="1">
      <alignment horizontal="center"/>
    </xf>
    <xf numFmtId="0" fontId="7" fillId="0" borderId="2" xfId="0" applyFont="1" applyBorder="1" applyAlignment="1" applyProtection="1">
      <alignment horizontal="center"/>
    </xf>
    <xf numFmtId="0" fontId="7" fillId="0" borderId="3" xfId="0" applyFont="1" applyBorder="1" applyAlignment="1" applyProtection="1">
      <alignment horizontal="center"/>
    </xf>
    <xf numFmtId="0" fontId="7" fillId="0" borderId="4" xfId="0" applyFont="1" applyBorder="1" applyAlignment="1" applyProtection="1">
      <alignment horizontal="center"/>
    </xf>
    <xf numFmtId="0" fontId="1" fillId="0" borderId="2" xfId="0" applyFont="1" applyBorder="1" applyAlignment="1" applyProtection="1">
      <alignment horizontal="center" wrapText="1"/>
      <protection locked="0"/>
    </xf>
    <xf numFmtId="0" fontId="1" fillId="0" borderId="4" xfId="0" applyFont="1" applyBorder="1" applyAlignment="1" applyProtection="1">
      <alignment horizontal="center" wrapText="1"/>
      <protection locked="0"/>
    </xf>
    <xf numFmtId="0" fontId="16" fillId="3" borderId="2" xfId="0" applyFont="1" applyFill="1" applyBorder="1" applyAlignment="1" applyProtection="1">
      <alignment horizontal="left" wrapText="1"/>
      <protection locked="0"/>
    </xf>
    <xf numFmtId="0" fontId="16" fillId="3" borderId="4" xfId="0" applyFont="1" applyFill="1" applyBorder="1" applyAlignment="1" applyProtection="1">
      <alignment horizontal="left"/>
      <protection locked="0"/>
    </xf>
    <xf numFmtId="0" fontId="17" fillId="3" borderId="2" xfId="0" applyFont="1" applyFill="1" applyBorder="1" applyAlignment="1" applyProtection="1">
      <alignment horizontal="left" wrapText="1"/>
      <protection locked="0"/>
    </xf>
    <xf numFmtId="0" fontId="17" fillId="3" borderId="4" xfId="0" applyFont="1" applyFill="1" applyBorder="1" applyAlignment="1" applyProtection="1">
      <alignment horizontal="left"/>
      <protection locked="0"/>
    </xf>
    <xf numFmtId="0" fontId="16" fillId="0" borderId="2" xfId="0" applyFont="1" applyBorder="1" applyAlignment="1" applyProtection="1">
      <alignment horizontal="left" wrapText="1"/>
      <protection locked="0"/>
    </xf>
    <xf numFmtId="0" fontId="16" fillId="0" borderId="4" xfId="0" applyFont="1" applyBorder="1" applyAlignment="1" applyProtection="1">
      <alignment horizontal="left"/>
      <protection locked="0"/>
    </xf>
    <xf numFmtId="0" fontId="1" fillId="0" borderId="2" xfId="0" applyFont="1" applyBorder="1" applyAlignment="1" applyProtection="1">
      <alignment horizontal="left" wrapText="1"/>
      <protection locked="0"/>
    </xf>
    <xf numFmtId="0" fontId="1" fillId="0" borderId="4" xfId="0" applyFont="1" applyBorder="1" applyAlignment="1" applyProtection="1">
      <alignment horizontal="left"/>
      <protection locked="0"/>
    </xf>
    <xf numFmtId="0" fontId="3" fillId="0" borderId="2" xfId="0" applyFont="1" applyBorder="1" applyAlignment="1" applyProtection="1">
      <alignment horizontal="right" wrapText="1"/>
    </xf>
    <xf numFmtId="0" fontId="3" fillId="0" borderId="3" xfId="0" applyFont="1" applyBorder="1" applyAlignment="1" applyProtection="1">
      <alignment horizontal="right" wrapText="1"/>
    </xf>
    <xf numFmtId="0" fontId="3" fillId="0" borderId="4" xfId="0" applyFont="1" applyBorder="1" applyAlignment="1" applyProtection="1">
      <alignment horizontal="right" wrapText="1"/>
    </xf>
    <xf numFmtId="0" fontId="3" fillId="0" borderId="8" xfId="0" applyFont="1" applyBorder="1" applyAlignment="1" applyProtection="1">
      <alignment horizontal="center"/>
    </xf>
    <xf numFmtId="14" fontId="1" fillId="0" borderId="2" xfId="0" applyNumberFormat="1" applyFont="1" applyBorder="1" applyAlignment="1" applyProtection="1">
      <alignment horizontal="center"/>
    </xf>
    <xf numFmtId="0" fontId="1" fillId="0" borderId="0" xfId="0" applyFont="1" applyAlignment="1" applyProtection="1">
      <alignment horizontal="left"/>
      <protection locked="0"/>
    </xf>
    <xf numFmtId="0" fontId="2" fillId="2" borderId="6" xfId="0" applyFont="1" applyFill="1" applyBorder="1" applyAlignment="1" applyProtection="1">
      <alignment horizontal="center"/>
    </xf>
    <xf numFmtId="0" fontId="2" fillId="2" borderId="0" xfId="0" applyFont="1" applyFill="1" applyBorder="1" applyAlignment="1" applyProtection="1">
      <alignment horizontal="center"/>
    </xf>
    <xf numFmtId="0" fontId="15" fillId="0" borderId="0" xfId="0" applyFont="1" applyAlignment="1" applyProtection="1">
      <alignment horizontal="center"/>
    </xf>
    <xf numFmtId="0" fontId="14" fillId="0" borderId="6" xfId="0" applyFont="1" applyFill="1" applyBorder="1" applyAlignment="1" applyProtection="1">
      <alignment horizontal="center" vertical="top" wrapText="1"/>
      <protection locked="0"/>
    </xf>
    <xf numFmtId="0" fontId="14" fillId="0" borderId="0" xfId="0" applyFont="1" applyFill="1" applyBorder="1" applyAlignment="1" applyProtection="1">
      <alignment horizontal="center" vertical="top" wrapText="1"/>
      <protection locked="0"/>
    </xf>
    <xf numFmtId="0" fontId="2" fillId="2" borderId="10" xfId="0" applyFont="1" applyFill="1" applyBorder="1" applyAlignment="1" applyProtection="1">
      <alignment horizontal="center"/>
    </xf>
    <xf numFmtId="0" fontId="2" fillId="2" borderId="5" xfId="0" applyFont="1" applyFill="1" applyBorder="1" applyAlignment="1" applyProtection="1">
      <alignment horizontal="center"/>
    </xf>
    <xf numFmtId="0" fontId="2" fillId="2" borderId="9" xfId="0" applyFont="1" applyFill="1" applyBorder="1" applyAlignment="1" applyProtection="1">
      <alignment horizontal="center"/>
    </xf>
    <xf numFmtId="0" fontId="1" fillId="0" borderId="6"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6" xfId="0" applyFont="1" applyBorder="1" applyAlignment="1" applyProtection="1">
      <alignment horizontal="left" wrapText="1"/>
      <protection locked="0"/>
    </xf>
    <xf numFmtId="0" fontId="1" fillId="0" borderId="0" xfId="0" applyFont="1" applyBorder="1" applyAlignment="1" applyProtection="1">
      <alignment horizontal="left"/>
      <protection locked="0"/>
    </xf>
    <xf numFmtId="0" fontId="1" fillId="0" borderId="6" xfId="0" applyFont="1" applyBorder="1" applyAlignment="1" applyProtection="1">
      <alignment horizontal="left"/>
      <protection locked="0"/>
    </xf>
    <xf numFmtId="0" fontId="1" fillId="3" borderId="2" xfId="0" applyFont="1" applyFill="1" applyBorder="1" applyAlignment="1" applyProtection="1">
      <alignment horizontal="left" wrapText="1"/>
      <protection locked="0"/>
    </xf>
    <xf numFmtId="0" fontId="1" fillId="3" borderId="4" xfId="0" applyFont="1" applyFill="1" applyBorder="1" applyAlignment="1" applyProtection="1">
      <alignment horizontal="left"/>
      <protection locked="0"/>
    </xf>
  </cellXfs>
  <cellStyles count="4">
    <cellStyle name="Currency" xfId="1" builtinId="4"/>
    <cellStyle name="Currency 2" xfId="3"/>
    <cellStyle name="Normal" xfId="0" builtinId="0"/>
    <cellStyle name="Normal 2" xfId="2"/>
  </cellStyles>
  <dxfs count="6">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C7CE"/>
        </patternFill>
      </fill>
    </dxf>
    <dxf>
      <fill>
        <patternFill>
          <bgColor rgb="FFFF0000"/>
        </patternFill>
      </fill>
    </dxf>
  </dxfs>
  <tableStyles count="0" defaultTableStyle="TableStyleMedium2" defaultPivotStyle="PivotStyleLight16"/>
  <colors>
    <mruColors>
      <color rgb="FF1B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979714</xdr:colOff>
      <xdr:row>4</xdr:row>
      <xdr:rowOff>20044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408464" cy="836472"/>
        </a:xfrm>
        <a:prstGeom prst="rect">
          <a:avLst/>
        </a:prstGeom>
      </xdr:spPr>
    </xdr:pic>
    <xdr:clientData/>
  </xdr:twoCellAnchor>
  <xdr:oneCellAnchor>
    <xdr:from>
      <xdr:col>13</xdr:col>
      <xdr:colOff>80297</xdr:colOff>
      <xdr:row>0</xdr:row>
      <xdr:rowOff>0</xdr:rowOff>
    </xdr:from>
    <xdr:ext cx="1680907" cy="883133"/>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00404" y="0"/>
          <a:ext cx="1680907" cy="88313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6"/>
  <sheetViews>
    <sheetView tabSelected="1" zoomScale="70" zoomScaleNormal="70" zoomScalePageLayoutView="70" workbookViewId="0">
      <selection activeCell="K47" sqref="K47"/>
    </sheetView>
  </sheetViews>
  <sheetFormatPr defaultColWidth="9.08984375" defaultRowHeight="13.5" x14ac:dyDescent="0.25"/>
  <cols>
    <col min="1" max="1" width="6.453125" style="1" customWidth="1"/>
    <col min="2" max="2" width="13.54296875" style="1" customWidth="1"/>
    <col min="3" max="3" width="42.90625" style="2" bestFit="1" customWidth="1"/>
    <col min="4" max="4" width="8.6328125" style="1" customWidth="1"/>
    <col min="5" max="5" width="8.90625" style="1" customWidth="1"/>
    <col min="6" max="7" width="14.36328125" style="3" customWidth="1"/>
    <col min="8" max="15" width="14.36328125" style="4" customWidth="1"/>
    <col min="16" max="16384" width="9.08984375" style="4"/>
  </cols>
  <sheetData>
    <row r="1" spans="1:15" x14ac:dyDescent="0.25">
      <c r="K1" s="5"/>
      <c r="L1" s="5"/>
      <c r="M1" s="5"/>
    </row>
    <row r="2" spans="1:15" ht="16.5" customHeight="1" x14ac:dyDescent="0.25">
      <c r="D2" s="174" t="s">
        <v>63</v>
      </c>
      <c r="E2" s="174"/>
      <c r="F2" s="174"/>
      <c r="G2" s="174"/>
      <c r="H2" s="174"/>
      <c r="I2" s="174"/>
      <c r="J2" s="174"/>
      <c r="K2" s="174"/>
      <c r="L2" s="5"/>
      <c r="M2" s="5"/>
    </row>
    <row r="3" spans="1:15" ht="16.5" customHeight="1" x14ac:dyDescent="0.25">
      <c r="D3" s="174"/>
      <c r="E3" s="174"/>
      <c r="F3" s="174"/>
      <c r="G3" s="174"/>
      <c r="H3" s="174"/>
      <c r="I3" s="174"/>
      <c r="J3" s="174"/>
      <c r="K3" s="174"/>
      <c r="L3" s="5"/>
      <c r="M3" s="5"/>
    </row>
    <row r="4" spans="1:15" x14ac:dyDescent="0.25">
      <c r="K4" s="5"/>
      <c r="L4" s="5"/>
      <c r="M4" s="5"/>
    </row>
    <row r="5" spans="1:15" ht="7.25" customHeight="1" x14ac:dyDescent="0.25">
      <c r="K5" s="5"/>
      <c r="L5" s="5"/>
      <c r="M5" s="5"/>
      <c r="N5" s="5"/>
      <c r="O5" s="5"/>
    </row>
    <row r="6" spans="1:15" ht="19.649999999999999" customHeight="1" x14ac:dyDescent="0.3">
      <c r="A6" s="61" t="s">
        <v>0</v>
      </c>
      <c r="B6" s="62"/>
      <c r="C6" s="6" t="s">
        <v>72</v>
      </c>
      <c r="D6" s="75"/>
      <c r="E6" s="75"/>
      <c r="F6" s="68"/>
      <c r="G6" s="68"/>
      <c r="H6" s="22"/>
      <c r="I6" s="22"/>
      <c r="J6" s="22"/>
      <c r="K6" s="22"/>
      <c r="L6" s="22"/>
      <c r="M6" s="23"/>
      <c r="N6" s="22"/>
      <c r="O6" s="23"/>
    </row>
    <row r="7" spans="1:15" ht="19.649999999999999" customHeight="1" x14ac:dyDescent="0.3">
      <c r="A7" s="61" t="s">
        <v>1</v>
      </c>
      <c r="B7" s="62"/>
      <c r="C7" s="6" t="s">
        <v>73</v>
      </c>
      <c r="D7" s="24"/>
      <c r="E7" s="24"/>
      <c r="F7" s="25"/>
      <c r="G7" s="25"/>
      <c r="H7" s="25"/>
      <c r="I7" s="25"/>
      <c r="J7" s="25"/>
      <c r="K7" s="25"/>
      <c r="L7" s="25"/>
      <c r="M7" s="26"/>
      <c r="N7" s="25"/>
      <c r="O7" s="26"/>
    </row>
    <row r="8" spans="1:15" ht="33" customHeight="1" x14ac:dyDescent="0.3">
      <c r="A8" s="73" t="s">
        <v>2</v>
      </c>
      <c r="B8" s="74"/>
      <c r="C8" s="6" t="s">
        <v>74</v>
      </c>
      <c r="D8" s="24"/>
      <c r="E8" s="24"/>
      <c r="F8" s="71" t="s">
        <v>16</v>
      </c>
      <c r="G8" s="72"/>
      <c r="H8" s="71" t="s">
        <v>18</v>
      </c>
      <c r="I8" s="72"/>
      <c r="J8" s="71" t="s">
        <v>19</v>
      </c>
      <c r="K8" s="72"/>
      <c r="L8" s="71" t="s">
        <v>30</v>
      </c>
      <c r="M8" s="72"/>
      <c r="N8" s="71" t="s">
        <v>70</v>
      </c>
      <c r="O8" s="72"/>
    </row>
    <row r="9" spans="1:15" ht="19.649999999999999" customHeight="1" x14ac:dyDescent="0.3">
      <c r="A9" s="61" t="s">
        <v>69</v>
      </c>
      <c r="B9" s="62"/>
      <c r="C9" s="6" t="s">
        <v>75</v>
      </c>
      <c r="D9" s="63" t="s">
        <v>12</v>
      </c>
      <c r="E9" s="63"/>
      <c r="F9" s="69" t="s">
        <v>78</v>
      </c>
      <c r="G9" s="70"/>
      <c r="H9" s="69" t="s">
        <v>92</v>
      </c>
      <c r="I9" s="70"/>
      <c r="J9" s="83" t="s">
        <v>104</v>
      </c>
      <c r="K9" s="84"/>
      <c r="L9" s="69" t="s">
        <v>127</v>
      </c>
      <c r="M9" s="70"/>
      <c r="N9" s="69" t="s">
        <v>141</v>
      </c>
      <c r="O9" s="70"/>
    </row>
    <row r="10" spans="1:15" ht="19.5" customHeight="1" x14ac:dyDescent="0.3">
      <c r="A10" s="61" t="s">
        <v>11</v>
      </c>
      <c r="B10" s="62"/>
      <c r="C10" s="6" t="s">
        <v>76</v>
      </c>
      <c r="D10" s="62" t="s">
        <v>29</v>
      </c>
      <c r="E10" s="63"/>
      <c r="F10" s="69" t="s">
        <v>79</v>
      </c>
      <c r="G10" s="70"/>
      <c r="H10" s="69" t="s">
        <v>93</v>
      </c>
      <c r="I10" s="70"/>
      <c r="J10" s="85" t="s">
        <v>105</v>
      </c>
      <c r="K10" s="86"/>
      <c r="L10" s="69" t="s">
        <v>128</v>
      </c>
      <c r="M10" s="70"/>
      <c r="N10" s="69">
        <v>12477</v>
      </c>
      <c r="O10" s="70"/>
    </row>
    <row r="11" spans="1:15" ht="19.649999999999999" customHeight="1" x14ac:dyDescent="0.3">
      <c r="A11" s="61" t="s">
        <v>3</v>
      </c>
      <c r="B11" s="62"/>
      <c r="C11" s="6" t="s">
        <v>76</v>
      </c>
      <c r="D11" s="62" t="s">
        <v>13</v>
      </c>
      <c r="E11" s="63"/>
      <c r="F11" s="69" t="s">
        <v>80</v>
      </c>
      <c r="G11" s="70"/>
      <c r="H11" s="69" t="s">
        <v>94</v>
      </c>
      <c r="I11" s="70"/>
      <c r="J11" s="85" t="s">
        <v>125</v>
      </c>
      <c r="K11" s="86"/>
      <c r="L11" s="69" t="s">
        <v>129</v>
      </c>
      <c r="M11" s="70"/>
      <c r="N11" s="69" t="s">
        <v>142</v>
      </c>
      <c r="O11" s="70"/>
    </row>
    <row r="12" spans="1:15" ht="19.649999999999999" customHeight="1" x14ac:dyDescent="0.3">
      <c r="A12" s="61" t="s">
        <v>17</v>
      </c>
      <c r="B12" s="62"/>
      <c r="C12" s="6" t="s">
        <v>77</v>
      </c>
      <c r="D12" s="62" t="s">
        <v>15</v>
      </c>
      <c r="E12" s="63"/>
      <c r="F12" s="69" t="s">
        <v>81</v>
      </c>
      <c r="G12" s="70"/>
      <c r="H12" s="69" t="s">
        <v>95</v>
      </c>
      <c r="I12" s="70"/>
      <c r="J12" s="85" t="s">
        <v>126</v>
      </c>
      <c r="K12" s="86"/>
      <c r="L12" s="69" t="s">
        <v>130</v>
      </c>
      <c r="M12" s="70"/>
      <c r="N12" s="69" t="s">
        <v>143</v>
      </c>
      <c r="O12" s="70"/>
    </row>
    <row r="13" spans="1:15" ht="19.649999999999999" customHeight="1" x14ac:dyDescent="0.3">
      <c r="A13" s="61" t="s">
        <v>61</v>
      </c>
      <c r="B13" s="62"/>
      <c r="C13" s="56">
        <v>42326</v>
      </c>
      <c r="D13" s="62" t="s">
        <v>14</v>
      </c>
      <c r="E13" s="63"/>
      <c r="F13" s="64">
        <v>42325</v>
      </c>
      <c r="G13" s="65"/>
      <c r="H13" s="64">
        <v>42325</v>
      </c>
      <c r="I13" s="65"/>
      <c r="J13" s="87">
        <v>42325</v>
      </c>
      <c r="K13" s="88"/>
      <c r="L13" s="64">
        <v>42325</v>
      </c>
      <c r="M13" s="65"/>
      <c r="N13" s="64">
        <v>42325</v>
      </c>
      <c r="O13" s="65"/>
    </row>
    <row r="14" spans="1:15" ht="8.4" customHeight="1" x14ac:dyDescent="0.25">
      <c r="A14" s="7"/>
      <c r="B14" s="8"/>
      <c r="C14" s="9"/>
      <c r="D14" s="8"/>
      <c r="E14" s="8"/>
      <c r="F14" s="10"/>
      <c r="G14" s="10"/>
      <c r="H14" s="11"/>
      <c r="I14" s="11"/>
      <c r="J14" s="11"/>
      <c r="K14" s="11"/>
      <c r="L14" s="11"/>
      <c r="M14" s="12"/>
      <c r="N14" s="11"/>
      <c r="O14" s="12"/>
    </row>
    <row r="15" spans="1:15" ht="22.5" customHeight="1" x14ac:dyDescent="0.35">
      <c r="A15" s="172" t="s">
        <v>22</v>
      </c>
      <c r="B15" s="173"/>
      <c r="C15" s="173"/>
      <c r="D15" s="173"/>
      <c r="E15" s="173"/>
      <c r="F15" s="173"/>
      <c r="G15" s="173"/>
      <c r="H15" s="173"/>
      <c r="I15" s="173"/>
      <c r="J15" s="173"/>
      <c r="K15" s="173"/>
      <c r="L15" s="173"/>
      <c r="M15" s="173"/>
      <c r="N15" s="173"/>
      <c r="O15" s="173"/>
    </row>
    <row r="16" spans="1:15" s="13" customFormat="1" ht="15" x14ac:dyDescent="0.3">
      <c r="A16" s="27"/>
      <c r="B16" s="28"/>
      <c r="C16" s="76" t="s">
        <v>24</v>
      </c>
      <c r="D16" s="76"/>
      <c r="E16" s="76"/>
      <c r="F16" s="66">
        <f>F62</f>
        <v>974252</v>
      </c>
      <c r="G16" s="66"/>
      <c r="H16" s="66">
        <f>H62</f>
        <v>656600</v>
      </c>
      <c r="I16" s="66"/>
      <c r="J16" s="89">
        <f>J62</f>
        <v>485900</v>
      </c>
      <c r="K16" s="89"/>
      <c r="L16" s="66">
        <f>L62</f>
        <v>815325</v>
      </c>
      <c r="M16" s="66"/>
      <c r="N16" s="66">
        <f>N62</f>
        <v>610200</v>
      </c>
      <c r="O16" s="66"/>
    </row>
    <row r="17" spans="1:15" s="13" customFormat="1" ht="15" x14ac:dyDescent="0.3">
      <c r="A17" s="27"/>
      <c r="B17" s="28"/>
      <c r="C17" s="76" t="s">
        <v>23</v>
      </c>
      <c r="D17" s="76"/>
      <c r="E17" s="76"/>
      <c r="F17" s="66">
        <f>F85</f>
        <v>0</v>
      </c>
      <c r="G17" s="66"/>
      <c r="H17" s="66">
        <f>H85</f>
        <v>3500</v>
      </c>
      <c r="I17" s="66"/>
      <c r="J17" s="89">
        <f>J85</f>
        <v>69565</v>
      </c>
      <c r="K17" s="89"/>
      <c r="L17" s="66">
        <f>L85</f>
        <v>0</v>
      </c>
      <c r="M17" s="66"/>
      <c r="N17" s="66">
        <f>N85</f>
        <v>27400</v>
      </c>
      <c r="O17" s="66"/>
    </row>
    <row r="18" spans="1:15" s="13" customFormat="1" ht="15" x14ac:dyDescent="0.3">
      <c r="A18" s="27"/>
      <c r="B18" s="28"/>
      <c r="C18" s="90" t="s">
        <v>51</v>
      </c>
      <c r="D18" s="91"/>
      <c r="E18" s="91"/>
      <c r="F18" s="67">
        <f>F16+F17</f>
        <v>974252</v>
      </c>
      <c r="G18" s="67"/>
      <c r="H18" s="67">
        <f>H16+H17</f>
        <v>660100</v>
      </c>
      <c r="I18" s="67"/>
      <c r="J18" s="67">
        <f>J16+J17</f>
        <v>555465</v>
      </c>
      <c r="K18" s="67"/>
      <c r="L18" s="67">
        <f>L16+L17</f>
        <v>815325</v>
      </c>
      <c r="M18" s="67"/>
      <c r="N18" s="67">
        <f>N16+N17</f>
        <v>637600</v>
      </c>
      <c r="O18" s="67"/>
    </row>
    <row r="19" spans="1:15" s="14" customFormat="1" ht="16" x14ac:dyDescent="0.35">
      <c r="A19" s="29"/>
      <c r="B19" s="30"/>
      <c r="C19" s="76" t="s">
        <v>62</v>
      </c>
      <c r="D19" s="76"/>
      <c r="E19" s="76"/>
      <c r="F19" s="77" t="str">
        <f>F91</f>
        <v>CAD$</v>
      </c>
      <c r="G19" s="78"/>
      <c r="H19" s="77" t="str">
        <f t="shared" ref="H19" si="0">H91</f>
        <v>CAD$</v>
      </c>
      <c r="I19" s="78"/>
      <c r="J19" s="99" t="str">
        <f t="shared" ref="J19" si="1">J91</f>
        <v>CAD$</v>
      </c>
      <c r="K19" s="100"/>
      <c r="L19" s="77" t="str">
        <f t="shared" ref="L19" si="2">L91</f>
        <v>CAD$</v>
      </c>
      <c r="M19" s="78"/>
      <c r="N19" s="77" t="str">
        <f t="shared" ref="N19" si="3">N91</f>
        <v>CAD$</v>
      </c>
      <c r="O19" s="78"/>
    </row>
    <row r="20" spans="1:15" s="14" customFormat="1" ht="16" x14ac:dyDescent="0.35">
      <c r="A20" s="29"/>
      <c r="B20" s="30"/>
      <c r="C20" s="76" t="s">
        <v>25</v>
      </c>
      <c r="D20" s="76"/>
      <c r="E20" s="76"/>
      <c r="F20" s="79">
        <v>0</v>
      </c>
      <c r="G20" s="80"/>
      <c r="H20" s="79">
        <v>0</v>
      </c>
      <c r="I20" s="80"/>
      <c r="J20" s="101">
        <v>0</v>
      </c>
      <c r="K20" s="102"/>
      <c r="L20" s="79">
        <v>0</v>
      </c>
      <c r="M20" s="80"/>
      <c r="N20" s="79">
        <v>0</v>
      </c>
      <c r="O20" s="80"/>
    </row>
    <row r="21" spans="1:15" s="14" customFormat="1" ht="16" x14ac:dyDescent="0.35">
      <c r="A21" s="29"/>
      <c r="B21" s="30"/>
      <c r="C21" s="76" t="s">
        <v>52</v>
      </c>
      <c r="D21" s="76"/>
      <c r="E21" s="76"/>
      <c r="F21" s="81">
        <f>F18*F20</f>
        <v>0</v>
      </c>
      <c r="G21" s="82"/>
      <c r="H21" s="81">
        <f>H18*H20</f>
        <v>0</v>
      </c>
      <c r="I21" s="82"/>
      <c r="J21" s="103">
        <f>J18*J20</f>
        <v>0</v>
      </c>
      <c r="K21" s="104"/>
      <c r="L21" s="81">
        <f>L18*L20</f>
        <v>0</v>
      </c>
      <c r="M21" s="82"/>
      <c r="N21" s="81">
        <f>N18*N20</f>
        <v>0</v>
      </c>
      <c r="O21" s="82"/>
    </row>
    <row r="22" spans="1:15" s="14" customFormat="1" ht="16" x14ac:dyDescent="0.35">
      <c r="A22" s="29"/>
      <c r="B22" s="30"/>
      <c r="C22" s="76" t="s">
        <v>27</v>
      </c>
      <c r="D22" s="76"/>
      <c r="E22" s="76"/>
      <c r="F22" s="77">
        <f>F89</f>
        <v>30</v>
      </c>
      <c r="G22" s="78"/>
      <c r="H22" s="77">
        <f>H89</f>
        <v>30</v>
      </c>
      <c r="I22" s="78"/>
      <c r="J22" s="99">
        <f>J89</f>
        <v>14</v>
      </c>
      <c r="K22" s="100"/>
      <c r="L22" s="77">
        <f>L89</f>
        <v>30</v>
      </c>
      <c r="M22" s="78"/>
      <c r="N22" s="77">
        <f>N89</f>
        <v>60</v>
      </c>
      <c r="O22" s="78"/>
    </row>
    <row r="23" spans="1:15" s="14" customFormat="1" ht="16" x14ac:dyDescent="0.35">
      <c r="A23" s="29"/>
      <c r="B23" s="30"/>
      <c r="C23" s="76" t="s">
        <v>26</v>
      </c>
      <c r="D23" s="76"/>
      <c r="E23" s="76"/>
      <c r="F23" s="95">
        <f>F13+F22</f>
        <v>42355</v>
      </c>
      <c r="G23" s="96"/>
      <c r="H23" s="95">
        <f>H13+H22</f>
        <v>42355</v>
      </c>
      <c r="I23" s="96"/>
      <c r="J23" s="97">
        <f>J13+J22</f>
        <v>42339</v>
      </c>
      <c r="K23" s="98"/>
      <c r="L23" s="95">
        <f>L13+L22</f>
        <v>42355</v>
      </c>
      <c r="M23" s="96"/>
      <c r="N23" s="95">
        <f>N13+N22</f>
        <v>42385</v>
      </c>
      <c r="O23" s="96"/>
    </row>
    <row r="24" spans="1:15" s="14" customFormat="1" ht="17.25" customHeight="1" x14ac:dyDescent="0.35">
      <c r="A24" s="29"/>
      <c r="B24" s="30"/>
      <c r="C24" s="76" t="s">
        <v>28</v>
      </c>
      <c r="D24" s="76"/>
      <c r="E24" s="76"/>
      <c r="F24" s="77" t="str">
        <f>F98</f>
        <v>38 Weeks ARO</v>
      </c>
      <c r="G24" s="78"/>
      <c r="H24" s="77" t="str">
        <f t="shared" ref="H24:H26" si="4">H98</f>
        <v>20-22 Weeks ARO</v>
      </c>
      <c r="I24" s="78"/>
      <c r="J24" s="99" t="str">
        <f t="shared" ref="J24:J26" si="5">J98</f>
        <v>10-11 Weeks ARO</v>
      </c>
      <c r="K24" s="100"/>
      <c r="L24" s="77" t="str">
        <f t="shared" ref="L24:N24" si="6">L98</f>
        <v>24 Weeks ARO</v>
      </c>
      <c r="M24" s="78"/>
      <c r="N24" s="77" t="str">
        <f t="shared" si="6"/>
        <v>19 Weeks ARO</v>
      </c>
      <c r="O24" s="78"/>
    </row>
    <row r="25" spans="1:15" s="14" customFormat="1" ht="16" x14ac:dyDescent="0.35">
      <c r="A25" s="29"/>
      <c r="B25" s="30"/>
      <c r="C25" s="92" t="s">
        <v>36</v>
      </c>
      <c r="D25" s="92"/>
      <c r="E25" s="92"/>
      <c r="F25" s="93" t="str">
        <f>F99</f>
        <v>FCA</v>
      </c>
      <c r="G25" s="94"/>
      <c r="H25" s="93" t="str">
        <f t="shared" si="4"/>
        <v>Exworks</v>
      </c>
      <c r="I25" s="94"/>
      <c r="J25" s="109" t="str">
        <f t="shared" si="5"/>
        <v>FOB</v>
      </c>
      <c r="K25" s="110"/>
      <c r="L25" s="93" t="str">
        <f t="shared" ref="L25" si="7">L99</f>
        <v>Exworks</v>
      </c>
      <c r="M25" s="94"/>
      <c r="N25" s="93" t="str">
        <f t="shared" ref="N25" si="8">N99</f>
        <v>Exworks</v>
      </c>
      <c r="O25" s="94"/>
    </row>
    <row r="26" spans="1:15" s="14" customFormat="1" ht="16" x14ac:dyDescent="0.35">
      <c r="A26" s="29"/>
      <c r="B26" s="30"/>
      <c r="C26" s="92" t="s">
        <v>37</v>
      </c>
      <c r="D26" s="92"/>
      <c r="E26" s="92"/>
      <c r="F26" s="93">
        <f>F100</f>
        <v>0</v>
      </c>
      <c r="G26" s="94"/>
      <c r="H26" s="93" t="str">
        <f t="shared" si="4"/>
        <v>Compass Calgary Facility</v>
      </c>
      <c r="I26" s="94"/>
      <c r="J26" s="109" t="str">
        <f t="shared" si="5"/>
        <v>Edmonton, AB</v>
      </c>
      <c r="K26" s="110"/>
      <c r="L26" s="93" t="str">
        <f t="shared" ref="L26" si="9">L100</f>
        <v>Lloydminster, AB</v>
      </c>
      <c r="M26" s="94"/>
      <c r="N26" s="93" t="str">
        <f t="shared" ref="N26" si="10">N100</f>
        <v>Halkirk, AB</v>
      </c>
      <c r="O26" s="94"/>
    </row>
    <row r="27" spans="1:15" s="14" customFormat="1" ht="16" x14ac:dyDescent="0.35">
      <c r="A27" s="29"/>
      <c r="B27" s="30"/>
      <c r="C27" s="92" t="s">
        <v>64</v>
      </c>
      <c r="D27" s="92"/>
      <c r="E27" s="92"/>
      <c r="F27" s="93">
        <f>F109</f>
        <v>0</v>
      </c>
      <c r="G27" s="94"/>
      <c r="H27" s="93">
        <f t="shared" ref="H27" si="11">H109</f>
        <v>0</v>
      </c>
      <c r="I27" s="94"/>
      <c r="J27" s="109" t="str">
        <f t="shared" ref="J27" si="12">J109</f>
        <v>Yes</v>
      </c>
      <c r="K27" s="110"/>
      <c r="L27" s="93">
        <f t="shared" ref="L27" si="13">L109</f>
        <v>0</v>
      </c>
      <c r="M27" s="94"/>
      <c r="N27" s="93">
        <f t="shared" ref="N27" si="14">N109</f>
        <v>0</v>
      </c>
      <c r="O27" s="94"/>
    </row>
    <row r="28" spans="1:15" ht="19.5" x14ac:dyDescent="0.35">
      <c r="A28" s="172" t="s">
        <v>56</v>
      </c>
      <c r="B28" s="173"/>
      <c r="C28" s="173"/>
      <c r="D28" s="173"/>
      <c r="E28" s="173"/>
      <c r="F28" s="173"/>
      <c r="G28" s="173"/>
      <c r="H28" s="173"/>
      <c r="I28" s="173"/>
      <c r="J28" s="173"/>
      <c r="K28" s="173"/>
      <c r="L28" s="173"/>
      <c r="M28" s="173"/>
      <c r="N28" s="173"/>
      <c r="O28" s="173"/>
    </row>
    <row r="29" spans="1:15" s="13" customFormat="1" ht="42.75" customHeight="1" x14ac:dyDescent="0.3">
      <c r="A29" s="27"/>
      <c r="B29" s="28"/>
      <c r="C29" s="175" t="s">
        <v>197</v>
      </c>
      <c r="D29" s="176"/>
      <c r="E29" s="176"/>
      <c r="F29" s="176"/>
      <c r="G29" s="176"/>
      <c r="H29" s="176"/>
      <c r="I29" s="176"/>
      <c r="J29" s="176"/>
      <c r="K29" s="176"/>
      <c r="L29" s="176"/>
      <c r="M29" s="176"/>
      <c r="N29" s="176"/>
      <c r="O29" s="176"/>
    </row>
    <row r="30" spans="1:15" ht="19.5" x14ac:dyDescent="0.35">
      <c r="A30" s="172" t="s">
        <v>53</v>
      </c>
      <c r="B30" s="173"/>
      <c r="C30" s="173"/>
      <c r="D30" s="173"/>
      <c r="E30" s="173"/>
      <c r="F30" s="173"/>
      <c r="G30" s="173"/>
      <c r="H30" s="173"/>
      <c r="I30" s="173"/>
      <c r="J30" s="173"/>
      <c r="K30" s="173"/>
      <c r="L30" s="173"/>
      <c r="M30" s="173"/>
      <c r="N30" s="173"/>
      <c r="O30" s="173"/>
    </row>
    <row r="31" spans="1:15" ht="19.649999999999999" customHeight="1" x14ac:dyDescent="0.35">
      <c r="A31" s="31"/>
      <c r="B31" s="32"/>
      <c r="C31" s="127" t="s">
        <v>66</v>
      </c>
      <c r="D31" s="128"/>
      <c r="E31" s="129"/>
      <c r="F31" s="127" t="s">
        <v>67</v>
      </c>
      <c r="G31" s="128"/>
      <c r="H31" s="128"/>
      <c r="I31" s="129"/>
      <c r="J31" s="127" t="s">
        <v>68</v>
      </c>
      <c r="K31" s="128"/>
      <c r="L31" s="128"/>
      <c r="M31" s="129"/>
      <c r="N31" s="33"/>
      <c r="O31" s="33"/>
    </row>
    <row r="32" spans="1:15" ht="19.649999999999999" customHeight="1" x14ac:dyDescent="0.35">
      <c r="A32" s="31"/>
      <c r="B32" s="32"/>
      <c r="C32" s="120" t="s">
        <v>54</v>
      </c>
      <c r="D32" s="121"/>
      <c r="E32" s="122"/>
      <c r="F32" s="120" t="s">
        <v>54</v>
      </c>
      <c r="G32" s="121"/>
      <c r="H32" s="121"/>
      <c r="I32" s="122"/>
      <c r="J32" s="120" t="s">
        <v>54</v>
      </c>
      <c r="K32" s="121"/>
      <c r="L32" s="121"/>
      <c r="M32" s="122"/>
      <c r="N32" s="33"/>
      <c r="O32" s="33"/>
    </row>
    <row r="33" spans="1:15" ht="19.649999999999999" customHeight="1" x14ac:dyDescent="0.35">
      <c r="A33" s="31"/>
      <c r="B33" s="32"/>
      <c r="C33" s="120" t="s">
        <v>57</v>
      </c>
      <c r="D33" s="121"/>
      <c r="E33" s="122"/>
      <c r="F33" s="120" t="s">
        <v>57</v>
      </c>
      <c r="G33" s="121"/>
      <c r="H33" s="121"/>
      <c r="I33" s="122"/>
      <c r="J33" s="120" t="s">
        <v>57</v>
      </c>
      <c r="K33" s="121"/>
      <c r="L33" s="121"/>
      <c r="M33" s="122"/>
      <c r="N33" s="33"/>
      <c r="O33" s="33"/>
    </row>
    <row r="34" spans="1:15" ht="18.75" customHeight="1" x14ac:dyDescent="0.25">
      <c r="A34" s="31"/>
      <c r="B34" s="32"/>
      <c r="C34" s="130" t="s">
        <v>58</v>
      </c>
      <c r="D34" s="131"/>
      <c r="E34" s="132"/>
      <c r="F34" s="130" t="s">
        <v>58</v>
      </c>
      <c r="G34" s="131"/>
      <c r="H34" s="131"/>
      <c r="I34" s="132"/>
      <c r="J34" s="130" t="s">
        <v>58</v>
      </c>
      <c r="K34" s="131"/>
      <c r="L34" s="131"/>
      <c r="M34" s="132"/>
      <c r="N34" s="33"/>
      <c r="O34" s="33"/>
    </row>
    <row r="35" spans="1:15" ht="19.649999999999999" customHeight="1" x14ac:dyDescent="0.25">
      <c r="A35" s="31"/>
      <c r="B35" s="32"/>
      <c r="C35" s="133"/>
      <c r="D35" s="134"/>
      <c r="E35" s="135"/>
      <c r="F35" s="133"/>
      <c r="G35" s="134"/>
      <c r="H35" s="134"/>
      <c r="I35" s="135"/>
      <c r="J35" s="133"/>
      <c r="K35" s="134"/>
      <c r="L35" s="134"/>
      <c r="M35" s="135"/>
      <c r="N35" s="33"/>
      <c r="O35" s="33"/>
    </row>
    <row r="36" spans="1:15" ht="9" customHeight="1" x14ac:dyDescent="0.25">
      <c r="A36" s="31"/>
      <c r="B36" s="32"/>
      <c r="C36" s="133"/>
      <c r="D36" s="134"/>
      <c r="E36" s="135"/>
      <c r="F36" s="133"/>
      <c r="G36" s="134"/>
      <c r="H36" s="134"/>
      <c r="I36" s="135"/>
      <c r="J36" s="133"/>
      <c r="K36" s="134"/>
      <c r="L36" s="134"/>
      <c r="M36" s="135"/>
      <c r="N36" s="33"/>
      <c r="O36" s="33"/>
    </row>
    <row r="37" spans="1:15" ht="19.649999999999999" customHeight="1" x14ac:dyDescent="0.25">
      <c r="A37" s="34"/>
      <c r="B37" s="35"/>
      <c r="C37" s="136"/>
      <c r="D37" s="137"/>
      <c r="E37" s="138"/>
      <c r="F37" s="136"/>
      <c r="G37" s="137"/>
      <c r="H37" s="137"/>
      <c r="I37" s="138"/>
      <c r="J37" s="136"/>
      <c r="K37" s="137"/>
      <c r="L37" s="137"/>
      <c r="M37" s="138"/>
      <c r="N37" s="33"/>
      <c r="O37" s="33"/>
    </row>
    <row r="38" spans="1:15" ht="19.5" customHeight="1" x14ac:dyDescent="0.3">
      <c r="A38" s="145"/>
      <c r="B38" s="146"/>
      <c r="C38" s="36"/>
      <c r="D38" s="37"/>
      <c r="E38" s="37"/>
      <c r="F38" s="71" t="s">
        <v>16</v>
      </c>
      <c r="G38" s="72"/>
      <c r="H38" s="71" t="s">
        <v>18</v>
      </c>
      <c r="I38" s="72"/>
      <c r="J38" s="71" t="s">
        <v>19</v>
      </c>
      <c r="K38" s="72"/>
      <c r="L38" s="71" t="s">
        <v>30</v>
      </c>
      <c r="M38" s="72"/>
      <c r="N38" s="71" t="s">
        <v>70</v>
      </c>
      <c r="O38" s="72"/>
    </row>
    <row r="39" spans="1:15" ht="19.5" customHeight="1" x14ac:dyDescent="0.3">
      <c r="A39" s="147"/>
      <c r="B39" s="148"/>
      <c r="C39" s="38"/>
      <c r="D39" s="63" t="s">
        <v>12</v>
      </c>
      <c r="E39" s="63"/>
      <c r="F39" s="149" t="str">
        <f>F9</f>
        <v>Cameron</v>
      </c>
      <c r="G39" s="150"/>
      <c r="H39" s="149" t="str">
        <f>H9</f>
        <v>Compass Compression</v>
      </c>
      <c r="I39" s="150"/>
      <c r="J39" s="123" t="str">
        <f>J9</f>
        <v>Evolution</v>
      </c>
      <c r="K39" s="124"/>
      <c r="L39" s="149" t="str">
        <f>L9</f>
        <v>Foremost</v>
      </c>
      <c r="M39" s="150"/>
      <c r="N39" s="149" t="str">
        <f>N9</f>
        <v>Oilpro</v>
      </c>
      <c r="O39" s="150"/>
    </row>
    <row r="40" spans="1:15" ht="19.5" customHeight="1" x14ac:dyDescent="0.35">
      <c r="A40" s="177" t="s">
        <v>20</v>
      </c>
      <c r="B40" s="178"/>
      <c r="C40" s="178"/>
      <c r="D40" s="178"/>
      <c r="E40" s="178"/>
      <c r="F40" s="178"/>
      <c r="G40" s="178"/>
      <c r="H40" s="178"/>
      <c r="I40" s="178"/>
      <c r="J40" s="178"/>
      <c r="K40" s="178"/>
      <c r="L40" s="178"/>
      <c r="M40" s="178"/>
      <c r="N40" s="178"/>
      <c r="O40" s="179"/>
    </row>
    <row r="41" spans="1:15" s="15" customFormat="1" ht="33" customHeight="1" x14ac:dyDescent="0.3">
      <c r="A41" s="39" t="s">
        <v>4</v>
      </c>
      <c r="B41" s="40" t="s">
        <v>7</v>
      </c>
      <c r="C41" s="41" t="s">
        <v>10</v>
      </c>
      <c r="D41" s="40" t="s">
        <v>5</v>
      </c>
      <c r="E41" s="42" t="s">
        <v>6</v>
      </c>
      <c r="F41" s="43" t="s">
        <v>8</v>
      </c>
      <c r="G41" s="44" t="s">
        <v>9</v>
      </c>
      <c r="H41" s="43" t="s">
        <v>8</v>
      </c>
      <c r="I41" s="44" t="s">
        <v>9</v>
      </c>
      <c r="J41" s="43" t="s">
        <v>8</v>
      </c>
      <c r="K41" s="44" t="s">
        <v>9</v>
      </c>
      <c r="L41" s="43" t="s">
        <v>8</v>
      </c>
      <c r="M41" s="44" t="s">
        <v>9</v>
      </c>
      <c r="N41" s="43" t="s">
        <v>8</v>
      </c>
      <c r="O41" s="44" t="s">
        <v>9</v>
      </c>
    </row>
    <row r="42" spans="1:15" s="19" customFormat="1" ht="35.25" customHeight="1" x14ac:dyDescent="0.25">
      <c r="A42" s="16">
        <v>1</v>
      </c>
      <c r="B42" s="16"/>
      <c r="C42" s="17" t="s">
        <v>97</v>
      </c>
      <c r="D42" s="16">
        <v>1</v>
      </c>
      <c r="E42" s="16" t="s">
        <v>82</v>
      </c>
      <c r="F42" s="57">
        <v>974252</v>
      </c>
      <c r="G42" s="57">
        <f>F42*$D42</f>
        <v>974252</v>
      </c>
      <c r="H42" s="57">
        <v>0</v>
      </c>
      <c r="I42" s="57">
        <f t="shared" ref="I42:I61" si="15">H42*$D42</f>
        <v>0</v>
      </c>
      <c r="J42" s="18">
        <f>J43+55560</f>
        <v>439760</v>
      </c>
      <c r="K42" s="18">
        <f>J42*$D42</f>
        <v>439760</v>
      </c>
      <c r="L42" s="57">
        <v>815325</v>
      </c>
      <c r="M42" s="57">
        <f>L42*$D42</f>
        <v>815325</v>
      </c>
      <c r="N42" s="57">
        <v>610200</v>
      </c>
      <c r="O42" s="57">
        <f>N42*$D42</f>
        <v>610200</v>
      </c>
    </row>
    <row r="43" spans="1:15" s="19" customFormat="1" ht="35.25" customHeight="1" x14ac:dyDescent="0.25">
      <c r="A43" s="16">
        <v>2</v>
      </c>
      <c r="B43" s="16"/>
      <c r="C43" s="17" t="s">
        <v>98</v>
      </c>
      <c r="D43" s="16">
        <v>0</v>
      </c>
      <c r="E43" s="16" t="s">
        <v>82</v>
      </c>
      <c r="F43" s="57">
        <v>884997</v>
      </c>
      <c r="G43" s="57">
        <f t="shared" ref="G43:G61" si="16">F43*$D43</f>
        <v>0</v>
      </c>
      <c r="H43" s="57">
        <v>0</v>
      </c>
      <c r="I43" s="57">
        <f t="shared" si="15"/>
        <v>0</v>
      </c>
      <c r="J43" s="18">
        <v>384200</v>
      </c>
      <c r="K43" s="18">
        <f t="shared" ref="K43:M61" si="17">J43*$D43</f>
        <v>0</v>
      </c>
      <c r="L43" s="57">
        <v>0</v>
      </c>
      <c r="M43" s="57">
        <f t="shared" si="17"/>
        <v>0</v>
      </c>
      <c r="N43" s="57">
        <v>482400</v>
      </c>
      <c r="O43" s="57">
        <f t="shared" ref="O43:O61" si="18">N43*$D43</f>
        <v>0</v>
      </c>
    </row>
    <row r="44" spans="1:15" s="19" customFormat="1" ht="190.5" customHeight="1" x14ac:dyDescent="0.25">
      <c r="A44" s="16">
        <v>3</v>
      </c>
      <c r="B44" s="16"/>
      <c r="C44" s="17" t="s">
        <v>96</v>
      </c>
      <c r="D44" s="16">
        <v>1</v>
      </c>
      <c r="E44" s="16" t="s">
        <v>82</v>
      </c>
      <c r="F44" s="57">
        <v>0</v>
      </c>
      <c r="G44" s="57">
        <f t="shared" ref="G44" si="19">F44*$D44</f>
        <v>0</v>
      </c>
      <c r="H44" s="57">
        <v>656600</v>
      </c>
      <c r="I44" s="57">
        <f t="shared" ref="I44" si="20">H44*$D44</f>
        <v>656600</v>
      </c>
      <c r="J44" s="18">
        <v>0</v>
      </c>
      <c r="K44" s="18">
        <f t="shared" si="17"/>
        <v>0</v>
      </c>
      <c r="L44" s="57">
        <v>0</v>
      </c>
      <c r="M44" s="57">
        <f t="shared" si="17"/>
        <v>0</v>
      </c>
      <c r="N44" s="57">
        <v>0</v>
      </c>
      <c r="O44" s="57">
        <f t="shared" si="18"/>
        <v>0</v>
      </c>
    </row>
    <row r="45" spans="1:15" s="19" customFormat="1" ht="15" x14ac:dyDescent="0.3">
      <c r="A45" s="113" t="s">
        <v>182</v>
      </c>
      <c r="B45" s="114"/>
      <c r="C45" s="114"/>
      <c r="D45" s="114"/>
      <c r="E45" s="114"/>
      <c r="F45" s="114"/>
      <c r="G45" s="114"/>
      <c r="H45" s="114"/>
      <c r="I45" s="114"/>
      <c r="J45" s="114"/>
      <c r="K45" s="114"/>
      <c r="L45" s="114"/>
      <c r="M45" s="114"/>
      <c r="N45" s="114"/>
      <c r="O45" s="115"/>
    </row>
    <row r="46" spans="1:15" s="19" customFormat="1" ht="245.25" customHeight="1" x14ac:dyDescent="0.25">
      <c r="A46" s="16">
        <v>4</v>
      </c>
      <c r="B46" s="16"/>
      <c r="C46" s="17" t="s">
        <v>183</v>
      </c>
      <c r="D46" s="16">
        <v>0</v>
      </c>
      <c r="E46" s="16" t="s">
        <v>184</v>
      </c>
      <c r="F46" s="57">
        <v>0</v>
      </c>
      <c r="G46" s="57">
        <f t="shared" ref="G46:G49" si="21">F46*$D46</f>
        <v>0</v>
      </c>
      <c r="H46" s="57">
        <v>0</v>
      </c>
      <c r="I46" s="57">
        <f t="shared" ref="I46:I49" si="22">H46*$D46</f>
        <v>0</v>
      </c>
      <c r="J46" s="18">
        <v>15000</v>
      </c>
      <c r="K46" s="18">
        <v>15000</v>
      </c>
      <c r="L46" s="57">
        <v>0</v>
      </c>
      <c r="M46" s="57">
        <f t="shared" ref="M46:M49" si="23">L46*$D46</f>
        <v>0</v>
      </c>
      <c r="N46" s="57">
        <v>0</v>
      </c>
      <c r="O46" s="57">
        <f t="shared" ref="O46:O49" si="24">N46*$D46</f>
        <v>0</v>
      </c>
    </row>
    <row r="47" spans="1:15" s="19" customFormat="1" ht="35.25" customHeight="1" x14ac:dyDescent="0.25">
      <c r="A47" s="16">
        <v>5</v>
      </c>
      <c r="B47" s="16"/>
      <c r="C47" s="17" t="s">
        <v>185</v>
      </c>
      <c r="D47" s="16">
        <v>1</v>
      </c>
      <c r="E47" s="16" t="s">
        <v>82</v>
      </c>
      <c r="F47" s="57">
        <v>0</v>
      </c>
      <c r="G47" s="57">
        <f t="shared" si="21"/>
        <v>0</v>
      </c>
      <c r="H47" s="57">
        <v>0</v>
      </c>
      <c r="I47" s="57">
        <f t="shared" si="22"/>
        <v>0</v>
      </c>
      <c r="J47" s="18">
        <v>1120</v>
      </c>
      <c r="K47" s="59">
        <f t="shared" ref="K46:K49" si="25">J47*$D47</f>
        <v>1120</v>
      </c>
      <c r="L47" s="57">
        <v>0</v>
      </c>
      <c r="M47" s="57">
        <f t="shared" si="23"/>
        <v>0</v>
      </c>
      <c r="N47" s="57">
        <v>0</v>
      </c>
      <c r="O47" s="57">
        <f t="shared" si="24"/>
        <v>0</v>
      </c>
    </row>
    <row r="48" spans="1:15" s="19" customFormat="1" ht="35.25" customHeight="1" x14ac:dyDescent="0.25">
      <c r="A48" s="16">
        <v>6</v>
      </c>
      <c r="B48" s="16"/>
      <c r="C48" s="17" t="s">
        <v>186</v>
      </c>
      <c r="D48" s="16">
        <v>1</v>
      </c>
      <c r="E48" s="16" t="s">
        <v>82</v>
      </c>
      <c r="F48" s="57">
        <v>0</v>
      </c>
      <c r="G48" s="57">
        <f t="shared" si="21"/>
        <v>0</v>
      </c>
      <c r="H48" s="57">
        <v>0</v>
      </c>
      <c r="I48" s="57">
        <f t="shared" si="22"/>
        <v>0</v>
      </c>
      <c r="J48" s="18">
        <v>1320</v>
      </c>
      <c r="K48" s="59">
        <f t="shared" si="25"/>
        <v>1320</v>
      </c>
      <c r="L48" s="57">
        <v>0</v>
      </c>
      <c r="M48" s="57">
        <f t="shared" si="23"/>
        <v>0</v>
      </c>
      <c r="N48" s="57">
        <v>0</v>
      </c>
      <c r="O48" s="57">
        <f t="shared" si="24"/>
        <v>0</v>
      </c>
    </row>
    <row r="49" spans="1:15" s="19" customFormat="1" ht="35.25" customHeight="1" x14ac:dyDescent="0.25">
      <c r="A49" s="16">
        <v>7</v>
      </c>
      <c r="B49" s="16"/>
      <c r="C49" s="17" t="s">
        <v>187</v>
      </c>
      <c r="D49" s="16">
        <v>1</v>
      </c>
      <c r="E49" s="16" t="s">
        <v>82</v>
      </c>
      <c r="F49" s="57">
        <v>0</v>
      </c>
      <c r="G49" s="57">
        <f t="shared" si="21"/>
        <v>0</v>
      </c>
      <c r="H49" s="57">
        <v>0</v>
      </c>
      <c r="I49" s="57">
        <f t="shared" si="22"/>
        <v>0</v>
      </c>
      <c r="J49" s="18">
        <v>990</v>
      </c>
      <c r="K49" s="59">
        <f t="shared" si="25"/>
        <v>990</v>
      </c>
      <c r="L49" s="57">
        <v>0</v>
      </c>
      <c r="M49" s="57">
        <f t="shared" si="23"/>
        <v>0</v>
      </c>
      <c r="N49" s="57">
        <v>0</v>
      </c>
      <c r="O49" s="57">
        <f t="shared" si="24"/>
        <v>0</v>
      </c>
    </row>
    <row r="50" spans="1:15" s="19" customFormat="1" ht="35.25" customHeight="1" x14ac:dyDescent="0.25">
      <c r="A50" s="16">
        <v>8</v>
      </c>
      <c r="B50" s="16"/>
      <c r="C50" s="17" t="s">
        <v>188</v>
      </c>
      <c r="D50" s="16">
        <v>0</v>
      </c>
      <c r="E50" s="16" t="s">
        <v>82</v>
      </c>
      <c r="F50" s="57">
        <v>0</v>
      </c>
      <c r="G50" s="57">
        <f t="shared" ref="G50:G51" si="26">F50*$D50</f>
        <v>0</v>
      </c>
      <c r="H50" s="57">
        <v>0</v>
      </c>
      <c r="I50" s="57">
        <f t="shared" ref="I50:I51" si="27">H50*$D50</f>
        <v>0</v>
      </c>
      <c r="J50" s="18">
        <v>1155</v>
      </c>
      <c r="K50" s="18">
        <f t="shared" ref="K50:K51" si="28">J50*$D50</f>
        <v>0</v>
      </c>
      <c r="L50" s="57">
        <v>0</v>
      </c>
      <c r="M50" s="57">
        <f t="shared" ref="M50:M51" si="29">L50*$D50</f>
        <v>0</v>
      </c>
      <c r="N50" s="57">
        <v>0</v>
      </c>
      <c r="O50" s="57">
        <f t="shared" ref="O50:O51" si="30">N50*$D50</f>
        <v>0</v>
      </c>
    </row>
    <row r="51" spans="1:15" s="19" customFormat="1" ht="35.25" customHeight="1" x14ac:dyDescent="0.25">
      <c r="A51" s="16">
        <v>9</v>
      </c>
      <c r="B51" s="16"/>
      <c r="C51" s="17" t="s">
        <v>189</v>
      </c>
      <c r="D51" s="16">
        <v>1</v>
      </c>
      <c r="E51" s="16" t="s">
        <v>82</v>
      </c>
      <c r="F51" s="57">
        <v>0</v>
      </c>
      <c r="G51" s="57">
        <f t="shared" si="26"/>
        <v>0</v>
      </c>
      <c r="H51" s="57">
        <v>0</v>
      </c>
      <c r="I51" s="57">
        <f t="shared" si="27"/>
        <v>0</v>
      </c>
      <c r="J51" s="18">
        <v>1875</v>
      </c>
      <c r="K51" s="59">
        <f t="shared" si="28"/>
        <v>1875</v>
      </c>
      <c r="L51" s="57">
        <v>0</v>
      </c>
      <c r="M51" s="57">
        <f t="shared" si="29"/>
        <v>0</v>
      </c>
      <c r="N51" s="57">
        <v>0</v>
      </c>
      <c r="O51" s="57">
        <f t="shared" si="30"/>
        <v>0</v>
      </c>
    </row>
    <row r="52" spans="1:15" s="19" customFormat="1" ht="35.25" customHeight="1" x14ac:dyDescent="0.25">
      <c r="A52" s="16">
        <v>10</v>
      </c>
      <c r="B52" s="16"/>
      <c r="C52" s="20" t="s">
        <v>190</v>
      </c>
      <c r="D52" s="16">
        <v>1</v>
      </c>
      <c r="E52" s="16" t="s">
        <v>82</v>
      </c>
      <c r="F52" s="57">
        <v>0</v>
      </c>
      <c r="G52" s="57">
        <f t="shared" ref="G52:G60" si="31">F52*$D52</f>
        <v>0</v>
      </c>
      <c r="H52" s="57">
        <v>0</v>
      </c>
      <c r="I52" s="57">
        <f t="shared" ref="I52:I60" si="32">H52*$D52</f>
        <v>0</v>
      </c>
      <c r="J52" s="18">
        <v>1055</v>
      </c>
      <c r="K52" s="59">
        <f t="shared" ref="K52:K60" si="33">J52*$D52</f>
        <v>1055</v>
      </c>
      <c r="L52" s="57">
        <v>0</v>
      </c>
      <c r="M52" s="57">
        <f t="shared" ref="M52:M60" si="34">L52*$D52</f>
        <v>0</v>
      </c>
      <c r="N52" s="57">
        <v>0</v>
      </c>
      <c r="O52" s="57">
        <f t="shared" ref="O52:O60" si="35">N52*$D52</f>
        <v>0</v>
      </c>
    </row>
    <row r="53" spans="1:15" s="19" customFormat="1" ht="35.25" customHeight="1" x14ac:dyDescent="0.25">
      <c r="A53" s="16">
        <v>11</v>
      </c>
      <c r="B53" s="16"/>
      <c r="C53" s="17" t="s">
        <v>191</v>
      </c>
      <c r="D53" s="16">
        <v>1</v>
      </c>
      <c r="E53" s="16" t="s">
        <v>82</v>
      </c>
      <c r="F53" s="57">
        <v>0</v>
      </c>
      <c r="G53" s="57">
        <f t="shared" si="31"/>
        <v>0</v>
      </c>
      <c r="H53" s="57">
        <v>0</v>
      </c>
      <c r="I53" s="57">
        <f t="shared" si="32"/>
        <v>0</v>
      </c>
      <c r="J53" s="18">
        <v>11200</v>
      </c>
      <c r="K53" s="59">
        <f t="shared" si="33"/>
        <v>11200</v>
      </c>
      <c r="L53" s="57">
        <v>0</v>
      </c>
      <c r="M53" s="57">
        <f t="shared" si="34"/>
        <v>0</v>
      </c>
      <c r="N53" s="57">
        <v>0</v>
      </c>
      <c r="O53" s="57">
        <f t="shared" si="35"/>
        <v>0</v>
      </c>
    </row>
    <row r="54" spans="1:15" s="19" customFormat="1" ht="35.25" customHeight="1" x14ac:dyDescent="0.25">
      <c r="A54" s="16">
        <v>12</v>
      </c>
      <c r="B54" s="16"/>
      <c r="C54" s="17" t="s">
        <v>202</v>
      </c>
      <c r="D54" s="16">
        <v>1</v>
      </c>
      <c r="E54" s="16" t="s">
        <v>82</v>
      </c>
      <c r="F54" s="57">
        <v>0</v>
      </c>
      <c r="G54" s="57">
        <f t="shared" si="31"/>
        <v>0</v>
      </c>
      <c r="H54" s="57">
        <v>0</v>
      </c>
      <c r="I54" s="57">
        <f t="shared" si="32"/>
        <v>0</v>
      </c>
      <c r="J54" s="58">
        <v>-260</v>
      </c>
      <c r="K54" s="60">
        <f t="shared" si="33"/>
        <v>-260</v>
      </c>
      <c r="L54" s="57">
        <v>0</v>
      </c>
      <c r="M54" s="57">
        <f t="shared" si="34"/>
        <v>0</v>
      </c>
      <c r="N54" s="57">
        <v>0</v>
      </c>
      <c r="O54" s="57">
        <f t="shared" si="35"/>
        <v>0</v>
      </c>
    </row>
    <row r="55" spans="1:15" s="19" customFormat="1" ht="35.25" customHeight="1" x14ac:dyDescent="0.25">
      <c r="A55" s="16">
        <v>13</v>
      </c>
      <c r="B55" s="16"/>
      <c r="C55" s="17" t="s">
        <v>203</v>
      </c>
      <c r="D55" s="16">
        <v>1</v>
      </c>
      <c r="E55" s="16" t="s">
        <v>82</v>
      </c>
      <c r="F55" s="57">
        <v>0</v>
      </c>
      <c r="G55" s="57">
        <f t="shared" si="31"/>
        <v>0</v>
      </c>
      <c r="H55" s="57">
        <v>0</v>
      </c>
      <c r="I55" s="57">
        <f t="shared" si="32"/>
        <v>0</v>
      </c>
      <c r="J55" s="58">
        <v>-3135</v>
      </c>
      <c r="K55" s="60">
        <f t="shared" si="33"/>
        <v>-3135</v>
      </c>
      <c r="L55" s="57">
        <v>0</v>
      </c>
      <c r="M55" s="57">
        <f t="shared" si="34"/>
        <v>0</v>
      </c>
      <c r="N55" s="57">
        <v>0</v>
      </c>
      <c r="O55" s="57">
        <f t="shared" si="35"/>
        <v>0</v>
      </c>
    </row>
    <row r="56" spans="1:15" s="19" customFormat="1" ht="43.5" customHeight="1" x14ac:dyDescent="0.25">
      <c r="A56" s="16">
        <v>14</v>
      </c>
      <c r="B56" s="16"/>
      <c r="C56" s="17" t="s">
        <v>208</v>
      </c>
      <c r="D56" s="16">
        <v>1</v>
      </c>
      <c r="E56" s="16" t="s">
        <v>82</v>
      </c>
      <c r="F56" s="57">
        <v>0</v>
      </c>
      <c r="G56" s="57">
        <f t="shared" si="31"/>
        <v>0</v>
      </c>
      <c r="H56" s="57">
        <v>0</v>
      </c>
      <c r="I56" s="57">
        <f t="shared" si="32"/>
        <v>0</v>
      </c>
      <c r="J56" s="58">
        <v>0</v>
      </c>
      <c r="K56" s="58">
        <f t="shared" si="33"/>
        <v>0</v>
      </c>
      <c r="L56" s="57">
        <v>0</v>
      </c>
      <c r="M56" s="57">
        <f t="shared" si="34"/>
        <v>0</v>
      </c>
      <c r="N56" s="57">
        <v>0</v>
      </c>
      <c r="O56" s="57">
        <f t="shared" si="35"/>
        <v>0</v>
      </c>
    </row>
    <row r="57" spans="1:15" s="19" customFormat="1" ht="35.25" customHeight="1" x14ac:dyDescent="0.25">
      <c r="A57" s="16">
        <v>15</v>
      </c>
      <c r="B57" s="16"/>
      <c r="C57" s="17" t="s">
        <v>204</v>
      </c>
      <c r="D57" s="16">
        <v>1</v>
      </c>
      <c r="E57" s="16" t="s">
        <v>82</v>
      </c>
      <c r="F57" s="57">
        <v>0</v>
      </c>
      <c r="G57" s="57">
        <f t="shared" ref="G57:G58" si="36">F57*$D57</f>
        <v>0</v>
      </c>
      <c r="H57" s="57">
        <v>0</v>
      </c>
      <c r="I57" s="57">
        <f t="shared" ref="I57:I58" si="37">H57*$D57</f>
        <v>0</v>
      </c>
      <c r="J57" s="18">
        <v>9595</v>
      </c>
      <c r="K57" s="18">
        <f t="shared" ref="K57:K58" si="38">J57*$D57</f>
        <v>9595</v>
      </c>
      <c r="L57" s="57">
        <v>0</v>
      </c>
      <c r="M57" s="57">
        <f t="shared" ref="M57:M58" si="39">L57*$D57</f>
        <v>0</v>
      </c>
      <c r="N57" s="57">
        <v>0</v>
      </c>
      <c r="O57" s="57">
        <f t="shared" ref="O57:O58" si="40">N57*$D57</f>
        <v>0</v>
      </c>
    </row>
    <row r="58" spans="1:15" s="19" customFormat="1" ht="49.5" customHeight="1" x14ac:dyDescent="0.25">
      <c r="A58" s="16">
        <v>16</v>
      </c>
      <c r="B58" s="16"/>
      <c r="C58" s="17" t="s">
        <v>205</v>
      </c>
      <c r="D58" s="16">
        <v>1</v>
      </c>
      <c r="E58" s="16" t="s">
        <v>82</v>
      </c>
      <c r="F58" s="57">
        <v>0</v>
      </c>
      <c r="G58" s="57">
        <f t="shared" si="36"/>
        <v>0</v>
      </c>
      <c r="H58" s="57">
        <v>0</v>
      </c>
      <c r="I58" s="57">
        <f t="shared" si="37"/>
        <v>0</v>
      </c>
      <c r="J58" s="58">
        <v>-12570</v>
      </c>
      <c r="K58" s="60">
        <f t="shared" si="38"/>
        <v>-12570</v>
      </c>
      <c r="L58" s="57">
        <v>0</v>
      </c>
      <c r="M58" s="57">
        <f t="shared" si="39"/>
        <v>0</v>
      </c>
      <c r="N58" s="57">
        <v>0</v>
      </c>
      <c r="O58" s="57">
        <f t="shared" si="40"/>
        <v>0</v>
      </c>
    </row>
    <row r="59" spans="1:15" s="19" customFormat="1" ht="35.25" customHeight="1" x14ac:dyDescent="0.25">
      <c r="A59" s="16">
        <v>17</v>
      </c>
      <c r="B59" s="16"/>
      <c r="C59" s="17" t="s">
        <v>206</v>
      </c>
      <c r="D59" s="16">
        <v>1</v>
      </c>
      <c r="E59" s="16" t="s">
        <v>82</v>
      </c>
      <c r="F59" s="57">
        <v>0</v>
      </c>
      <c r="G59" s="57">
        <f t="shared" ref="G59" si="41">F59*$D59</f>
        <v>0</v>
      </c>
      <c r="H59" s="57">
        <v>0</v>
      </c>
      <c r="I59" s="57">
        <f t="shared" ref="I59" si="42">H59*$D59</f>
        <v>0</v>
      </c>
      <c r="J59" s="18">
        <v>17215</v>
      </c>
      <c r="K59" s="59">
        <f t="shared" ref="K59" si="43">J59*$D59</f>
        <v>17215</v>
      </c>
      <c r="L59" s="57">
        <v>0</v>
      </c>
      <c r="M59" s="57">
        <f t="shared" ref="M59" si="44">L59*$D59</f>
        <v>0</v>
      </c>
      <c r="N59" s="57">
        <v>0</v>
      </c>
      <c r="O59" s="57">
        <f t="shared" ref="O59" si="45">N59*$D59</f>
        <v>0</v>
      </c>
    </row>
    <row r="60" spans="1:15" s="19" customFormat="1" ht="35.25" customHeight="1" x14ac:dyDescent="0.25">
      <c r="A60" s="16">
        <v>18</v>
      </c>
      <c r="B60" s="16"/>
      <c r="C60" s="17" t="s">
        <v>207</v>
      </c>
      <c r="D60" s="16">
        <v>1</v>
      </c>
      <c r="E60" s="16" t="s">
        <v>82</v>
      </c>
      <c r="F60" s="57">
        <v>0</v>
      </c>
      <c r="G60" s="57">
        <f t="shared" si="31"/>
        <v>0</v>
      </c>
      <c r="H60" s="57">
        <v>0</v>
      </c>
      <c r="I60" s="57">
        <f t="shared" si="32"/>
        <v>0</v>
      </c>
      <c r="J60" s="18">
        <v>2735</v>
      </c>
      <c r="K60" s="59">
        <f t="shared" si="33"/>
        <v>2735</v>
      </c>
      <c r="L60" s="57">
        <v>0</v>
      </c>
      <c r="M60" s="57">
        <f t="shared" si="34"/>
        <v>0</v>
      </c>
      <c r="N60" s="57">
        <v>0</v>
      </c>
      <c r="O60" s="57">
        <f t="shared" si="35"/>
        <v>0</v>
      </c>
    </row>
    <row r="61" spans="1:15" s="19" customFormat="1" ht="35.25" customHeight="1" x14ac:dyDescent="0.25">
      <c r="A61" s="16">
        <v>19</v>
      </c>
      <c r="B61" s="16"/>
      <c r="C61" s="17" t="s">
        <v>209</v>
      </c>
      <c r="D61" s="16">
        <v>0</v>
      </c>
      <c r="E61" s="16" t="s">
        <v>82</v>
      </c>
      <c r="F61" s="57">
        <v>0</v>
      </c>
      <c r="G61" s="57">
        <f t="shared" si="16"/>
        <v>0</v>
      </c>
      <c r="H61" s="57">
        <v>0</v>
      </c>
      <c r="I61" s="57">
        <f t="shared" si="15"/>
        <v>0</v>
      </c>
      <c r="J61" s="18">
        <v>2485</v>
      </c>
      <c r="K61" s="18">
        <f t="shared" si="17"/>
        <v>0</v>
      </c>
      <c r="L61" s="57">
        <v>0</v>
      </c>
      <c r="M61" s="57">
        <f t="shared" si="17"/>
        <v>0</v>
      </c>
      <c r="N61" s="57">
        <v>0</v>
      </c>
      <c r="O61" s="57">
        <f t="shared" si="18"/>
        <v>0</v>
      </c>
    </row>
    <row r="62" spans="1:15" s="21" customFormat="1" ht="22.5" customHeight="1" x14ac:dyDescent="0.3">
      <c r="A62" s="45"/>
      <c r="B62" s="46"/>
      <c r="C62" s="141" t="s">
        <v>24</v>
      </c>
      <c r="D62" s="76"/>
      <c r="E62" s="76"/>
      <c r="F62" s="139">
        <f>SUM(G42:G61)</f>
        <v>974252</v>
      </c>
      <c r="G62" s="139"/>
      <c r="H62" s="139">
        <f>SUM(I42:I61)</f>
        <v>656600</v>
      </c>
      <c r="I62" s="139"/>
      <c r="J62" s="140">
        <f>SUM(K42:K61)</f>
        <v>485900</v>
      </c>
      <c r="K62" s="140"/>
      <c r="L62" s="139">
        <f>SUM(M42:M61)</f>
        <v>815325</v>
      </c>
      <c r="M62" s="139"/>
      <c r="N62" s="139">
        <f>SUM(O42:O61)</f>
        <v>610200</v>
      </c>
      <c r="O62" s="139"/>
    </row>
    <row r="63" spans="1:15" s="21" customFormat="1" ht="15" x14ac:dyDescent="0.3">
      <c r="A63" s="47"/>
      <c r="B63" s="48"/>
      <c r="C63" s="153"/>
      <c r="D63" s="154"/>
      <c r="E63" s="154"/>
      <c r="F63" s="154"/>
      <c r="G63" s="154"/>
      <c r="H63" s="154"/>
      <c r="I63" s="154"/>
      <c r="J63" s="154"/>
      <c r="K63" s="154"/>
      <c r="L63" s="154"/>
      <c r="M63" s="155"/>
      <c r="N63" s="49"/>
      <c r="O63" s="49"/>
    </row>
    <row r="64" spans="1:15" ht="19.5" x14ac:dyDescent="0.35">
      <c r="A64" s="177" t="s">
        <v>21</v>
      </c>
      <c r="B64" s="178"/>
      <c r="C64" s="178"/>
      <c r="D64" s="178"/>
      <c r="E64" s="178"/>
      <c r="F64" s="178"/>
      <c r="G64" s="178"/>
      <c r="H64" s="178"/>
      <c r="I64" s="178"/>
      <c r="J64" s="178"/>
      <c r="K64" s="178"/>
      <c r="L64" s="178"/>
      <c r="M64" s="178"/>
      <c r="N64" s="178"/>
      <c r="O64" s="178"/>
    </row>
    <row r="65" spans="1:15" s="15" customFormat="1" ht="33" customHeight="1" x14ac:dyDescent="0.3">
      <c r="A65" s="39" t="s">
        <v>4</v>
      </c>
      <c r="B65" s="40" t="s">
        <v>7</v>
      </c>
      <c r="C65" s="41" t="s">
        <v>10</v>
      </c>
      <c r="D65" s="40" t="s">
        <v>5</v>
      </c>
      <c r="E65" s="42" t="s">
        <v>6</v>
      </c>
      <c r="F65" s="43" t="s">
        <v>8</v>
      </c>
      <c r="G65" s="44" t="s">
        <v>9</v>
      </c>
      <c r="H65" s="43" t="s">
        <v>8</v>
      </c>
      <c r="I65" s="44" t="s">
        <v>9</v>
      </c>
      <c r="J65" s="43" t="s">
        <v>8</v>
      </c>
      <c r="K65" s="44" t="s">
        <v>9</v>
      </c>
      <c r="L65" s="43" t="s">
        <v>8</v>
      </c>
      <c r="M65" s="44" t="s">
        <v>9</v>
      </c>
      <c r="N65" s="43" t="s">
        <v>8</v>
      </c>
      <c r="O65" s="44" t="s">
        <v>9</v>
      </c>
    </row>
    <row r="66" spans="1:15" s="19" customFormat="1" ht="35.25" customHeight="1" x14ac:dyDescent="0.25">
      <c r="A66" s="16" t="s">
        <v>48</v>
      </c>
      <c r="B66" s="16"/>
      <c r="C66" s="17" t="s">
        <v>168</v>
      </c>
      <c r="D66" s="16"/>
      <c r="E66" s="16" t="s">
        <v>82</v>
      </c>
      <c r="F66" s="57">
        <v>0</v>
      </c>
      <c r="G66" s="57">
        <f t="shared" ref="G66:G70" si="46">F66*$D66</f>
        <v>0</v>
      </c>
      <c r="H66" s="57">
        <v>27700</v>
      </c>
      <c r="I66" s="57">
        <f t="shared" ref="I66:I70" si="47">H66*$D66</f>
        <v>0</v>
      </c>
      <c r="J66" s="18">
        <v>0</v>
      </c>
      <c r="K66" s="18">
        <f t="shared" ref="K66:M70" si="48">J66*$D66</f>
        <v>0</v>
      </c>
      <c r="L66" s="57">
        <v>0</v>
      </c>
      <c r="M66" s="57">
        <f t="shared" si="48"/>
        <v>0</v>
      </c>
      <c r="N66" s="57">
        <v>0</v>
      </c>
      <c r="O66" s="57">
        <f t="shared" ref="O66:O70" si="49">N66*$D66</f>
        <v>0</v>
      </c>
    </row>
    <row r="67" spans="1:15" s="19" customFormat="1" ht="35.25" customHeight="1" x14ac:dyDescent="0.25">
      <c r="A67" s="16" t="s">
        <v>49</v>
      </c>
      <c r="B67" s="16"/>
      <c r="C67" s="17" t="s">
        <v>179</v>
      </c>
      <c r="D67" s="16"/>
      <c r="E67" s="16" t="s">
        <v>82</v>
      </c>
      <c r="F67" s="57">
        <v>0</v>
      </c>
      <c r="G67" s="57">
        <f t="shared" si="46"/>
        <v>0</v>
      </c>
      <c r="H67" s="57">
        <v>0</v>
      </c>
      <c r="I67" s="57">
        <f t="shared" si="47"/>
        <v>0</v>
      </c>
      <c r="J67" s="18">
        <v>0</v>
      </c>
      <c r="K67" s="18">
        <f t="shared" si="48"/>
        <v>0</v>
      </c>
      <c r="L67" s="57">
        <v>0</v>
      </c>
      <c r="M67" s="57">
        <f t="shared" si="48"/>
        <v>0</v>
      </c>
      <c r="N67" s="57">
        <v>0</v>
      </c>
      <c r="O67" s="57">
        <f t="shared" si="49"/>
        <v>0</v>
      </c>
    </row>
    <row r="68" spans="1:15" s="19" customFormat="1" ht="45" customHeight="1" x14ac:dyDescent="0.25">
      <c r="A68" s="16" t="s">
        <v>50</v>
      </c>
      <c r="B68" s="16"/>
      <c r="C68" s="17" t="s">
        <v>169</v>
      </c>
      <c r="D68" s="16"/>
      <c r="E68" s="16" t="s">
        <v>82</v>
      </c>
      <c r="F68" s="57">
        <v>0</v>
      </c>
      <c r="G68" s="57">
        <f t="shared" si="46"/>
        <v>0</v>
      </c>
      <c r="H68" s="57">
        <v>0</v>
      </c>
      <c r="I68" s="57">
        <f t="shared" si="47"/>
        <v>0</v>
      </c>
      <c r="J68" s="18">
        <v>0</v>
      </c>
      <c r="K68" s="18">
        <f t="shared" si="48"/>
        <v>0</v>
      </c>
      <c r="L68" s="57">
        <v>0</v>
      </c>
      <c r="M68" s="57">
        <f t="shared" si="48"/>
        <v>0</v>
      </c>
      <c r="N68" s="57">
        <v>0</v>
      </c>
      <c r="O68" s="57">
        <f t="shared" si="49"/>
        <v>0</v>
      </c>
    </row>
    <row r="69" spans="1:15" s="19" customFormat="1" ht="35.25" customHeight="1" x14ac:dyDescent="0.25">
      <c r="A69" s="16" t="s">
        <v>106</v>
      </c>
      <c r="B69" s="16"/>
      <c r="C69" s="17" t="s">
        <v>178</v>
      </c>
      <c r="D69" s="16"/>
      <c r="E69" s="16" t="s">
        <v>82</v>
      </c>
      <c r="F69" s="57">
        <v>0</v>
      </c>
      <c r="G69" s="57">
        <f t="shared" si="46"/>
        <v>0</v>
      </c>
      <c r="H69" s="57">
        <v>0</v>
      </c>
      <c r="I69" s="57">
        <f t="shared" si="47"/>
        <v>0</v>
      </c>
      <c r="J69" s="18">
        <v>0</v>
      </c>
      <c r="K69" s="18">
        <f t="shared" si="48"/>
        <v>0</v>
      </c>
      <c r="L69" s="57">
        <v>0</v>
      </c>
      <c r="M69" s="57">
        <f t="shared" si="48"/>
        <v>0</v>
      </c>
      <c r="N69" s="57">
        <v>0</v>
      </c>
      <c r="O69" s="57">
        <f t="shared" si="49"/>
        <v>0</v>
      </c>
    </row>
    <row r="70" spans="1:15" s="19" customFormat="1" ht="50" x14ac:dyDescent="0.25">
      <c r="A70" s="16" t="s">
        <v>107</v>
      </c>
      <c r="B70" s="16"/>
      <c r="C70" s="17" t="s">
        <v>170</v>
      </c>
      <c r="D70" s="16">
        <v>1</v>
      </c>
      <c r="E70" s="16" t="s">
        <v>82</v>
      </c>
      <c r="F70" s="57">
        <v>0</v>
      </c>
      <c r="G70" s="57">
        <f t="shared" si="46"/>
        <v>0</v>
      </c>
      <c r="H70" s="57">
        <v>3500</v>
      </c>
      <c r="I70" s="57">
        <f t="shared" si="47"/>
        <v>3500</v>
      </c>
      <c r="J70" s="18">
        <v>0</v>
      </c>
      <c r="K70" s="18">
        <f t="shared" si="48"/>
        <v>0</v>
      </c>
      <c r="L70" s="57">
        <v>0</v>
      </c>
      <c r="M70" s="57">
        <f t="shared" si="48"/>
        <v>0</v>
      </c>
      <c r="N70" s="57">
        <v>0</v>
      </c>
      <c r="O70" s="57">
        <f t="shared" si="49"/>
        <v>0</v>
      </c>
    </row>
    <row r="71" spans="1:15" s="19" customFormat="1" ht="35.25" customHeight="1" x14ac:dyDescent="0.25">
      <c r="A71" s="16" t="s">
        <v>108</v>
      </c>
      <c r="B71" s="16"/>
      <c r="C71" s="17" t="s">
        <v>120</v>
      </c>
      <c r="D71" s="16"/>
      <c r="E71" s="16"/>
      <c r="F71" s="57">
        <v>0</v>
      </c>
      <c r="G71" s="57">
        <f t="shared" ref="G71:G84" si="50">F71*$D71</f>
        <v>0</v>
      </c>
      <c r="H71" s="57">
        <v>0</v>
      </c>
      <c r="I71" s="57">
        <f t="shared" ref="I71:I84" si="51">H71*$D71</f>
        <v>0</v>
      </c>
      <c r="J71" s="18">
        <v>28000</v>
      </c>
      <c r="K71" s="18">
        <f t="shared" ref="K71:M83" si="52">J71*$D71</f>
        <v>0</v>
      </c>
      <c r="L71" s="57">
        <v>0</v>
      </c>
      <c r="M71" s="57">
        <f t="shared" si="52"/>
        <v>0</v>
      </c>
      <c r="N71" s="57">
        <v>0</v>
      </c>
      <c r="O71" s="57">
        <f t="shared" ref="O71:O84" si="53">N71*$D71</f>
        <v>0</v>
      </c>
    </row>
    <row r="72" spans="1:15" s="19" customFormat="1" ht="35.25" customHeight="1" x14ac:dyDescent="0.25">
      <c r="A72" s="16" t="s">
        <v>109</v>
      </c>
      <c r="B72" s="16"/>
      <c r="C72" s="17" t="s">
        <v>119</v>
      </c>
      <c r="D72" s="16">
        <v>1</v>
      </c>
      <c r="E72" s="16"/>
      <c r="F72" s="57">
        <v>0</v>
      </c>
      <c r="G72" s="57">
        <f t="shared" si="50"/>
        <v>0</v>
      </c>
      <c r="H72" s="57">
        <v>0</v>
      </c>
      <c r="I72" s="57">
        <f t="shared" si="51"/>
        <v>0</v>
      </c>
      <c r="J72" s="18">
        <v>41895</v>
      </c>
      <c r="K72" s="59">
        <f t="shared" si="52"/>
        <v>41895</v>
      </c>
      <c r="L72" s="57">
        <v>0</v>
      </c>
      <c r="M72" s="57">
        <f t="shared" si="52"/>
        <v>0</v>
      </c>
      <c r="N72" s="57">
        <v>0</v>
      </c>
      <c r="O72" s="57">
        <f t="shared" si="53"/>
        <v>0</v>
      </c>
    </row>
    <row r="73" spans="1:15" s="19" customFormat="1" ht="35.25" customHeight="1" x14ac:dyDescent="0.25">
      <c r="A73" s="16" t="s">
        <v>110</v>
      </c>
      <c r="B73" s="16"/>
      <c r="C73" s="17" t="s">
        <v>118</v>
      </c>
      <c r="D73" s="16">
        <v>1</v>
      </c>
      <c r="E73" s="16"/>
      <c r="F73" s="57">
        <v>0</v>
      </c>
      <c r="G73" s="57">
        <f t="shared" ref="G73:G76" si="54">F73*$D73</f>
        <v>0</v>
      </c>
      <c r="H73" s="57">
        <v>0</v>
      </c>
      <c r="I73" s="57">
        <f t="shared" ref="I73:I76" si="55">H73*$D73</f>
        <v>0</v>
      </c>
      <c r="J73" s="18">
        <v>4555</v>
      </c>
      <c r="K73" s="59">
        <f t="shared" si="52"/>
        <v>4555</v>
      </c>
      <c r="L73" s="57">
        <v>0</v>
      </c>
      <c r="M73" s="57">
        <f t="shared" si="52"/>
        <v>0</v>
      </c>
      <c r="N73" s="57">
        <v>0</v>
      </c>
      <c r="O73" s="57">
        <f t="shared" ref="O73:O76" si="56">N73*$D73</f>
        <v>0</v>
      </c>
    </row>
    <row r="74" spans="1:15" s="19" customFormat="1" ht="35.25" customHeight="1" x14ac:dyDescent="0.25">
      <c r="A74" s="16" t="s">
        <v>111</v>
      </c>
      <c r="B74" s="16"/>
      <c r="C74" s="17" t="s">
        <v>117</v>
      </c>
      <c r="D74" s="16">
        <v>1</v>
      </c>
      <c r="E74" s="16"/>
      <c r="F74" s="57">
        <v>0</v>
      </c>
      <c r="G74" s="57">
        <f t="shared" si="54"/>
        <v>0</v>
      </c>
      <c r="H74" s="57">
        <v>0</v>
      </c>
      <c r="I74" s="57">
        <f t="shared" si="55"/>
        <v>0</v>
      </c>
      <c r="J74" s="18">
        <v>19895</v>
      </c>
      <c r="K74" s="59">
        <f t="shared" si="52"/>
        <v>19895</v>
      </c>
      <c r="L74" s="57">
        <v>0</v>
      </c>
      <c r="M74" s="57">
        <f t="shared" si="52"/>
        <v>0</v>
      </c>
      <c r="N74" s="57">
        <v>0</v>
      </c>
      <c r="O74" s="57">
        <f t="shared" si="56"/>
        <v>0</v>
      </c>
    </row>
    <row r="75" spans="1:15" s="19" customFormat="1" ht="35.25" customHeight="1" x14ac:dyDescent="0.25">
      <c r="A75" s="16" t="s">
        <v>112</v>
      </c>
      <c r="B75" s="16"/>
      <c r="C75" s="17" t="s">
        <v>116</v>
      </c>
      <c r="D75" s="16">
        <v>1</v>
      </c>
      <c r="E75" s="16"/>
      <c r="F75" s="57">
        <v>0</v>
      </c>
      <c r="G75" s="57">
        <f t="shared" si="54"/>
        <v>0</v>
      </c>
      <c r="H75" s="57">
        <v>0</v>
      </c>
      <c r="I75" s="57">
        <f t="shared" si="55"/>
        <v>0</v>
      </c>
      <c r="J75" s="18">
        <v>425</v>
      </c>
      <c r="K75" s="59">
        <f t="shared" ref="K75:K76" si="57">J75*$D75</f>
        <v>425</v>
      </c>
      <c r="L75" s="57">
        <v>0</v>
      </c>
      <c r="M75" s="57">
        <f t="shared" ref="M75:M76" si="58">L75*$D75</f>
        <v>0</v>
      </c>
      <c r="N75" s="57">
        <v>0</v>
      </c>
      <c r="O75" s="57">
        <f t="shared" si="56"/>
        <v>0</v>
      </c>
    </row>
    <row r="76" spans="1:15" s="19" customFormat="1" ht="35.25" customHeight="1" x14ac:dyDescent="0.25">
      <c r="A76" s="16" t="s">
        <v>149</v>
      </c>
      <c r="B76" s="16"/>
      <c r="C76" s="17" t="s">
        <v>198</v>
      </c>
      <c r="D76" s="16">
        <v>1</v>
      </c>
      <c r="E76" s="16"/>
      <c r="F76" s="57">
        <v>0</v>
      </c>
      <c r="G76" s="57">
        <f t="shared" si="54"/>
        <v>0</v>
      </c>
      <c r="H76" s="57">
        <v>0</v>
      </c>
      <c r="I76" s="57">
        <f t="shared" si="55"/>
        <v>0</v>
      </c>
      <c r="J76" s="18">
        <v>435</v>
      </c>
      <c r="K76" s="59">
        <f t="shared" si="57"/>
        <v>435</v>
      </c>
      <c r="L76" s="57">
        <v>0</v>
      </c>
      <c r="M76" s="57">
        <f t="shared" si="58"/>
        <v>0</v>
      </c>
      <c r="N76" s="57">
        <v>0</v>
      </c>
      <c r="O76" s="57">
        <f t="shared" si="56"/>
        <v>0</v>
      </c>
    </row>
    <row r="77" spans="1:15" s="19" customFormat="1" ht="53.25" customHeight="1" x14ac:dyDescent="0.25">
      <c r="A77" s="16" t="s">
        <v>149</v>
      </c>
      <c r="B77" s="16"/>
      <c r="C77" s="17" t="s">
        <v>115</v>
      </c>
      <c r="D77" s="16"/>
      <c r="E77" s="16"/>
      <c r="F77" s="57">
        <v>0</v>
      </c>
      <c r="G77" s="57">
        <f t="shared" si="50"/>
        <v>0</v>
      </c>
      <c r="H77" s="57">
        <v>0</v>
      </c>
      <c r="I77" s="57">
        <f t="shared" si="51"/>
        <v>0</v>
      </c>
      <c r="J77" s="18">
        <v>750</v>
      </c>
      <c r="K77" s="18">
        <f t="shared" ref="K77:K78" si="59">J77*$D77</f>
        <v>0</v>
      </c>
      <c r="L77" s="57">
        <v>0</v>
      </c>
      <c r="M77" s="57">
        <f t="shared" ref="M77:M78" si="60">L77*$D77</f>
        <v>0</v>
      </c>
      <c r="N77" s="57">
        <v>0</v>
      </c>
      <c r="O77" s="57">
        <f t="shared" si="53"/>
        <v>0</v>
      </c>
    </row>
    <row r="78" spans="1:15" s="19" customFormat="1" ht="35.25" customHeight="1" x14ac:dyDescent="0.25">
      <c r="A78" s="16" t="s">
        <v>150</v>
      </c>
      <c r="B78" s="16"/>
      <c r="C78" s="17" t="s">
        <v>114</v>
      </c>
      <c r="D78" s="16">
        <v>1</v>
      </c>
      <c r="E78" s="16"/>
      <c r="F78" s="57">
        <v>0</v>
      </c>
      <c r="G78" s="57">
        <f t="shared" ref="G78" si="61">F78*$D78</f>
        <v>0</v>
      </c>
      <c r="H78" s="57">
        <v>0</v>
      </c>
      <c r="I78" s="57">
        <f t="shared" ref="I78" si="62">H78*$D78</f>
        <v>0</v>
      </c>
      <c r="J78" s="18">
        <v>915</v>
      </c>
      <c r="K78" s="59">
        <f t="shared" si="59"/>
        <v>915</v>
      </c>
      <c r="L78" s="57">
        <v>0</v>
      </c>
      <c r="M78" s="57">
        <f t="shared" si="60"/>
        <v>0</v>
      </c>
      <c r="N78" s="57">
        <v>0</v>
      </c>
      <c r="O78" s="57">
        <f t="shared" ref="O78" si="63">N78*$D78</f>
        <v>0</v>
      </c>
    </row>
    <row r="79" spans="1:15" s="19" customFormat="1" ht="35.25" customHeight="1" x14ac:dyDescent="0.25">
      <c r="A79" s="16" t="s">
        <v>171</v>
      </c>
      <c r="B79" s="16"/>
      <c r="C79" s="17" t="s">
        <v>113</v>
      </c>
      <c r="D79" s="16">
        <v>1</v>
      </c>
      <c r="E79" s="16"/>
      <c r="F79" s="57">
        <v>0</v>
      </c>
      <c r="G79" s="57">
        <f t="shared" ref="G79:G83" si="64">F79*$D79</f>
        <v>0</v>
      </c>
      <c r="H79" s="57">
        <v>0</v>
      </c>
      <c r="I79" s="57">
        <f t="shared" ref="I79:I83" si="65">H79*$D79</f>
        <v>0</v>
      </c>
      <c r="J79" s="18">
        <v>1445</v>
      </c>
      <c r="K79" s="59">
        <f t="shared" si="52"/>
        <v>1445</v>
      </c>
      <c r="L79" s="57">
        <v>0</v>
      </c>
      <c r="M79" s="57">
        <f t="shared" si="52"/>
        <v>0</v>
      </c>
      <c r="N79" s="57">
        <v>0</v>
      </c>
      <c r="O79" s="57">
        <f t="shared" ref="O79:O83" si="66">N79*$D79</f>
        <v>0</v>
      </c>
    </row>
    <row r="80" spans="1:15" s="19" customFormat="1" ht="35.25" customHeight="1" x14ac:dyDescent="0.25">
      <c r="A80" s="16" t="s">
        <v>172</v>
      </c>
      <c r="B80" s="16"/>
      <c r="C80" s="17" t="s">
        <v>151</v>
      </c>
      <c r="D80" s="16">
        <v>1</v>
      </c>
      <c r="E80" s="16"/>
      <c r="F80" s="57">
        <v>0</v>
      </c>
      <c r="G80" s="57">
        <f t="shared" ref="G80:G81" si="67">F80*$D80</f>
        <v>0</v>
      </c>
      <c r="H80" s="57">
        <v>0</v>
      </c>
      <c r="I80" s="57">
        <f t="shared" ref="I80:I81" si="68">H80*$D80</f>
        <v>0</v>
      </c>
      <c r="J80" s="18">
        <v>0</v>
      </c>
      <c r="K80" s="18">
        <f t="shared" ref="K80:K81" si="69">J80*$D80</f>
        <v>0</v>
      </c>
      <c r="L80" s="57">
        <v>0</v>
      </c>
      <c r="M80" s="57">
        <f t="shared" ref="M80:M81" si="70">L80*$D80</f>
        <v>0</v>
      </c>
      <c r="N80" s="57">
        <v>27400</v>
      </c>
      <c r="O80" s="57">
        <f t="shared" ref="O80:O81" si="71">N80*$D80</f>
        <v>27400</v>
      </c>
    </row>
    <row r="81" spans="1:15" s="19" customFormat="1" ht="35.25" customHeight="1" x14ac:dyDescent="0.25">
      <c r="A81" s="16" t="s">
        <v>173</v>
      </c>
      <c r="B81" s="16"/>
      <c r="C81" s="20" t="s">
        <v>154</v>
      </c>
      <c r="D81" s="16"/>
      <c r="E81" s="16"/>
      <c r="F81" s="57">
        <v>0</v>
      </c>
      <c r="G81" s="57">
        <f t="shared" si="67"/>
        <v>0</v>
      </c>
      <c r="H81" s="57">
        <v>0</v>
      </c>
      <c r="I81" s="57">
        <f t="shared" si="68"/>
        <v>0</v>
      </c>
      <c r="J81" s="18">
        <v>0</v>
      </c>
      <c r="K81" s="18">
        <f t="shared" si="69"/>
        <v>0</v>
      </c>
      <c r="L81" s="57">
        <v>0</v>
      </c>
      <c r="M81" s="57">
        <f t="shared" si="70"/>
        <v>0</v>
      </c>
      <c r="N81" s="57">
        <v>45500</v>
      </c>
      <c r="O81" s="57">
        <f t="shared" si="71"/>
        <v>0</v>
      </c>
    </row>
    <row r="82" spans="1:15" s="19" customFormat="1" ht="35.25" customHeight="1" x14ac:dyDescent="0.25">
      <c r="A82" s="16" t="s">
        <v>174</v>
      </c>
      <c r="B82" s="16"/>
      <c r="C82" s="20" t="s">
        <v>153</v>
      </c>
      <c r="D82" s="16"/>
      <c r="E82" s="16"/>
      <c r="F82" s="57">
        <v>0</v>
      </c>
      <c r="G82" s="57">
        <f t="shared" si="64"/>
        <v>0</v>
      </c>
      <c r="H82" s="57">
        <v>0</v>
      </c>
      <c r="I82" s="57">
        <f t="shared" si="65"/>
        <v>0</v>
      </c>
      <c r="J82" s="18">
        <v>0</v>
      </c>
      <c r="K82" s="18">
        <f t="shared" si="52"/>
        <v>0</v>
      </c>
      <c r="L82" s="57">
        <v>0</v>
      </c>
      <c r="M82" s="57">
        <f t="shared" si="52"/>
        <v>0</v>
      </c>
      <c r="N82" s="57">
        <v>49500</v>
      </c>
      <c r="O82" s="57">
        <f t="shared" si="66"/>
        <v>0</v>
      </c>
    </row>
    <row r="83" spans="1:15" s="19" customFormat="1" ht="35.25" customHeight="1" x14ac:dyDescent="0.25">
      <c r="A83" s="16" t="s">
        <v>175</v>
      </c>
      <c r="B83" s="16"/>
      <c r="C83" s="20" t="s">
        <v>155</v>
      </c>
      <c r="D83" s="16"/>
      <c r="E83" s="16"/>
      <c r="F83" s="57">
        <v>0</v>
      </c>
      <c r="G83" s="57">
        <f t="shared" si="64"/>
        <v>0</v>
      </c>
      <c r="H83" s="57">
        <v>0</v>
      </c>
      <c r="I83" s="57">
        <f t="shared" si="65"/>
        <v>0</v>
      </c>
      <c r="J83" s="18">
        <v>0</v>
      </c>
      <c r="K83" s="18">
        <f t="shared" si="52"/>
        <v>0</v>
      </c>
      <c r="L83" s="57">
        <v>0</v>
      </c>
      <c r="M83" s="57">
        <f t="shared" si="52"/>
        <v>0</v>
      </c>
      <c r="N83" s="57">
        <v>15450</v>
      </c>
      <c r="O83" s="57">
        <f t="shared" si="66"/>
        <v>0</v>
      </c>
    </row>
    <row r="84" spans="1:15" s="19" customFormat="1" ht="35.25" customHeight="1" x14ac:dyDescent="0.25">
      <c r="A84" s="16" t="s">
        <v>176</v>
      </c>
      <c r="B84" s="16"/>
      <c r="C84" s="20" t="s">
        <v>152</v>
      </c>
      <c r="D84" s="16"/>
      <c r="E84" s="16"/>
      <c r="F84" s="57">
        <v>0</v>
      </c>
      <c r="G84" s="57">
        <f t="shared" si="50"/>
        <v>0</v>
      </c>
      <c r="H84" s="57">
        <v>0</v>
      </c>
      <c r="I84" s="57">
        <f t="shared" si="51"/>
        <v>0</v>
      </c>
      <c r="J84" s="18">
        <v>0</v>
      </c>
      <c r="K84" s="18">
        <f t="shared" ref="K84" si="72">J84*$D84</f>
        <v>0</v>
      </c>
      <c r="L84" s="57">
        <v>46845</v>
      </c>
      <c r="M84" s="57">
        <f t="shared" ref="M84" si="73">L84*$D84</f>
        <v>0</v>
      </c>
      <c r="N84" s="57">
        <v>22250</v>
      </c>
      <c r="O84" s="57">
        <f t="shared" si="53"/>
        <v>0</v>
      </c>
    </row>
    <row r="85" spans="1:15" s="21" customFormat="1" ht="22.5" customHeight="1" x14ac:dyDescent="0.3">
      <c r="A85" s="50"/>
      <c r="B85" s="51"/>
      <c r="C85" s="141" t="s">
        <v>23</v>
      </c>
      <c r="D85" s="76"/>
      <c r="E85" s="76"/>
      <c r="F85" s="139">
        <f>SUM(G66:G84)</f>
        <v>0</v>
      </c>
      <c r="G85" s="139"/>
      <c r="H85" s="139">
        <f>SUM(I66:I84)</f>
        <v>3500</v>
      </c>
      <c r="I85" s="139"/>
      <c r="J85" s="140">
        <f>SUM(K66:K84)</f>
        <v>69565</v>
      </c>
      <c r="K85" s="140"/>
      <c r="L85" s="139">
        <f>SUM(M66:M84)</f>
        <v>0</v>
      </c>
      <c r="M85" s="139"/>
      <c r="N85" s="139">
        <f>SUM(O66:O84)</f>
        <v>27400</v>
      </c>
      <c r="O85" s="139"/>
    </row>
    <row r="86" spans="1:15" ht="20.149999999999999" customHeight="1" x14ac:dyDescent="0.35">
      <c r="A86" s="116" t="s">
        <v>31</v>
      </c>
      <c r="B86" s="117"/>
      <c r="C86" s="117"/>
      <c r="D86" s="117"/>
      <c r="E86" s="117"/>
      <c r="F86" s="117"/>
      <c r="G86" s="117"/>
      <c r="H86" s="117"/>
      <c r="I86" s="117"/>
      <c r="J86" s="117"/>
      <c r="K86" s="117"/>
      <c r="L86" s="117"/>
      <c r="M86" s="117"/>
      <c r="N86" s="117"/>
      <c r="O86" s="117"/>
    </row>
    <row r="87" spans="1:15" ht="20.149999999999999" customHeight="1" x14ac:dyDescent="0.3">
      <c r="A87" s="31"/>
      <c r="B87" s="32"/>
      <c r="C87" s="52"/>
      <c r="D87" s="52"/>
      <c r="E87" s="32"/>
      <c r="F87" s="169" t="s">
        <v>16</v>
      </c>
      <c r="G87" s="169"/>
      <c r="H87" s="118" t="s">
        <v>18</v>
      </c>
      <c r="I87" s="119"/>
      <c r="J87" s="118" t="s">
        <v>19</v>
      </c>
      <c r="K87" s="119"/>
      <c r="L87" s="118" t="s">
        <v>30</v>
      </c>
      <c r="M87" s="119"/>
      <c r="N87" s="118" t="s">
        <v>70</v>
      </c>
      <c r="O87" s="119"/>
    </row>
    <row r="88" spans="1:15" ht="20.149999999999999" customHeight="1" x14ac:dyDescent="0.3">
      <c r="A88" s="31"/>
      <c r="B88" s="32"/>
      <c r="C88" s="52"/>
      <c r="D88" s="63" t="s">
        <v>12</v>
      </c>
      <c r="E88" s="63"/>
      <c r="F88" s="151" t="str">
        <f>F9</f>
        <v>Cameron</v>
      </c>
      <c r="G88" s="152"/>
      <c r="H88" s="151" t="str">
        <f>H9</f>
        <v>Compass Compression</v>
      </c>
      <c r="I88" s="152"/>
      <c r="J88" s="123" t="str">
        <f>J9</f>
        <v>Evolution</v>
      </c>
      <c r="K88" s="124"/>
      <c r="L88" s="151" t="str">
        <f>L9</f>
        <v>Foremost</v>
      </c>
      <c r="M88" s="152"/>
      <c r="N88" s="151" t="str">
        <f>N9</f>
        <v>Oilpro</v>
      </c>
      <c r="O88" s="152"/>
    </row>
    <row r="89" spans="1:15" ht="14" x14ac:dyDescent="0.3">
      <c r="A89" s="31"/>
      <c r="B89" s="32"/>
      <c r="C89" s="144" t="s">
        <v>47</v>
      </c>
      <c r="D89" s="144"/>
      <c r="E89" s="144"/>
      <c r="F89" s="107">
        <v>30</v>
      </c>
      <c r="G89" s="108"/>
      <c r="H89" s="107">
        <v>30</v>
      </c>
      <c r="I89" s="108"/>
      <c r="J89" s="105">
        <v>14</v>
      </c>
      <c r="K89" s="106"/>
      <c r="L89" s="107">
        <v>30</v>
      </c>
      <c r="M89" s="108"/>
      <c r="N89" s="107">
        <v>60</v>
      </c>
      <c r="O89" s="108"/>
    </row>
    <row r="90" spans="1:15" ht="14" x14ac:dyDescent="0.3">
      <c r="A90" s="31"/>
      <c r="B90" s="32"/>
      <c r="C90" s="144" t="s">
        <v>32</v>
      </c>
      <c r="D90" s="144"/>
      <c r="E90" s="144"/>
      <c r="F90" s="111">
        <f>F23</f>
        <v>42355</v>
      </c>
      <c r="G90" s="112"/>
      <c r="H90" s="111">
        <f>H23</f>
        <v>42355</v>
      </c>
      <c r="I90" s="112"/>
      <c r="J90" s="170">
        <f>J23</f>
        <v>42339</v>
      </c>
      <c r="K90" s="143"/>
      <c r="L90" s="111">
        <f>L23</f>
        <v>42355</v>
      </c>
      <c r="M90" s="112"/>
      <c r="N90" s="111">
        <f>N23</f>
        <v>42385</v>
      </c>
      <c r="O90" s="112"/>
    </row>
    <row r="91" spans="1:15" ht="14" x14ac:dyDescent="0.3">
      <c r="A91" s="31"/>
      <c r="B91" s="32"/>
      <c r="C91" s="144" t="s">
        <v>59</v>
      </c>
      <c r="D91" s="144"/>
      <c r="E91" s="144"/>
      <c r="F91" s="107" t="s">
        <v>83</v>
      </c>
      <c r="G91" s="108"/>
      <c r="H91" s="107" t="s">
        <v>83</v>
      </c>
      <c r="I91" s="108"/>
      <c r="J91" s="105" t="s">
        <v>83</v>
      </c>
      <c r="K91" s="106"/>
      <c r="L91" s="107" t="s">
        <v>83</v>
      </c>
      <c r="M91" s="108"/>
      <c r="N91" s="107" t="s">
        <v>83</v>
      </c>
      <c r="O91" s="108"/>
    </row>
    <row r="92" spans="1:15" ht="14" x14ac:dyDescent="0.3">
      <c r="A92" s="31"/>
      <c r="B92" s="32"/>
      <c r="C92" s="144" t="s">
        <v>33</v>
      </c>
      <c r="D92" s="144"/>
      <c r="E92" s="144"/>
      <c r="F92" s="107" t="s">
        <v>84</v>
      </c>
      <c r="G92" s="108"/>
      <c r="H92" s="107" t="s">
        <v>84</v>
      </c>
      <c r="I92" s="108"/>
      <c r="J92" s="105" t="s">
        <v>84</v>
      </c>
      <c r="K92" s="106"/>
      <c r="L92" s="107" t="s">
        <v>84</v>
      </c>
      <c r="M92" s="108"/>
      <c r="N92" s="107" t="s">
        <v>84</v>
      </c>
      <c r="O92" s="108"/>
    </row>
    <row r="93" spans="1:15" ht="147.75" customHeight="1" x14ac:dyDescent="0.3">
      <c r="A93" s="31"/>
      <c r="B93" s="32"/>
      <c r="C93" s="144" t="s">
        <v>34</v>
      </c>
      <c r="D93" s="144"/>
      <c r="E93" s="144"/>
      <c r="F93" s="125" t="s">
        <v>163</v>
      </c>
      <c r="G93" s="108"/>
      <c r="H93" s="125" t="s">
        <v>164</v>
      </c>
      <c r="I93" s="126"/>
      <c r="J93" s="156" t="s">
        <v>192</v>
      </c>
      <c r="K93" s="157"/>
      <c r="L93" s="125" t="s">
        <v>164</v>
      </c>
      <c r="M93" s="126"/>
      <c r="N93" s="125" t="s">
        <v>164</v>
      </c>
      <c r="O93" s="126"/>
    </row>
    <row r="94" spans="1:15" ht="14" x14ac:dyDescent="0.3">
      <c r="A94" s="31"/>
      <c r="B94" s="32"/>
      <c r="C94" s="144" t="s">
        <v>44</v>
      </c>
      <c r="D94" s="144"/>
      <c r="E94" s="144"/>
      <c r="F94" s="107" t="s">
        <v>88</v>
      </c>
      <c r="G94" s="108"/>
      <c r="H94" s="107" t="s">
        <v>88</v>
      </c>
      <c r="I94" s="108"/>
      <c r="J94" s="105" t="s">
        <v>88</v>
      </c>
      <c r="K94" s="106"/>
      <c r="L94" s="107" t="s">
        <v>88</v>
      </c>
      <c r="M94" s="108"/>
      <c r="N94" s="107" t="s">
        <v>88</v>
      </c>
      <c r="O94" s="108"/>
    </row>
    <row r="95" spans="1:15" ht="14" x14ac:dyDescent="0.3">
      <c r="A95" s="31"/>
      <c r="B95" s="32"/>
      <c r="C95" s="144" t="s">
        <v>60</v>
      </c>
      <c r="D95" s="144"/>
      <c r="E95" s="144"/>
      <c r="F95" s="107" t="s">
        <v>88</v>
      </c>
      <c r="G95" s="108"/>
      <c r="H95" s="107" t="s">
        <v>88</v>
      </c>
      <c r="I95" s="108"/>
      <c r="J95" s="105" t="s">
        <v>88</v>
      </c>
      <c r="K95" s="106"/>
      <c r="L95" s="107" t="s">
        <v>88</v>
      </c>
      <c r="M95" s="108"/>
      <c r="N95" s="107" t="s">
        <v>88</v>
      </c>
      <c r="O95" s="108"/>
    </row>
    <row r="96" spans="1:15" ht="14" x14ac:dyDescent="0.3">
      <c r="A96" s="31"/>
      <c r="B96" s="32"/>
      <c r="C96" s="144" t="s">
        <v>35</v>
      </c>
      <c r="D96" s="144"/>
      <c r="E96" s="144"/>
      <c r="F96" s="107" t="s">
        <v>165</v>
      </c>
      <c r="G96" s="108"/>
      <c r="H96" s="107" t="s">
        <v>99</v>
      </c>
      <c r="I96" s="108"/>
      <c r="J96" s="105" t="s">
        <v>160</v>
      </c>
      <c r="K96" s="106"/>
      <c r="L96" s="107" t="s">
        <v>132</v>
      </c>
      <c r="M96" s="108"/>
      <c r="N96" s="107" t="s">
        <v>148</v>
      </c>
      <c r="O96" s="108"/>
    </row>
    <row r="97" spans="1:15" ht="14" x14ac:dyDescent="0.3">
      <c r="A97" s="31"/>
      <c r="B97" s="32"/>
      <c r="C97" s="144" t="s">
        <v>65</v>
      </c>
      <c r="D97" s="144"/>
      <c r="E97" s="144"/>
      <c r="F97" s="107" t="s">
        <v>166</v>
      </c>
      <c r="G97" s="108"/>
      <c r="H97" s="107" t="s">
        <v>199</v>
      </c>
      <c r="I97" s="108"/>
      <c r="J97" s="105" t="s">
        <v>156</v>
      </c>
      <c r="K97" s="106"/>
      <c r="L97" s="107" t="s">
        <v>131</v>
      </c>
      <c r="M97" s="108"/>
      <c r="N97" s="107" t="s">
        <v>156</v>
      </c>
      <c r="O97" s="108"/>
    </row>
    <row r="98" spans="1:15" ht="34.5" customHeight="1" x14ac:dyDescent="0.3">
      <c r="A98" s="31"/>
      <c r="B98" s="32"/>
      <c r="C98" s="144" t="s">
        <v>71</v>
      </c>
      <c r="D98" s="144"/>
      <c r="E98" s="144"/>
      <c r="F98" s="107" t="s">
        <v>100</v>
      </c>
      <c r="G98" s="108"/>
      <c r="H98" s="107" t="s">
        <v>99</v>
      </c>
      <c r="I98" s="108"/>
      <c r="J98" s="105" t="s">
        <v>161</v>
      </c>
      <c r="K98" s="106"/>
      <c r="L98" s="107" t="s">
        <v>133</v>
      </c>
      <c r="M98" s="108"/>
      <c r="N98" s="107" t="s">
        <v>157</v>
      </c>
      <c r="O98" s="108"/>
    </row>
    <row r="99" spans="1:15" ht="14" x14ac:dyDescent="0.3">
      <c r="A99" s="31"/>
      <c r="B99" s="32"/>
      <c r="C99" s="144" t="s">
        <v>36</v>
      </c>
      <c r="D99" s="144"/>
      <c r="E99" s="144"/>
      <c r="F99" s="107" t="s">
        <v>87</v>
      </c>
      <c r="G99" s="108"/>
      <c r="H99" s="107" t="s">
        <v>101</v>
      </c>
      <c r="I99" s="108"/>
      <c r="J99" s="105" t="s">
        <v>123</v>
      </c>
      <c r="K99" s="106"/>
      <c r="L99" s="107" t="s">
        <v>101</v>
      </c>
      <c r="M99" s="108"/>
      <c r="N99" s="107" t="s">
        <v>101</v>
      </c>
      <c r="O99" s="108"/>
    </row>
    <row r="100" spans="1:15" ht="14" x14ac:dyDescent="0.3">
      <c r="A100" s="31"/>
      <c r="B100" s="32"/>
      <c r="C100" s="144" t="s">
        <v>37</v>
      </c>
      <c r="D100" s="144"/>
      <c r="E100" s="144"/>
      <c r="F100" s="107"/>
      <c r="G100" s="108"/>
      <c r="H100" s="107" t="s">
        <v>102</v>
      </c>
      <c r="I100" s="108"/>
      <c r="J100" s="105" t="s">
        <v>124</v>
      </c>
      <c r="K100" s="106"/>
      <c r="L100" s="107" t="s">
        <v>134</v>
      </c>
      <c r="M100" s="108"/>
      <c r="N100" s="107" t="s">
        <v>147</v>
      </c>
      <c r="O100" s="108"/>
    </row>
    <row r="101" spans="1:15" ht="34.5" customHeight="1" x14ac:dyDescent="0.3">
      <c r="A101" s="31"/>
      <c r="B101" s="32"/>
      <c r="C101" s="166" t="s">
        <v>46</v>
      </c>
      <c r="D101" s="167"/>
      <c r="E101" s="168"/>
      <c r="F101" s="107"/>
      <c r="G101" s="108"/>
      <c r="H101" s="107"/>
      <c r="I101" s="108"/>
      <c r="J101" s="105"/>
      <c r="K101" s="106"/>
      <c r="L101" s="107"/>
      <c r="M101" s="108"/>
      <c r="N101" s="107"/>
      <c r="O101" s="108"/>
    </row>
    <row r="102" spans="1:15" ht="14" x14ac:dyDescent="0.3">
      <c r="A102" s="31"/>
      <c r="B102" s="32"/>
      <c r="C102" s="144" t="s">
        <v>45</v>
      </c>
      <c r="D102" s="144"/>
      <c r="E102" s="144"/>
      <c r="F102" s="107" t="s">
        <v>88</v>
      </c>
      <c r="G102" s="108"/>
      <c r="H102" s="107" t="s">
        <v>88</v>
      </c>
      <c r="I102" s="108"/>
      <c r="J102" s="105" t="s">
        <v>88</v>
      </c>
      <c r="K102" s="106"/>
      <c r="L102" s="107" t="s">
        <v>88</v>
      </c>
      <c r="M102" s="108"/>
      <c r="N102" s="107" t="s">
        <v>88</v>
      </c>
      <c r="O102" s="108"/>
    </row>
    <row r="103" spans="1:15" ht="51" customHeight="1" x14ac:dyDescent="0.3">
      <c r="A103" s="31"/>
      <c r="B103" s="32"/>
      <c r="C103" s="144" t="s">
        <v>38</v>
      </c>
      <c r="D103" s="144"/>
      <c r="E103" s="144"/>
      <c r="F103" s="125" t="s">
        <v>140</v>
      </c>
      <c r="G103" s="126"/>
      <c r="H103" s="107"/>
      <c r="I103" s="108"/>
      <c r="J103" s="156" t="s">
        <v>193</v>
      </c>
      <c r="K103" s="157"/>
      <c r="L103" s="125" t="s">
        <v>140</v>
      </c>
      <c r="M103" s="126"/>
      <c r="N103" s="107"/>
      <c r="O103" s="108"/>
    </row>
    <row r="104" spans="1:15" ht="337.5" customHeight="1" x14ac:dyDescent="0.3">
      <c r="A104" s="31"/>
      <c r="B104" s="32"/>
      <c r="C104" s="144" t="s">
        <v>39</v>
      </c>
      <c r="D104" s="144"/>
      <c r="E104" s="144"/>
      <c r="F104" s="125" t="s">
        <v>85</v>
      </c>
      <c r="G104" s="126"/>
      <c r="H104" s="158" t="s">
        <v>167</v>
      </c>
      <c r="I104" s="159"/>
      <c r="J104" s="156" t="s">
        <v>122</v>
      </c>
      <c r="K104" s="157"/>
      <c r="L104" s="125" t="s">
        <v>139</v>
      </c>
      <c r="M104" s="126"/>
      <c r="N104" s="125" t="s">
        <v>144</v>
      </c>
      <c r="O104" s="126"/>
    </row>
    <row r="105" spans="1:15" ht="153.75" customHeight="1" x14ac:dyDescent="0.3">
      <c r="A105" s="31"/>
      <c r="B105" s="32"/>
      <c r="C105" s="144" t="s">
        <v>40</v>
      </c>
      <c r="D105" s="144"/>
      <c r="E105" s="144"/>
      <c r="F105" s="158" t="s">
        <v>89</v>
      </c>
      <c r="G105" s="159"/>
      <c r="H105" s="158" t="s">
        <v>181</v>
      </c>
      <c r="I105" s="159"/>
      <c r="J105" s="162" t="s">
        <v>135</v>
      </c>
      <c r="K105" s="163"/>
      <c r="L105" s="158" t="s">
        <v>136</v>
      </c>
      <c r="M105" s="159"/>
      <c r="N105" s="185" t="s">
        <v>146</v>
      </c>
      <c r="O105" s="186"/>
    </row>
    <row r="106" spans="1:15" ht="242.25" customHeight="1" x14ac:dyDescent="0.3">
      <c r="A106" s="31"/>
      <c r="B106" s="32"/>
      <c r="C106" s="144" t="s">
        <v>41</v>
      </c>
      <c r="D106" s="144"/>
      <c r="E106" s="144"/>
      <c r="F106" s="158" t="s">
        <v>90</v>
      </c>
      <c r="G106" s="159"/>
      <c r="H106" s="107"/>
      <c r="I106" s="108"/>
      <c r="J106" s="164" t="s">
        <v>194</v>
      </c>
      <c r="K106" s="165"/>
      <c r="L106" s="158" t="s">
        <v>137</v>
      </c>
      <c r="M106" s="159"/>
      <c r="N106" s="107"/>
      <c r="O106" s="108"/>
    </row>
    <row r="107" spans="1:15" ht="285" customHeight="1" x14ac:dyDescent="0.3">
      <c r="A107" s="31"/>
      <c r="B107" s="32"/>
      <c r="C107" s="144" t="s">
        <v>42</v>
      </c>
      <c r="D107" s="144"/>
      <c r="E107" s="144"/>
      <c r="F107" s="160" t="s">
        <v>86</v>
      </c>
      <c r="G107" s="161"/>
      <c r="H107" s="125" t="s">
        <v>180</v>
      </c>
      <c r="I107" s="108"/>
      <c r="J107" s="156" t="s">
        <v>121</v>
      </c>
      <c r="K107" s="106"/>
      <c r="L107" s="125" t="s">
        <v>138</v>
      </c>
      <c r="M107" s="108"/>
      <c r="N107" s="125" t="s">
        <v>145</v>
      </c>
      <c r="O107" s="126"/>
    </row>
    <row r="108" spans="1:15" ht="14" x14ac:dyDescent="0.3">
      <c r="A108" s="34"/>
      <c r="B108" s="35"/>
      <c r="C108" s="144" t="s">
        <v>43</v>
      </c>
      <c r="D108" s="144"/>
      <c r="E108" s="144"/>
      <c r="F108" s="107" t="s">
        <v>91</v>
      </c>
      <c r="G108" s="108"/>
      <c r="H108" s="107" t="s">
        <v>103</v>
      </c>
      <c r="I108" s="108"/>
      <c r="J108" s="105" t="s">
        <v>195</v>
      </c>
      <c r="K108" s="106"/>
      <c r="L108" s="107" t="s">
        <v>177</v>
      </c>
      <c r="M108" s="108"/>
      <c r="N108" s="107" t="s">
        <v>158</v>
      </c>
      <c r="O108" s="108"/>
    </row>
    <row r="109" spans="1:15" ht="14" x14ac:dyDescent="0.3">
      <c r="A109" s="34"/>
      <c r="B109" s="35"/>
      <c r="C109" s="144" t="s">
        <v>64</v>
      </c>
      <c r="D109" s="144"/>
      <c r="E109" s="144"/>
      <c r="F109" s="107"/>
      <c r="G109" s="108"/>
      <c r="H109" s="107"/>
      <c r="I109" s="108"/>
      <c r="J109" s="105" t="s">
        <v>196</v>
      </c>
      <c r="K109" s="106"/>
      <c r="L109" s="107"/>
      <c r="M109" s="108"/>
      <c r="N109" s="107"/>
      <c r="O109" s="108"/>
    </row>
    <row r="111" spans="1:15" ht="19.5" x14ac:dyDescent="0.35">
      <c r="A111" s="172" t="s">
        <v>55</v>
      </c>
      <c r="B111" s="173"/>
      <c r="C111" s="173"/>
      <c r="D111" s="173"/>
      <c r="E111" s="173"/>
      <c r="F111" s="173"/>
      <c r="G111" s="173"/>
      <c r="H111" s="173"/>
      <c r="I111" s="173"/>
      <c r="J111" s="173"/>
      <c r="K111" s="173"/>
      <c r="L111" s="173"/>
      <c r="M111" s="173"/>
      <c r="N111" s="173"/>
      <c r="O111" s="173"/>
    </row>
    <row r="112" spans="1:15" ht="14" x14ac:dyDescent="0.3">
      <c r="A112" s="142" t="str">
        <f>F9</f>
        <v>Cameron</v>
      </c>
      <c r="B112" s="143"/>
      <c r="C112" s="53" t="s">
        <v>55</v>
      </c>
      <c r="D112" s="54"/>
      <c r="E112" s="54"/>
      <c r="F112" s="55"/>
      <c r="G112" s="55"/>
      <c r="H112" s="33"/>
      <c r="I112" s="33"/>
      <c r="J112" s="33"/>
      <c r="K112" s="33"/>
      <c r="L112" s="33"/>
      <c r="M112" s="33"/>
      <c r="N112" s="33"/>
      <c r="O112" s="33"/>
    </row>
    <row r="113" spans="1:15" x14ac:dyDescent="0.25">
      <c r="A113" s="180"/>
      <c r="B113" s="181"/>
      <c r="C113" s="181"/>
      <c r="D113" s="181"/>
      <c r="E113" s="181"/>
      <c r="F113" s="181"/>
      <c r="G113" s="181"/>
      <c r="H113" s="181"/>
      <c r="I113" s="181"/>
      <c r="J113" s="181"/>
      <c r="K113" s="181"/>
      <c r="L113" s="181"/>
      <c r="M113" s="181"/>
      <c r="N113" s="181"/>
      <c r="O113" s="181"/>
    </row>
    <row r="114" spans="1:15" x14ac:dyDescent="0.25">
      <c r="A114" s="180"/>
      <c r="B114" s="181"/>
      <c r="C114" s="181"/>
      <c r="D114" s="181"/>
      <c r="E114" s="181"/>
      <c r="F114" s="181"/>
      <c r="G114" s="181"/>
      <c r="H114" s="181"/>
      <c r="I114" s="181"/>
      <c r="J114" s="181"/>
      <c r="K114" s="181"/>
      <c r="L114" s="181"/>
      <c r="M114" s="181"/>
      <c r="N114" s="181"/>
      <c r="O114" s="181"/>
    </row>
    <row r="115" spans="1:15" ht="14" x14ac:dyDescent="0.3">
      <c r="A115" s="142" t="str">
        <f>H9</f>
        <v>Compass Compression</v>
      </c>
      <c r="B115" s="143"/>
      <c r="C115" s="53" t="s">
        <v>55</v>
      </c>
      <c r="D115" s="54"/>
      <c r="E115" s="54"/>
      <c r="F115" s="55"/>
      <c r="G115" s="55"/>
      <c r="H115" s="33"/>
      <c r="I115" s="33"/>
      <c r="J115" s="33"/>
      <c r="K115" s="33"/>
      <c r="L115" s="33"/>
      <c r="M115" s="33"/>
      <c r="N115" s="33"/>
      <c r="O115" s="33"/>
    </row>
    <row r="116" spans="1:15" x14ac:dyDescent="0.25">
      <c r="A116" s="182" t="s">
        <v>200</v>
      </c>
      <c r="B116" s="183"/>
      <c r="C116" s="183"/>
      <c r="D116" s="183"/>
      <c r="E116" s="183"/>
      <c r="F116" s="183"/>
      <c r="G116" s="183"/>
      <c r="H116" s="183"/>
      <c r="I116" s="183"/>
      <c r="J116" s="183"/>
      <c r="K116" s="183"/>
      <c r="L116" s="183"/>
      <c r="M116" s="183"/>
      <c r="N116" s="183"/>
      <c r="O116" s="183"/>
    </row>
    <row r="117" spans="1:15" x14ac:dyDescent="0.25">
      <c r="A117" s="184"/>
      <c r="B117" s="183"/>
      <c r="C117" s="183"/>
      <c r="D117" s="183"/>
      <c r="E117" s="183"/>
      <c r="F117" s="183"/>
      <c r="G117" s="183"/>
      <c r="H117" s="183"/>
      <c r="I117" s="183"/>
      <c r="J117" s="183"/>
      <c r="K117" s="183"/>
      <c r="L117" s="183"/>
      <c r="M117" s="183"/>
      <c r="N117" s="183"/>
      <c r="O117" s="183"/>
    </row>
    <row r="118" spans="1:15" ht="14" x14ac:dyDescent="0.3">
      <c r="A118" s="142" t="str">
        <f>J9</f>
        <v>Evolution</v>
      </c>
      <c r="B118" s="143"/>
      <c r="C118" s="53" t="s">
        <v>55</v>
      </c>
      <c r="D118" s="54"/>
      <c r="E118" s="54"/>
      <c r="F118" s="55"/>
      <c r="G118" s="55"/>
      <c r="H118" s="33"/>
      <c r="I118" s="33"/>
      <c r="J118" s="33"/>
      <c r="K118" s="33"/>
      <c r="L118" s="33"/>
      <c r="M118" s="33"/>
      <c r="N118" s="33"/>
      <c r="O118" s="33"/>
    </row>
    <row r="119" spans="1:15" x14ac:dyDescent="0.25">
      <c r="A119" s="171" t="s">
        <v>201</v>
      </c>
      <c r="B119" s="171"/>
      <c r="C119" s="171"/>
      <c r="D119" s="171"/>
      <c r="E119" s="171"/>
      <c r="F119" s="171"/>
      <c r="G119" s="171"/>
      <c r="H119" s="171"/>
      <c r="I119" s="171"/>
      <c r="J119" s="171"/>
      <c r="K119" s="171"/>
      <c r="L119" s="171"/>
      <c r="M119" s="171"/>
      <c r="N119" s="171"/>
      <c r="O119" s="171"/>
    </row>
    <row r="120" spans="1:15" x14ac:dyDescent="0.25">
      <c r="A120" s="171"/>
      <c r="B120" s="171"/>
      <c r="C120" s="171"/>
      <c r="D120" s="171"/>
      <c r="E120" s="171"/>
      <c r="F120" s="171"/>
      <c r="G120" s="171"/>
      <c r="H120" s="171"/>
      <c r="I120" s="171"/>
      <c r="J120" s="171"/>
      <c r="K120" s="171"/>
      <c r="L120" s="171"/>
      <c r="M120" s="171"/>
      <c r="N120" s="171"/>
      <c r="O120" s="171"/>
    </row>
    <row r="121" spans="1:15" ht="14" x14ac:dyDescent="0.3">
      <c r="A121" s="142" t="str">
        <f>L9</f>
        <v>Foremost</v>
      </c>
      <c r="B121" s="143"/>
      <c r="C121" s="53" t="s">
        <v>55</v>
      </c>
      <c r="D121" s="54"/>
      <c r="E121" s="54"/>
      <c r="F121" s="55"/>
      <c r="G121" s="55"/>
      <c r="H121" s="33"/>
      <c r="I121" s="33"/>
      <c r="J121" s="33"/>
      <c r="K121" s="33"/>
      <c r="L121" s="33"/>
      <c r="M121" s="33"/>
      <c r="N121" s="33"/>
      <c r="O121" s="33"/>
    </row>
    <row r="122" spans="1:15" x14ac:dyDescent="0.25">
      <c r="A122" s="171" t="s">
        <v>162</v>
      </c>
      <c r="B122" s="171"/>
      <c r="C122" s="171"/>
      <c r="D122" s="171"/>
      <c r="E122" s="171"/>
      <c r="F122" s="171"/>
      <c r="G122" s="171"/>
      <c r="H122" s="171"/>
      <c r="I122" s="171"/>
      <c r="J122" s="171"/>
      <c r="K122" s="171"/>
      <c r="L122" s="171"/>
      <c r="M122" s="171"/>
      <c r="N122" s="171"/>
      <c r="O122" s="171"/>
    </row>
    <row r="123" spans="1:15" x14ac:dyDescent="0.25">
      <c r="A123" s="171"/>
      <c r="B123" s="171"/>
      <c r="C123" s="171"/>
      <c r="D123" s="171"/>
      <c r="E123" s="171"/>
      <c r="F123" s="171"/>
      <c r="G123" s="171"/>
      <c r="H123" s="171"/>
      <c r="I123" s="171"/>
      <c r="J123" s="171"/>
      <c r="K123" s="171"/>
      <c r="L123" s="171"/>
      <c r="M123" s="171"/>
      <c r="N123" s="171"/>
      <c r="O123" s="171"/>
    </row>
    <row r="124" spans="1:15" ht="14" x14ac:dyDescent="0.3">
      <c r="A124" s="142" t="str">
        <f>N9</f>
        <v>Oilpro</v>
      </c>
      <c r="B124" s="143"/>
      <c r="C124" s="53" t="s">
        <v>55</v>
      </c>
      <c r="D124" s="54"/>
      <c r="E124" s="54"/>
      <c r="F124" s="55"/>
      <c r="G124" s="55"/>
      <c r="H124" s="33"/>
      <c r="I124" s="33"/>
      <c r="J124" s="33"/>
      <c r="K124" s="33"/>
      <c r="L124" s="33"/>
      <c r="M124" s="33"/>
      <c r="N124" s="33"/>
      <c r="O124" s="33"/>
    </row>
    <row r="125" spans="1:15" x14ac:dyDescent="0.25">
      <c r="A125" s="171" t="s">
        <v>159</v>
      </c>
      <c r="B125" s="171"/>
      <c r="C125" s="171"/>
      <c r="D125" s="171"/>
      <c r="E125" s="171"/>
      <c r="F125" s="171"/>
      <c r="G125" s="171"/>
      <c r="H125" s="171"/>
      <c r="I125" s="171"/>
      <c r="J125" s="171"/>
      <c r="K125" s="171"/>
      <c r="L125" s="171"/>
      <c r="M125" s="171"/>
      <c r="N125" s="171"/>
      <c r="O125" s="171"/>
    </row>
    <row r="126" spans="1:15" x14ac:dyDescent="0.25">
      <c r="A126" s="171"/>
      <c r="B126" s="171"/>
      <c r="C126" s="171"/>
      <c r="D126" s="171"/>
      <c r="E126" s="171"/>
      <c r="F126" s="171"/>
      <c r="G126" s="171"/>
      <c r="H126" s="171"/>
      <c r="I126" s="171"/>
      <c r="J126" s="171"/>
      <c r="K126" s="171"/>
      <c r="L126" s="171"/>
      <c r="M126" s="171"/>
      <c r="N126" s="171"/>
      <c r="O126" s="171"/>
    </row>
  </sheetData>
  <sheetProtection formatCells="0" formatColumns="0" formatRows="0" insertColumns="0" insertRows="0" deleteColumns="0" deleteRows="0"/>
  <mergeCells count="312">
    <mergeCell ref="A119:O120"/>
    <mergeCell ref="A122:O123"/>
    <mergeCell ref="A124:B124"/>
    <mergeCell ref="A125:O126"/>
    <mergeCell ref="A30:O30"/>
    <mergeCell ref="D2:K3"/>
    <mergeCell ref="A15:O15"/>
    <mergeCell ref="A28:O28"/>
    <mergeCell ref="C29:O29"/>
    <mergeCell ref="A40:O40"/>
    <mergeCell ref="A64:O64"/>
    <mergeCell ref="A111:O111"/>
    <mergeCell ref="A113:O114"/>
    <mergeCell ref="A116:O117"/>
    <mergeCell ref="N101:O101"/>
    <mergeCell ref="N102:O102"/>
    <mergeCell ref="N103:O103"/>
    <mergeCell ref="N104:O104"/>
    <mergeCell ref="N105:O105"/>
    <mergeCell ref="N106:O106"/>
    <mergeCell ref="N107:O107"/>
    <mergeCell ref="N108:O108"/>
    <mergeCell ref="N109:O109"/>
    <mergeCell ref="N92:O92"/>
    <mergeCell ref="N93:O93"/>
    <mergeCell ref="N94:O94"/>
    <mergeCell ref="N95:O95"/>
    <mergeCell ref="N96:O96"/>
    <mergeCell ref="N97:O97"/>
    <mergeCell ref="N98:O98"/>
    <mergeCell ref="N99:O99"/>
    <mergeCell ref="N100:O100"/>
    <mergeCell ref="N38:O38"/>
    <mergeCell ref="N39:O39"/>
    <mergeCell ref="N62:O62"/>
    <mergeCell ref="N85:O85"/>
    <mergeCell ref="N87:O87"/>
    <mergeCell ref="N88:O88"/>
    <mergeCell ref="N89:O89"/>
    <mergeCell ref="N90:O90"/>
    <mergeCell ref="N91:O91"/>
    <mergeCell ref="L97:M97"/>
    <mergeCell ref="C98:E98"/>
    <mergeCell ref="F98:G98"/>
    <mergeCell ref="H98:I98"/>
    <mergeCell ref="J98:K98"/>
    <mergeCell ref="L98:M98"/>
    <mergeCell ref="L105:M105"/>
    <mergeCell ref="L106:M106"/>
    <mergeCell ref="N8:O8"/>
    <mergeCell ref="N9:O9"/>
    <mergeCell ref="N10:O10"/>
    <mergeCell ref="N11:O11"/>
    <mergeCell ref="N12:O12"/>
    <mergeCell ref="N13:O13"/>
    <mergeCell ref="N16:O16"/>
    <mergeCell ref="N17:O17"/>
    <mergeCell ref="N18:O18"/>
    <mergeCell ref="N19:O19"/>
    <mergeCell ref="N20:O20"/>
    <mergeCell ref="N21:O21"/>
    <mergeCell ref="N22:O22"/>
    <mergeCell ref="N23:O23"/>
    <mergeCell ref="N24:O24"/>
    <mergeCell ref="N25:O25"/>
    <mergeCell ref="A112:B112"/>
    <mergeCell ref="H91:I91"/>
    <mergeCell ref="H92:I92"/>
    <mergeCell ref="J89:K89"/>
    <mergeCell ref="J90:K90"/>
    <mergeCell ref="J91:K91"/>
    <mergeCell ref="H106:I106"/>
    <mergeCell ref="H107:I107"/>
    <mergeCell ref="L94:M94"/>
    <mergeCell ref="L95:M95"/>
    <mergeCell ref="L96:M96"/>
    <mergeCell ref="L99:M99"/>
    <mergeCell ref="L100:M100"/>
    <mergeCell ref="L101:M101"/>
    <mergeCell ref="L102:M102"/>
    <mergeCell ref="C108:E108"/>
    <mergeCell ref="F108:G108"/>
    <mergeCell ref="H108:I108"/>
    <mergeCell ref="J108:K108"/>
    <mergeCell ref="L108:M108"/>
    <mergeCell ref="C97:E97"/>
    <mergeCell ref="F97:G97"/>
    <mergeCell ref="H97:I97"/>
    <mergeCell ref="J97:K97"/>
    <mergeCell ref="H93:I93"/>
    <mergeCell ref="H94:I94"/>
    <mergeCell ref="H95:I95"/>
    <mergeCell ref="H104:I104"/>
    <mergeCell ref="H105:I105"/>
    <mergeCell ref="C27:E27"/>
    <mergeCell ref="F27:G27"/>
    <mergeCell ref="H27:I27"/>
    <mergeCell ref="J27:K27"/>
    <mergeCell ref="C95:E95"/>
    <mergeCell ref="C96:E96"/>
    <mergeCell ref="F87:G87"/>
    <mergeCell ref="H87:I87"/>
    <mergeCell ref="J87:K87"/>
    <mergeCell ref="C99:E99"/>
    <mergeCell ref="C100:E100"/>
    <mergeCell ref="F99:G99"/>
    <mergeCell ref="F100:G100"/>
    <mergeCell ref="H96:I96"/>
    <mergeCell ref="H99:I99"/>
    <mergeCell ref="H100:I100"/>
    <mergeCell ref="H89:I89"/>
    <mergeCell ref="C33:E33"/>
    <mergeCell ref="F33:I33"/>
    <mergeCell ref="C104:E104"/>
    <mergeCell ref="C105:E105"/>
    <mergeCell ref="C106:E106"/>
    <mergeCell ref="C102:E102"/>
    <mergeCell ref="C103:E103"/>
    <mergeCell ref="C101:E101"/>
    <mergeCell ref="F101:G101"/>
    <mergeCell ref="F102:G102"/>
    <mergeCell ref="F103:G103"/>
    <mergeCell ref="F109:G109"/>
    <mergeCell ref="H109:I109"/>
    <mergeCell ref="J101:K101"/>
    <mergeCell ref="J102:K102"/>
    <mergeCell ref="J103:K103"/>
    <mergeCell ref="J104:K104"/>
    <mergeCell ref="J105:K105"/>
    <mergeCell ref="J106:K106"/>
    <mergeCell ref="J107:K107"/>
    <mergeCell ref="J109:K109"/>
    <mergeCell ref="H101:I101"/>
    <mergeCell ref="H102:I102"/>
    <mergeCell ref="H103:I103"/>
    <mergeCell ref="C93:E93"/>
    <mergeCell ref="L90:M90"/>
    <mergeCell ref="L91:M91"/>
    <mergeCell ref="L92:M92"/>
    <mergeCell ref="A121:B121"/>
    <mergeCell ref="F91:G91"/>
    <mergeCell ref="F89:G89"/>
    <mergeCell ref="F90:G90"/>
    <mergeCell ref="F92:G92"/>
    <mergeCell ref="F93:G93"/>
    <mergeCell ref="F94:G94"/>
    <mergeCell ref="F95:G95"/>
    <mergeCell ref="F96:G96"/>
    <mergeCell ref="C89:E89"/>
    <mergeCell ref="C90:E90"/>
    <mergeCell ref="C91:E91"/>
    <mergeCell ref="C92:E92"/>
    <mergeCell ref="C107:E107"/>
    <mergeCell ref="F104:G104"/>
    <mergeCell ref="F105:G105"/>
    <mergeCell ref="F106:G106"/>
    <mergeCell ref="F107:G107"/>
    <mergeCell ref="A118:B118"/>
    <mergeCell ref="C109:E109"/>
    <mergeCell ref="A115:B115"/>
    <mergeCell ref="C94:E94"/>
    <mergeCell ref="L107:M107"/>
    <mergeCell ref="L109:M109"/>
    <mergeCell ref="A38:B38"/>
    <mergeCell ref="F38:G38"/>
    <mergeCell ref="H38:I38"/>
    <mergeCell ref="J38:K38"/>
    <mergeCell ref="L38:M38"/>
    <mergeCell ref="A39:B39"/>
    <mergeCell ref="D39:E39"/>
    <mergeCell ref="F39:G39"/>
    <mergeCell ref="H39:I39"/>
    <mergeCell ref="J39:K39"/>
    <mergeCell ref="L39:M39"/>
    <mergeCell ref="D88:E88"/>
    <mergeCell ref="F88:G88"/>
    <mergeCell ref="H88:I88"/>
    <mergeCell ref="F62:G62"/>
    <mergeCell ref="C63:M63"/>
    <mergeCell ref="L85:M85"/>
    <mergeCell ref="L88:M88"/>
    <mergeCell ref="J93:K93"/>
    <mergeCell ref="J94:K94"/>
    <mergeCell ref="J95:K95"/>
    <mergeCell ref="J96:K96"/>
    <mergeCell ref="L104:M104"/>
    <mergeCell ref="C31:E31"/>
    <mergeCell ref="C32:E32"/>
    <mergeCell ref="C34:E37"/>
    <mergeCell ref="F31:I31"/>
    <mergeCell ref="F32:I32"/>
    <mergeCell ref="L103:M103"/>
    <mergeCell ref="H62:I62"/>
    <mergeCell ref="J62:K62"/>
    <mergeCell ref="C85:E85"/>
    <mergeCell ref="F85:G85"/>
    <mergeCell ref="H85:I85"/>
    <mergeCell ref="J85:K85"/>
    <mergeCell ref="L93:M93"/>
    <mergeCell ref="C62:E62"/>
    <mergeCell ref="L62:M62"/>
    <mergeCell ref="J31:M31"/>
    <mergeCell ref="J32:M32"/>
    <mergeCell ref="J34:M37"/>
    <mergeCell ref="F34:I37"/>
    <mergeCell ref="J99:K99"/>
    <mergeCell ref="J100:K100"/>
    <mergeCell ref="J92:K92"/>
    <mergeCell ref="L89:M89"/>
    <mergeCell ref="F24:G24"/>
    <mergeCell ref="H24:I24"/>
    <mergeCell ref="J24:K24"/>
    <mergeCell ref="H22:I22"/>
    <mergeCell ref="J22:K22"/>
    <mergeCell ref="H25:I25"/>
    <mergeCell ref="J25:K25"/>
    <mergeCell ref="L25:M25"/>
    <mergeCell ref="H90:I90"/>
    <mergeCell ref="L27:M27"/>
    <mergeCell ref="A45:O45"/>
    <mergeCell ref="A86:O86"/>
    <mergeCell ref="L87:M87"/>
    <mergeCell ref="J33:M33"/>
    <mergeCell ref="J88:K88"/>
    <mergeCell ref="N26:O26"/>
    <mergeCell ref="N27:O27"/>
    <mergeCell ref="C26:E26"/>
    <mergeCell ref="F26:G26"/>
    <mergeCell ref="H26:I26"/>
    <mergeCell ref="J26:K26"/>
    <mergeCell ref="L26:M26"/>
    <mergeCell ref="C25:E25"/>
    <mergeCell ref="F25:G25"/>
    <mergeCell ref="C23:E23"/>
    <mergeCell ref="L16:M16"/>
    <mergeCell ref="L17:M17"/>
    <mergeCell ref="L18:M18"/>
    <mergeCell ref="L19:M19"/>
    <mergeCell ref="F23:G23"/>
    <mergeCell ref="H23:I23"/>
    <mergeCell ref="J23:K23"/>
    <mergeCell ref="H19:I19"/>
    <mergeCell ref="H20:I20"/>
    <mergeCell ref="H21:I21"/>
    <mergeCell ref="J19:K19"/>
    <mergeCell ref="J20:K20"/>
    <mergeCell ref="J21:K21"/>
    <mergeCell ref="C22:E22"/>
    <mergeCell ref="F22:G22"/>
    <mergeCell ref="L20:M20"/>
    <mergeCell ref="L21:M21"/>
    <mergeCell ref="L22:M22"/>
    <mergeCell ref="L23:M23"/>
    <mergeCell ref="L24:M24"/>
    <mergeCell ref="C24:E24"/>
    <mergeCell ref="F17:G17"/>
    <mergeCell ref="F18:G18"/>
    <mergeCell ref="H16:I16"/>
    <mergeCell ref="L8:M8"/>
    <mergeCell ref="L9:M9"/>
    <mergeCell ref="L10:M10"/>
    <mergeCell ref="L11:M11"/>
    <mergeCell ref="L12:M12"/>
    <mergeCell ref="L13:M13"/>
    <mergeCell ref="C19:E19"/>
    <mergeCell ref="C20:E20"/>
    <mergeCell ref="C21:E21"/>
    <mergeCell ref="F19:G19"/>
    <mergeCell ref="F20:G20"/>
    <mergeCell ref="F21:G21"/>
    <mergeCell ref="J8:K8"/>
    <mergeCell ref="J9:K9"/>
    <mergeCell ref="J10:K10"/>
    <mergeCell ref="J11:K11"/>
    <mergeCell ref="J12:K12"/>
    <mergeCell ref="J13:K13"/>
    <mergeCell ref="H9:I9"/>
    <mergeCell ref="H10:I10"/>
    <mergeCell ref="H11:I11"/>
    <mergeCell ref="H12:I12"/>
    <mergeCell ref="H8:I8"/>
    <mergeCell ref="J16:K16"/>
    <mergeCell ref="J17:K17"/>
    <mergeCell ref="J18:K18"/>
    <mergeCell ref="C16:E16"/>
    <mergeCell ref="C17:E17"/>
    <mergeCell ref="C18:E18"/>
    <mergeCell ref="F16:G16"/>
    <mergeCell ref="A13:B13"/>
    <mergeCell ref="D13:E13"/>
    <mergeCell ref="H13:I13"/>
    <mergeCell ref="H17:I17"/>
    <mergeCell ref="H18:I18"/>
    <mergeCell ref="F6:G6"/>
    <mergeCell ref="F9:G9"/>
    <mergeCell ref="F10:G10"/>
    <mergeCell ref="F11:G11"/>
    <mergeCell ref="F12:G12"/>
    <mergeCell ref="F13:G13"/>
    <mergeCell ref="F8:G8"/>
    <mergeCell ref="A8:B8"/>
    <mergeCell ref="A7:B7"/>
    <mergeCell ref="D6:E6"/>
    <mergeCell ref="D9:E9"/>
    <mergeCell ref="D10:E10"/>
    <mergeCell ref="D11:E11"/>
    <mergeCell ref="A10:B10"/>
    <mergeCell ref="A12:B12"/>
    <mergeCell ref="A6:B6"/>
    <mergeCell ref="A9:B9"/>
    <mergeCell ref="A11:B11"/>
    <mergeCell ref="D12:E12"/>
  </mergeCells>
  <conditionalFormatting sqref="F109:M109">
    <cfRule type="cellIs" dxfId="5" priority="5" operator="equal">
      <formula>"No"</formula>
    </cfRule>
    <cfRule type="containsText" dxfId="4" priority="7" operator="containsText" text="No">
      <formula>NOT(ISERROR(SEARCH("No",F109)))</formula>
    </cfRule>
  </conditionalFormatting>
  <conditionalFormatting sqref="F27:G27">
    <cfRule type="containsText" dxfId="3" priority="6" operator="containsText" text="No">
      <formula>NOT(ISERROR(SEARCH("No",F27)))</formula>
    </cfRule>
  </conditionalFormatting>
  <conditionalFormatting sqref="N109:O109">
    <cfRule type="cellIs" dxfId="2" priority="2" operator="equal">
      <formula>"No"</formula>
    </cfRule>
    <cfRule type="containsText" dxfId="1" priority="4" operator="containsText" text="No">
      <formula>NOT(ISERROR(SEARCH("No",N109)))</formula>
    </cfRule>
  </conditionalFormatting>
  <conditionalFormatting sqref="H27:O27">
    <cfRule type="containsText" dxfId="0" priority="1" operator="containsText" text="No">
      <formula>NOT(ISERROR(SEARCH("No",H27)))</formula>
    </cfRule>
  </conditionalFormatting>
  <pageMargins left="0.23622047244094491" right="0.23622047244094491" top="0.74803149606299213" bottom="0.74803149606299213" header="0.31496062992125984" footer="0.31496062992125984"/>
  <pageSetup paperSize="17" scale="94" fitToHeight="0" orientation="landscape" r:id="rId1"/>
  <headerFooter>
    <oddHeader>&amp;RSWAT Projects Commercial Evaluation Rev.1</oddHeader>
    <oddFooter>&amp;RPage &amp;P of &amp;N</oddFooter>
  </headerFooter>
  <rowBreaks count="2" manualBreakCount="2">
    <brk id="37" max="16383" man="1"/>
    <brk id="8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nick.crowston</dc:creator>
  <cp:lastModifiedBy>Chris McIsaac</cp:lastModifiedBy>
  <cp:lastPrinted>2015-02-24T22:07:20Z</cp:lastPrinted>
  <dcterms:created xsi:type="dcterms:W3CDTF">2015-01-21T19:08:42Z</dcterms:created>
  <dcterms:modified xsi:type="dcterms:W3CDTF">2016-02-23T18:20:00Z</dcterms:modified>
</cp:coreProperties>
</file>