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00cce9b9c6f0cc/Desktop/GA Tech Bootcamp/Excel-Challenge/"/>
    </mc:Choice>
  </mc:AlternateContent>
  <xr:revisionPtr revIDLastSave="1079" documentId="8_{528FCAFA-868A-46FB-B5DB-14D4612D8FF4}" xr6:coauthVersionLast="45" xr6:coauthVersionMax="45" xr10:uidLastSave="{1EE59531-D422-437D-9311-D3A1B616F5B8}"/>
  <bookViews>
    <workbookView xWindow="28680" yWindow="-120" windowWidth="29040" windowHeight="15840" activeTab="5" xr2:uid="{00000000-000D-0000-FFFF-FFFF00000000}"/>
  </bookViews>
  <sheets>
    <sheet name="Kickstarter Table" sheetId="1" r:id="rId1"/>
    <sheet name="Category Pivot" sheetId="5" r:id="rId2"/>
    <sheet name="Sub-Cat Pivot" sheetId="6" r:id="rId3"/>
    <sheet name="Date Created Pivot" sheetId="7" r:id="rId4"/>
    <sheet name="Bonus" sheetId="8" r:id="rId5"/>
    <sheet name="Bonus Statistical" sheetId="9" r:id="rId6"/>
  </sheets>
  <definedNames>
    <definedName name="_xlnm._FilterDatabase" localSheetId="0" hidden="1">'Kickstarter Table'!$A$1:$T$4115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" i="9" l="1"/>
  <c r="B5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L12" i="9"/>
  <c r="L11" i="9"/>
  <c r="L10" i="9"/>
  <c r="L9" i="9"/>
  <c r="L8" i="9"/>
  <c r="L7" i="9"/>
  <c r="K12" i="9"/>
  <c r="K10" i="9"/>
  <c r="K9" i="9"/>
  <c r="K8" i="9"/>
  <c r="K7" i="9"/>
  <c r="D15" i="8"/>
  <c r="D14" i="8"/>
  <c r="D13" i="8"/>
  <c r="D12" i="8"/>
  <c r="D11" i="8"/>
  <c r="D10" i="8"/>
  <c r="D9" i="8"/>
  <c r="D8" i="8"/>
  <c r="D7" i="8"/>
  <c r="D6" i="8"/>
  <c r="C6" i="8"/>
  <c r="D5" i="8"/>
  <c r="C5" i="8"/>
  <c r="D4" i="8"/>
  <c r="C15" i="8"/>
  <c r="C14" i="8"/>
  <c r="C13" i="8"/>
  <c r="C12" i="8"/>
  <c r="C11" i="8"/>
  <c r="C10" i="8"/>
  <c r="C9" i="8"/>
  <c r="C8" i="8"/>
  <c r="C7" i="8"/>
  <c r="C4" i="8"/>
  <c r="B15" i="8"/>
  <c r="B14" i="8"/>
  <c r="B13" i="8"/>
  <c r="B12" i="8"/>
  <c r="B11" i="8"/>
  <c r="B10" i="8"/>
  <c r="B9" i="8"/>
  <c r="B8" i="8"/>
  <c r="B7" i="8"/>
  <c r="B6" i="8"/>
  <c r="B4" i="8"/>
  <c r="E10" i="8"/>
  <c r="E11" i="8"/>
  <c r="E7" i="8"/>
  <c r="G7" i="8"/>
  <c r="E4" i="8"/>
  <c r="F4" i="8"/>
  <c r="E13" i="8"/>
  <c r="G13" i="8"/>
  <c r="E8" i="8"/>
  <c r="G8" i="8"/>
  <c r="G10" i="8"/>
  <c r="G11" i="8"/>
  <c r="H10" i="8"/>
  <c r="H11" i="8"/>
  <c r="F11" i="8"/>
  <c r="G4" i="8"/>
  <c r="E9" i="8"/>
  <c r="H9" i="8"/>
  <c r="E14" i="8"/>
  <c r="H14" i="8"/>
  <c r="E6" i="8"/>
  <c r="H6" i="8"/>
  <c r="F10" i="8"/>
  <c r="F7" i="8"/>
  <c r="E15" i="8"/>
  <c r="G15" i="8"/>
  <c r="F9" i="8"/>
  <c r="E5" i="8"/>
  <c r="G5" i="8"/>
  <c r="E12" i="8"/>
  <c r="G1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30" i="1"/>
  <c r="R430" i="1"/>
  <c r="Q2043" i="1"/>
  <c r="R2043" i="1"/>
  <c r="Q2855" i="1"/>
  <c r="R2855" i="1"/>
  <c r="Q3135" i="1"/>
  <c r="R3135" i="1"/>
  <c r="Q3859" i="1"/>
  <c r="R3859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H7" i="8"/>
  <c r="F6" i="8"/>
  <c r="H4" i="8"/>
  <c r="G14" i="8"/>
  <c r="F8" i="8"/>
  <c r="H15" i="8"/>
  <c r="H8" i="8"/>
  <c r="F14" i="8"/>
  <c r="F15" i="8"/>
  <c r="G9" i="8"/>
  <c r="H13" i="8"/>
  <c r="H12" i="8"/>
  <c r="F13" i="8"/>
  <c r="G6" i="8"/>
  <c r="F5" i="8"/>
  <c r="F12" i="8"/>
  <c r="H5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<sst xmlns="http://schemas.openxmlformats.org/spreadsheetml/2006/main" count="28551" uniqueCount="8411">
  <si>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</si>
  <si>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</si>
  <si>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</si>
  <si>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</si>
  <si>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</si>
  <si>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</si>
  <si>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</si>
  <si>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</si>
  <si>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</si>
  <si>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</si>
  <si>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</si>
  <si>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</si>
  <si>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</si>
  <si>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</si>
  <si>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</si>
  <si>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</si>
  <si>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</si>
  <si>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</si>
  <si>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</si>
  <si>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</si>
  <si>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</si>
  <si>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</si>
  <si>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</si>
  <si>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</si>
  <si>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</si>
  <si>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</si>
  <si>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</si>
  <si>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</si>
  <si>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</si>
  <si>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</si>
  <si>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</si>
  <si>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</si>
  <si>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</si>
  <si>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</si>
  <si>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</si>
  <si>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</si>
  <si>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</si>
  <si>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</si>
  <si>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</si>
  <si>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</si>
  <si>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</si>
  <si>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</si>
  <si>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</si>
  <si>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</si>
  <si>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</si>
  <si>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</si>
  <si>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</si>
  <si>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</si>
  <si>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</si>
  <si>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</si>
  <si>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</si>
  <si>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</si>
  <si>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</si>
  <si>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</si>
  <si>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</si>
  <si>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</si>
  <si>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</si>
  <si>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</si>
  <si>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</si>
  <si>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</si>
  <si>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</si>
  <si>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</si>
  <si>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</si>
  <si>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</si>
  <si>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</si>
  <si>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</si>
  <si>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</si>
  <si>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</si>
  <si>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</si>
  <si>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</si>
  <si>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</si>
  <si>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</si>
  <si>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</si>
  <si>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</si>
  <si>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</si>
  <si>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</si>
  <si>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</si>
  <si>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</si>
  <si>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</si>
  <si>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</si>
  <si>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</si>
  <si>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</si>
  <si>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</si>
  <si>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</si>
  <si>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</si>
  <si>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</si>
  <si>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</si>
  <si>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</si>
  <si>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</si>
  <si>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</si>
  <si>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</si>
  <si>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</si>
  <si>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</si>
  <si>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</si>
  <si>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</si>
  <si>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</si>
  <si>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</si>
  <si>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</si>
  <si>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</si>
  <si>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</si>
  <si>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</si>
  <si>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</si>
  <si>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</si>
  <si>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</si>
  <si>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</si>
  <si>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</si>
  <si>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</si>
  <si>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</si>
  <si>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</si>
  <si>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</si>
  <si>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</si>
  <si>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</si>
  <si>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</si>
  <si>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</si>
  <si>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</si>
  <si>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</si>
  <si>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</si>
  <si>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</si>
  <si>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</si>
  <si>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</si>
  <si>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</si>
  <si>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</si>
  <si>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</si>
  <si>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</si>
  <si>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</si>
  <si>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</si>
  <si>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</si>
  <si>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</si>
  <si>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</si>
  <si>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</si>
  <si>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</si>
  <si>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</si>
  <si>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</si>
  <si>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</si>
  <si>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</si>
  <si>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</si>
  <si>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</si>
  <si>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</si>
  <si>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</si>
  <si>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</si>
  <si>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</si>
  <si>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</si>
  <si>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</si>
  <si>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</si>
  <si>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</si>
  <si>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</si>
  <si>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</si>
  <si>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</si>
  <si>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</si>
  <si>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</si>
  <si>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</si>
  <si>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</si>
  <si>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</si>
  <si>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</si>
  <si>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</si>
  <si>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</si>
  <si>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</si>
  <si>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</si>
  <si>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</si>
  <si>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</si>
  <si>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</si>
  <si>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</si>
  <si>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</si>
  <si>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</si>
  <si>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</si>
  <si>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</si>
  <si>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</si>
  <si>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</si>
  <si>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</si>
  <si>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</si>
  <si>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</si>
  <si>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</si>
  <si>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</si>
  <si>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</si>
  <si>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</si>
  <si>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</si>
  <si>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</si>
  <si>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</si>
  <si>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</si>
  <si>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</si>
  <si>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</si>
  <si>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</si>
  <si>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</si>
  <si>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</si>
  <si>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</si>
  <si>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</si>
  <si>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</si>
  <si>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</si>
  <si>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</si>
  <si>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</si>
  <si>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</si>
  <si>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</si>
  <si>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</si>
  <si>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</si>
  <si>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</si>
  <si>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</si>
  <si>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</si>
  <si>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</si>
  <si>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</si>
  <si>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</si>
  <si>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</si>
  <si>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</si>
  <si>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</si>
  <si>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</si>
  <si>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</si>
  <si>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</si>
  <si>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</si>
  <si>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</si>
  <si>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</si>
  <si>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</si>
  <si>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</si>
  <si>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</si>
  <si>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</si>
  <si>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</si>
  <si>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</si>
  <si>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</si>
  <si>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</si>
  <si>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</si>
  <si>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</si>
  <si>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</si>
  <si>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</si>
  <si>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</si>
  <si>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</si>
  <si>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</si>
  <si>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</si>
  <si>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</si>
  <si>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</si>
  <si>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</si>
  <si>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</si>
  <si>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</si>
  <si>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</si>
  <si>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</si>
  <si>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</si>
  <si>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</si>
  <si>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</si>
  <si>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</si>
  <si>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</si>
  <si>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</si>
  <si>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</si>
  <si>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</si>
  <si>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</si>
  <si>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</si>
  <si>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</si>
  <si>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</si>
  <si>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</si>
  <si>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</si>
  <si>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</si>
  <si>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</si>
  <si>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</si>
  <si>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</si>
  <si>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</si>
  <si>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</si>
  <si>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</si>
  <si>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</si>
  <si>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</si>
  <si>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</si>
  <si>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</si>
  <si>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</si>
  <si>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</si>
  <si>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</si>
  <si>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</si>
  <si>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</si>
  <si>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</si>
  <si>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</si>
  <si>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</si>
  <si>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</si>
  <si>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</si>
  <si>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</si>
  <si>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</si>
  <si>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</si>
  <si>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</si>
  <si>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</si>
  <si>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</si>
  <si>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</si>
  <si>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</si>
  <si>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</si>
  <si>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</si>
  <si>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</si>
  <si>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</si>
  <si>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</si>
  <si>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</si>
  <si>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</si>
  <si>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</si>
  <si>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</si>
  <si>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</si>
  <si>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</si>
  <si>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</si>
  <si>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</si>
  <si>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</si>
  <si>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</si>
  <si>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</si>
  <si>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</si>
  <si>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</si>
  <si>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</si>
  <si>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</si>
  <si>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</si>
  <si>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</si>
  <si>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</si>
  <si>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</si>
  <si>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</si>
  <si>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</si>
  <si>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</si>
  <si>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</si>
  <si>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</si>
  <si>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</si>
  <si>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</si>
  <si>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</si>
  <si>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</si>
  <si>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</si>
  <si>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</si>
  <si>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</si>
  <si>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</si>
  <si>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</si>
  <si>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</si>
  <si>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</si>
  <si>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</si>
  <si>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</si>
  <si>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</si>
  <si>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</si>
  <si>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</si>
  <si>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</si>
  <si>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</si>
  <si>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</si>
  <si>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</si>
  <si>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</si>
  <si>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</si>
  <si>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</si>
  <si>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</si>
  <si>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</si>
  <si>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</si>
  <si>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</si>
  <si>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</si>
  <si>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</si>
  <si>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</si>
  <si>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</si>
  <si>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</si>
  <si>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</si>
  <si>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</si>
  <si>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</si>
  <si>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</si>
  <si>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</si>
  <si>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</si>
  <si>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</si>
  <si>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</si>
  <si>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</si>
  <si>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</si>
  <si>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</si>
  <si>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</si>
  <si>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</si>
  <si>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</si>
  <si>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</si>
  <si>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</si>
  <si>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</si>
  <si>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</si>
  <si>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</si>
  <si>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</si>
  <si>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</si>
  <si>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</si>
  <si>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</si>
  <si>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</si>
  <si>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</si>
  <si>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</si>
  <si>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</si>
  <si>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</si>
  <si>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</si>
  <si>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</si>
  <si>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</si>
  <si>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</si>
  <si>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</si>
  <si>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</si>
  <si>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</si>
  <si>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</si>
  <si>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</si>
  <si>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</si>
  <si>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</si>
  <si>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</si>
  <si>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</si>
  <si>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</si>
  <si>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</si>
  <si>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</si>
  <si>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</si>
  <si>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</si>
  <si>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</si>
  <si>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</si>
  <si>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</si>
  <si>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</si>
  <si>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</si>
  <si>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</si>
  <si>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</si>
  <si>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</si>
  <si>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</si>
  <si>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</si>
  <si>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</si>
  <si>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</si>
  <si>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</si>
  <si>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</si>
  <si>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</si>
  <si>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</si>
  <si>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</si>
  <si>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</si>
  <si>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</si>
  <si>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</si>
  <si>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</si>
  <si>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</si>
  <si>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</si>
  <si>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</si>
  <si>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</si>
  <si>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</si>
  <si>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</si>
  <si>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</si>
  <si>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</si>
  <si>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</si>
  <si>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</si>
  <si>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</si>
  <si>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</si>
  <si>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</si>
  <si>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</si>
  <si>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</si>
  <si>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</si>
  <si>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</si>
  <si>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</si>
  <si>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</si>
  <si>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</si>
  <si>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</si>
  <si>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</si>
  <si>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</si>
  <si>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</si>
  <si>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</si>
  <si>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</si>
  <si>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</si>
  <si>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</si>
  <si>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</si>
  <si>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</si>
  <si>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</si>
  <si>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</si>
  <si>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</si>
  <si>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</si>
  <si>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</si>
  <si>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</si>
  <si>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</si>
  <si>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</si>
  <si>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</si>
  <si>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</si>
  <si>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</si>
  <si>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</si>
  <si>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</si>
  <si>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</si>
  <si>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</si>
  <si>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</si>
  <si>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</si>
  <si>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</si>
  <si>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</si>
  <si>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</si>
  <si>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</si>
  <si>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</si>
  <si>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</si>
  <si>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</si>
  <si>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</si>
  <si>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</si>
  <si>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</si>
  <si>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</si>
  <si>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</si>
  <si>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</si>
  <si>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</si>
  <si>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</si>
  <si>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</si>
  <si>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</si>
  <si>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</si>
  <si>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</si>
  <si>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</si>
  <si>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</si>
  <si>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</si>
  <si>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</si>
  <si>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</si>
  <si>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</si>
  <si>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</si>
  <si>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</si>
  <si>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</si>
  <si>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</si>
  <si>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</si>
  <si>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</si>
  <si>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</si>
  <si>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</si>
  <si>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</si>
  <si>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</si>
  <si>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</si>
  <si>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</si>
  <si>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</si>
  <si>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</si>
  <si>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</si>
  <si>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</si>
  <si>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</si>
  <si>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</si>
  <si>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</si>
  <si>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</si>
  <si>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</si>
  <si>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</si>
  <si>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</si>
  <si>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</si>
  <si>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</si>
  <si>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</si>
  <si>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</si>
  <si>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</si>
  <si>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</si>
  <si>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</si>
  <si>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</si>
  <si>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</si>
  <si>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</si>
  <si>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</si>
  <si>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</si>
  <si>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</si>
  <si>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</si>
  <si>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</si>
  <si>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</si>
  <si>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</si>
  <si>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</si>
  <si>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</si>
  <si>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</si>
  <si>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</si>
  <si>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</si>
  <si>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</si>
  <si>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</si>
  <si>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</si>
  <si>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</si>
  <si>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</si>
  <si>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</si>
  <si>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</si>
  <si>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</si>
  <si>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</si>
  <si>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</si>
  <si>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</si>
  <si>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</si>
  <si>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</si>
  <si>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</si>
  <si>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</si>
  <si>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</si>
  <si>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</si>
  <si>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</si>
  <si>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</si>
  <si>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</si>
  <si>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</si>
  <si>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</si>
  <si>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</si>
  <si>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</si>
  <si>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</si>
  <si>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</si>
  <si>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</si>
  <si>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</si>
  <si>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</si>
  <si>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</si>
  <si>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</si>
  <si>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</si>
  <si>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</si>
  <si>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</si>
  <si>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</si>
  <si>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</si>
  <si>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</si>
  <si>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</si>
  <si>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</si>
  <si>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</si>
  <si>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</si>
  <si>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</si>
  <si>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</si>
  <si>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</si>
  <si>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</si>
  <si>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</si>
  <si>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</si>
  <si>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</si>
  <si>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</si>
  <si>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</si>
  <si>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</si>
  <si>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</si>
  <si>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</si>
  <si>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</si>
  <si>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</si>
  <si>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</si>
  <si>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</si>
  <si>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</si>
  <si>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</si>
  <si>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</si>
  <si>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</si>
  <si>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</si>
  <si>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</si>
  <si>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</si>
  <si>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</si>
  <si>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</si>
  <si>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</si>
  <si>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</si>
  <si>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</si>
  <si>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</si>
  <si>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</si>
  <si>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</si>
  <si>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</si>
  <si>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</si>
  <si>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</si>
  <si>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</si>
  <si>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</si>
  <si>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</si>
  <si>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</si>
  <si>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</si>
  <si>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</si>
  <si>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</si>
  <si>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</si>
  <si>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</si>
  <si>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</si>
  <si>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</si>
  <si>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</si>
  <si>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</si>
  <si>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</si>
  <si>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</si>
  <si>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</si>
  <si>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</si>
  <si>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</si>
  <si>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</si>
  <si>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</si>
  <si>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</si>
  <si>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</si>
  <si>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</si>
  <si>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</si>
  <si>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</si>
  <si>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</si>
  <si>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</si>
  <si>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</si>
  <si>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</si>
  <si>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</si>
  <si>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</si>
  <si>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</si>
  <si>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</si>
  <si>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</si>
  <si>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</si>
  <si>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</si>
  <si>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</si>
  <si>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</si>
  <si>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</si>
  <si>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</si>
  <si>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</si>
  <si>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</si>
  <si>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</si>
  <si>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</si>
  <si>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</si>
  <si>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</si>
  <si>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</si>
  <si>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</si>
  <si>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</si>
  <si>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</si>
  <si>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</si>
  <si>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</si>
  <si>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</si>
  <si>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</si>
  <si>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</si>
  <si>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</si>
  <si>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</si>
  <si>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</si>
  <si>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</si>
  <si>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</si>
  <si>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</si>
  <si>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</si>
  <si>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</si>
  <si>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</si>
  <si>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</si>
  <si>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</si>
  <si>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</si>
  <si>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</si>
  <si>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</si>
  <si>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</si>
  <si>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</si>
  <si>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</si>
  <si>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</si>
  <si>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</si>
  <si>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</si>
  <si>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</si>
  <si>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</si>
  <si>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</si>
  <si>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</si>
  <si>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</si>
  <si>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</si>
  <si>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</si>
  <si>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</si>
  <si>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</si>
  <si>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</si>
  <si>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</si>
  <si>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</si>
  <si>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</si>
  <si>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</si>
  <si>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</si>
  <si>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</si>
  <si>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</si>
  <si>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</si>
  <si>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</si>
  <si>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</si>
  <si>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</si>
  <si>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</si>
  <si>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</si>
  <si>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</si>
  <si>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</si>
  <si>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</si>
  <si>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</si>
  <si>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</si>
  <si>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</si>
  <si>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</si>
  <si>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</si>
  <si>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</si>
  <si>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</si>
  <si>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</si>
  <si>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</si>
  <si>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</si>
  <si>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</si>
  <si>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</si>
  <si>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</si>
  <si>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</si>
  <si>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</si>
  <si>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</si>
  <si>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</si>
  <si>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</si>
  <si>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</si>
  <si>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</si>
  <si>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</si>
  <si>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</si>
  <si>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</si>
  <si>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</si>
  <si>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</si>
  <si>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</si>
  <si>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</si>
  <si>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</si>
  <si>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</si>
  <si>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</si>
  <si>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</si>
  <si>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</si>
  <si>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</si>
  <si>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</si>
  <si>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</si>
  <si>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</si>
  <si>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</si>
  <si>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</si>
  <si>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</si>
  <si>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</si>
  <si>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</si>
  <si>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</si>
  <si>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</si>
  <si>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</si>
  <si>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</si>
  <si>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</si>
  <si>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</si>
  <si>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</si>
  <si>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</si>
  <si>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</si>
  <si>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</si>
  <si>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</si>
  <si>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</si>
  <si>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</si>
  <si>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</si>
  <si>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</si>
  <si>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</si>
  <si>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</si>
  <si>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</si>
  <si>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</si>
  <si>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</si>
  <si>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</si>
  <si>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</si>
  <si>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</si>
  <si>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</si>
  <si>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</si>
  <si>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</si>
  <si>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</si>
  <si>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</si>
  <si>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</si>
  <si>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</si>
  <si>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</si>
  <si>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</si>
  <si>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</si>
  <si>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</si>
  <si>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</si>
  <si>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</si>
  <si>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</si>
  <si>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</si>
  <si>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</si>
  <si>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</si>
  <si>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</si>
  <si>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</si>
  <si>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</si>
  <si>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</si>
  <si>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</si>
  <si>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</si>
  <si>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</si>
  <si>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</si>
  <si>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</si>
  <si>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</si>
  <si>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</si>
  <si>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</si>
  <si>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</si>
  <si>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</si>
  <si>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</si>
  <si>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</si>
  <si>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</si>
  <si>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</si>
  <si>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</si>
  <si>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</si>
  <si>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</si>
  <si>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</si>
  <si>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</si>
  <si>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</si>
  <si>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</si>
  <si>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</si>
  <si>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</si>
  <si>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</si>
  <si>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</si>
  <si>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</si>
  <si>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</si>
  <si>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</si>
  <si>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</si>
  <si>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</si>
  <si>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</si>
  <si>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</si>
  <si>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</si>
  <si>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</si>
  <si>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</si>
  <si>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</si>
  <si>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</si>
  <si>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</si>
  <si>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</si>
  <si>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</si>
  <si>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</si>
  <si>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</si>
  <si>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</si>
  <si>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</si>
  <si>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</si>
  <si>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</si>
  <si>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</si>
  <si>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</si>
  <si>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</si>
  <si>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</si>
  <si>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</si>
  <si>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</si>
  <si>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</si>
  <si>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</si>
  <si>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</si>
  <si>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</si>
  <si>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</si>
  <si>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</si>
  <si>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</si>
  <si>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</si>
  <si>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</si>
  <si>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</si>
  <si>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</si>
  <si>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</si>
  <si>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</si>
  <si>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</si>
  <si>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</si>
  <si>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</si>
  <si>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</si>
  <si>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</si>
  <si>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</si>
  <si>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</si>
  <si>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</si>
  <si>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</si>
  <si>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</si>
  <si>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</si>
  <si>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</si>
  <si>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</si>
  <si>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</si>
  <si>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</si>
  <si>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</si>
  <si>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</si>
  <si>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</si>
  <si>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</si>
  <si>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</si>
  <si>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</si>
  <si>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</si>
  <si>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</si>
  <si>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</si>
  <si>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</si>
  <si>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</si>
  <si>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</si>
  <si>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</si>
  <si>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</si>
  <si>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</si>
  <si>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</si>
  <si>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</si>
  <si>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</si>
  <si>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</si>
  <si>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</si>
  <si>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</si>
  <si>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</si>
  <si>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</si>
  <si>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</si>
  <si>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</si>
  <si>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</si>
  <si>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</si>
  <si>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</si>
  <si>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</si>
  <si>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</si>
  <si>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</si>
  <si>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</si>
  <si>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</si>
  <si>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</si>
  <si>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</si>
  <si>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</si>
  <si>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</si>
  <si>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</si>
  <si>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</si>
  <si>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</si>
  <si>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</si>
  <si>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</si>
  <si>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</si>
  <si>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</si>
  <si>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</si>
  <si>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</si>
  <si>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</si>
  <si>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</si>
  <si>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</si>
  <si>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</si>
  <si>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</si>
  <si>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</si>
  <si>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</si>
  <si>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</si>
  <si>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</si>
  <si>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</si>
  <si>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</si>
  <si>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</si>
  <si>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</si>
  <si>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</si>
  <si>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</si>
  <si>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</si>
  <si>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</si>
  <si>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</si>
  <si>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</si>
  <si>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</si>
  <si>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</si>
  <si>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</si>
  <si>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</si>
  <si>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</si>
  <si>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</si>
  <si>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</si>
  <si>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</si>
  <si>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</si>
  <si>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</si>
  <si>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</si>
  <si>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</si>
  <si>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</si>
  <si>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</si>
  <si>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</si>
  <si>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</si>
  <si>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</si>
  <si>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</si>
  <si>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</si>
  <si>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</si>
  <si>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</si>
  <si>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</si>
  <si>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</si>
  <si>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</si>
  <si>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</si>
  <si>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</si>
  <si>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</si>
  <si>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</si>
  <si>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</si>
  <si>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</si>
  <si>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</si>
  <si>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</si>
  <si>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</si>
  <si>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</si>
  <si>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</si>
  <si>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</si>
  <si>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</si>
  <si>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</si>
  <si>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</si>
  <si>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</si>
  <si>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</si>
  <si>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</si>
  <si>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</si>
  <si>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</si>
  <si>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</si>
  <si>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</si>
  <si>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</si>
  <si>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</si>
  <si>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</si>
  <si>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</si>
  <si>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</si>
  <si>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</si>
  <si>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</si>
  <si>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</si>
  <si>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</si>
  <si>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</si>
  <si>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</si>
  <si>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</si>
  <si>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</si>
  <si>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</si>
  <si>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</si>
  <si>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</si>
  <si>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</si>
  <si>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</si>
  <si>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</si>
  <si>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</si>
  <si>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</si>
  <si>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</si>
  <si>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</si>
  <si>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</si>
  <si>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</si>
  <si>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</si>
  <si>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</si>
  <si>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</si>
  <si>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</si>
  <si>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</si>
  <si>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</si>
  <si>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</si>
  <si>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</si>
  <si>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</si>
  <si>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</si>
  <si>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</si>
  <si>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</si>
  <si>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</si>
  <si>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</si>
  <si>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</si>
  <si>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</si>
  <si>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</si>
  <si>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</si>
  <si>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</si>
  <si>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</si>
  <si>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</si>
  <si>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</si>
  <si>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</si>
  <si>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</si>
  <si>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</si>
  <si>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</si>
  <si>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</si>
  <si>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</si>
  <si>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</si>
  <si>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</si>
  <si>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</si>
  <si>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</si>
  <si>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</si>
  <si>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</si>
  <si>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</si>
  <si>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</si>
  <si>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</si>
  <si>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</si>
  <si>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</si>
  <si>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</si>
  <si>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</si>
  <si>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</si>
  <si>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</si>
  <si>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</si>
  <si>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</si>
  <si>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</si>
  <si>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</si>
  <si>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</si>
  <si>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</si>
  <si>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</si>
  <si>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</si>
  <si>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</si>
  <si>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</si>
  <si>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</si>
  <si>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</si>
  <si>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</si>
  <si>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</si>
  <si>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</si>
  <si>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</si>
  <si>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</si>
  <si>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</si>
  <si>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</si>
  <si>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</si>
  <si>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</si>
  <si>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</si>
  <si>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</si>
  <si>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</si>
  <si>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</si>
  <si>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</si>
  <si>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</si>
  <si>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</si>
  <si>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</si>
  <si>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</si>
  <si>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</si>
  <si>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</si>
  <si>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</si>
  <si>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</si>
  <si>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</si>
  <si>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</si>
  <si>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</si>
  <si>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</si>
  <si>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</si>
  <si>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</si>
  <si>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</si>
  <si>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</si>
  <si>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</si>
  <si>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</si>
  <si>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</si>
  <si>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</si>
  <si>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</si>
  <si>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</si>
  <si>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</si>
  <si>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</si>
  <si>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</si>
  <si>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</si>
  <si>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</si>
  <si>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</si>
  <si>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</si>
  <si>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</si>
  <si>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</si>
  <si>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</si>
  <si>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</si>
  <si>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</si>
  <si>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</si>
  <si>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</si>
  <si>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</si>
  <si>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</si>
  <si>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</si>
  <si>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</si>
  <si>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</si>
  <si>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</si>
  <si>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</si>
  <si>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</si>
  <si>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</si>
  <si>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</si>
  <si>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</si>
  <si>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</si>
  <si>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</si>
  <si>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</si>
  <si>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</si>
  <si>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</si>
  <si>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</si>
  <si>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</si>
  <si>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</si>
  <si>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</si>
  <si>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</si>
  <si>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</si>
  <si>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</si>
  <si>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</si>
  <si>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</si>
  <si>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</si>
  <si>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</si>
  <si>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</si>
  <si>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</si>
  <si>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</si>
  <si>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</si>
  <si>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</si>
  <si>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</si>
  <si>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</si>
  <si>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</si>
  <si>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</si>
  <si>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</si>
  <si>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</si>
  <si>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</si>
  <si>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</si>
  <si>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</si>
  <si>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</si>
  <si>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</si>
  <si>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</si>
  <si>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</si>
  <si>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</si>
  <si>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</si>
  <si>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</si>
  <si>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</si>
  <si>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</si>
  <si>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</si>
  <si>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</si>
  <si>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</si>
  <si>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</si>
  <si>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</si>
  <si>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</si>
  <si>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</si>
  <si>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</si>
  <si>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</si>
  <si>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</si>
  <si>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</si>
  <si>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</si>
  <si>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</si>
  <si>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</si>
  <si>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</si>
  <si>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</si>
  <si>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</si>
  <si>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</si>
  <si>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</si>
  <si>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</si>
  <si>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</si>
  <si>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</si>
  <si>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</si>
  <si>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</si>
  <si>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</si>
  <si>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</si>
  <si>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</si>
  <si>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</si>
  <si>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</si>
  <si>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</si>
  <si>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</si>
  <si>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</si>
  <si>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</si>
  <si>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</si>
  <si>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</si>
  <si>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</si>
  <si>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</si>
  <si>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</si>
  <si>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</si>
  <si>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</si>
  <si>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</si>
  <si>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</si>
  <si>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</si>
  <si>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</si>
  <si>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</si>
  <si>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</si>
  <si>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</si>
  <si>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</si>
  <si>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</si>
  <si>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</si>
  <si>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</si>
  <si>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</si>
  <si>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</si>
  <si>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</si>
  <si>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</si>
  <si>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</si>
  <si>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</si>
  <si>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</si>
  <si>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</si>
  <si>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</si>
  <si>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</si>
  <si>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</si>
  <si>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</si>
  <si>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</si>
  <si>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</si>
  <si>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</si>
  <si>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</si>
  <si>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</si>
  <si>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</si>
  <si>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</si>
  <si>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</si>
  <si>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</si>
  <si>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</si>
  <si>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</si>
  <si>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</si>
  <si>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</si>
  <si>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</si>
  <si>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</si>
  <si>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</si>
  <si>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</si>
  <si>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</si>
  <si>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</si>
  <si>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</si>
  <si>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</si>
  <si>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</si>
  <si>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</si>
  <si>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</si>
  <si>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</si>
  <si>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</si>
  <si>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</si>
  <si>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</si>
  <si>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</si>
  <si>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</si>
  <si>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</si>
  <si>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</si>
  <si>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</si>
  <si>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</si>
  <si>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</si>
  <si>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</si>
  <si>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</si>
  <si>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</si>
  <si>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</si>
  <si>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</si>
  <si>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</si>
  <si>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</si>
  <si>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</si>
  <si>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</si>
  <si>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</si>
  <si>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</si>
  <si>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</si>
  <si>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</si>
  <si>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</si>
  <si>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</si>
  <si>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</si>
  <si>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</si>
  <si>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</si>
  <si>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</si>
  <si>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</si>
  <si>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</si>
  <si>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</si>
  <si>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</si>
  <si>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</si>
  <si>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</si>
  <si>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</si>
  <si>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</si>
  <si>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</si>
  <si>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</si>
  <si>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</si>
  <si>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</si>
  <si>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</si>
  <si>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</si>
  <si>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</si>
  <si>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</si>
  <si>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</si>
  <si>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</si>
  <si>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</si>
  <si>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</si>
  <si>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</si>
  <si>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</si>
  <si>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</si>
  <si>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</si>
  <si>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</si>
  <si>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</si>
  <si>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</si>
  <si>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</si>
  <si>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</si>
  <si>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</si>
  <si>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</si>
  <si>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</si>
  <si>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</si>
  <si>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</si>
  <si>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</si>
  <si>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</si>
  <si>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</si>
  <si>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</si>
  <si>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</si>
  <si>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</si>
  <si>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</si>
  <si>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</si>
  <si>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</si>
  <si>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</si>
  <si>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</si>
  <si>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</si>
  <si>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</si>
  <si>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</si>
  <si>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</si>
  <si>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</si>
  <si>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</si>
  <si>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</si>
  <si>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</si>
  <si>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</si>
  <si>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</si>
  <si>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</si>
  <si>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</si>
  <si>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</si>
  <si>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</si>
  <si>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</si>
  <si>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</si>
  <si>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</si>
  <si>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</si>
  <si>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</si>
  <si>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</si>
  <si>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</si>
  <si>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</si>
  <si>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</si>
  <si>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</si>
  <si>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</si>
  <si>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</si>
  <si>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</si>
  <si>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</si>
  <si>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</si>
  <si>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</si>
  <si>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</si>
  <si>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</si>
  <si>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</si>
  <si>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</si>
  <si>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</si>
  <si>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</si>
  <si>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</si>
  <si>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</si>
  <si>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</si>
  <si>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</si>
  <si>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</si>
  <si>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</si>
  <si>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</si>
  <si>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</si>
  <si>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</si>
  <si>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</si>
  <si>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</si>
  <si>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</si>
  <si>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</si>
  <si>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</si>
  <si>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</si>
  <si>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</si>
  <si>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</si>
  <si>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</si>
  <si>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</si>
  <si>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</si>
  <si>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</si>
  <si>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</si>
  <si>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</si>
  <si>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</si>
  <si>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</si>
  <si>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</si>
  <si>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</si>
  <si>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</si>
  <si>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</si>
  <si>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</si>
  <si>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</si>
  <si>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</si>
  <si>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</si>
  <si>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</si>
  <si>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</si>
  <si>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</si>
  <si>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</si>
  <si>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</si>
  <si>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</si>
  <si>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</si>
  <si>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</si>
  <si>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</si>
  <si>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</si>
  <si>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</si>
  <si>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</si>
  <si>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</si>
  <si>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</si>
  <si>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</si>
  <si>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</si>
  <si>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</si>
  <si>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</si>
  <si>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</si>
  <si>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</si>
  <si>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</si>
  <si>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</si>
  <si>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</si>
  <si>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</si>
  <si>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</si>
  <si>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</si>
  <si>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</si>
  <si>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</si>
  <si>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</si>
  <si>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</si>
  <si>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</si>
  <si>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</si>
  <si>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</si>
  <si>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</si>
  <si>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</si>
  <si>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</si>
  <si>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</si>
  <si>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</si>
  <si>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</si>
  <si>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</si>
  <si>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</si>
  <si>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</si>
  <si>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</si>
  <si>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</si>
  <si>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</si>
  <si>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</si>
  <si>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</si>
  <si>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</si>
  <si>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</si>
  <si>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</si>
  <si>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</si>
  <si>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</si>
  <si>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</si>
  <si>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</si>
  <si>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</si>
  <si>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</si>
  <si>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</si>
  <si>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</si>
  <si>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</si>
  <si>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</si>
  <si>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</si>
  <si>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</si>
  <si>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</si>
  <si>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</si>
  <si>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</si>
  <si>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</si>
  <si>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</si>
  <si>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</si>
  <si>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</si>
  <si>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</si>
  <si>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</si>
  <si>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</si>
  <si>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</si>
  <si>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</si>
  <si>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</si>
  <si>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</si>
  <si>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</si>
  <si>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</si>
  <si>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</si>
  <si>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</si>
  <si>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</si>
  <si>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</si>
  <si>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</si>
  <si>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</si>
  <si>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</si>
  <si>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</si>
  <si>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</si>
  <si>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</si>
  <si>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</si>
  <si>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</si>
  <si>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</si>
  <si>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</si>
  <si>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</si>
  <si>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</si>
  <si>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</si>
  <si>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</si>
  <si>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</si>
  <si>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</si>
  <si>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</si>
  <si>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</si>
  <si>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</si>
  <si>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</si>
  <si>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</si>
  <si>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</si>
  <si>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</si>
  <si>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</si>
  <si>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</si>
  <si>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</si>
  <si>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</si>
  <si>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</si>
  <si>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</si>
  <si>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</si>
  <si>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</si>
  <si>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</si>
  <si>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</si>
  <si>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</si>
  <si>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</si>
  <si>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</si>
  <si>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</si>
  <si>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</si>
  <si>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</si>
  <si>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</si>
  <si>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</si>
  <si>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</si>
  <si>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</si>
  <si>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</si>
  <si>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</si>
  <si>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</si>
  <si>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</si>
  <si>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</si>
  <si>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</si>
  <si>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</si>
  <si>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</si>
  <si>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</si>
  <si>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</si>
  <si>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</si>
  <si>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</si>
  <si>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</si>
  <si>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</si>
  <si>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</si>
  <si>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</si>
  <si>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</si>
  <si>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</si>
  <si>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</si>
  <si>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</si>
  <si>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</si>
  <si>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</si>
  <si>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</si>
  <si>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</si>
  <si>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</si>
  <si>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</si>
  <si>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</si>
  <si>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</si>
  <si>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</si>
  <si>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</si>
  <si>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</si>
  <si>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</si>
  <si>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</si>
  <si>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</si>
  <si>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</si>
  <si>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</si>
  <si>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</si>
  <si>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</si>
  <si>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</si>
  <si>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</si>
  <si>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</si>
  <si>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</si>
  <si>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</si>
  <si>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</si>
  <si>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</si>
  <si>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</si>
  <si>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</si>
  <si>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</si>
  <si>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</si>
  <si>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</si>
  <si>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</si>
  <si>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</si>
  <si>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</si>
  <si>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</si>
  <si>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</si>
  <si>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</si>
  <si>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</si>
  <si>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</si>
  <si>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</si>
  <si>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</si>
  <si>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</si>
  <si>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</si>
  <si>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</si>
  <si>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</si>
  <si>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</si>
  <si>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</si>
  <si>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</si>
  <si>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</si>
  <si>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</si>
  <si>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</si>
  <si>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</si>
  <si>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</si>
  <si>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</si>
  <si>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</si>
  <si>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</si>
  <si>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</si>
  <si>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</si>
  <si>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</si>
  <si>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</si>
  <si>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</si>
  <si>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</si>
  <si>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</si>
  <si>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</si>
  <si>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</si>
  <si>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</si>
  <si>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</si>
  <si>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</si>
  <si>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</si>
  <si>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</si>
  <si>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</si>
  <si>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</si>
  <si>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</si>
  <si>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</si>
  <si>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</si>
  <si>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</si>
  <si>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</si>
  <si>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</si>
  <si>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</si>
  <si>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</si>
  <si>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</si>
  <si>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</si>
  <si>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</si>
  <si>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</si>
  <si>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</si>
  <si>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</si>
  <si>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</si>
  <si>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</si>
  <si>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</si>
  <si>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</si>
  <si>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</si>
  <si>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</si>
  <si>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</si>
  <si>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</si>
  <si>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</si>
  <si>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</si>
  <si>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</si>
  <si>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</si>
  <si>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</si>
  <si>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</si>
  <si>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</si>
  <si>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</si>
  <si>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</si>
  <si>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</si>
  <si>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</si>
  <si>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</si>
  <si>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</si>
  <si>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</si>
  <si>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</si>
  <si>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</si>
  <si>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</si>
  <si>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</si>
  <si>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</si>
  <si>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</si>
  <si>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</si>
  <si>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</si>
  <si>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</si>
  <si>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</si>
  <si>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</si>
  <si>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</si>
  <si>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</si>
  <si>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</si>
  <si>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</si>
  <si>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</si>
  <si>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</si>
  <si>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</si>
  <si>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</si>
  <si>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</si>
  <si>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</si>
  <si>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</si>
  <si>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</si>
  <si>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</si>
  <si>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</si>
  <si>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</si>
  <si>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</si>
  <si>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</si>
  <si>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</si>
  <si>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</si>
  <si>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</si>
  <si>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</si>
  <si>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</si>
  <si>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</si>
  <si>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</si>
  <si>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</si>
  <si>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</si>
  <si>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</si>
  <si>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</si>
  <si>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</si>
  <si>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</si>
  <si>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</si>
  <si>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</si>
  <si>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</si>
  <si>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</si>
  <si>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</si>
  <si>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</si>
  <si>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</si>
  <si>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</si>
  <si>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</si>
  <si>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</si>
  <si>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</si>
  <si>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</si>
  <si>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</si>
  <si>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</si>
  <si>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</si>
  <si>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</si>
  <si>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</si>
  <si>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</si>
  <si>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</si>
  <si>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</si>
  <si>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</si>
  <si>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</si>
  <si>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</si>
  <si>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</si>
  <si>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</si>
  <si>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</si>
  <si>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</si>
  <si>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</si>
  <si>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</si>
  <si>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</si>
  <si>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</si>
  <si>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</si>
  <si>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</si>
  <si>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</si>
  <si>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</si>
  <si>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</si>
  <si>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</si>
  <si>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</si>
  <si>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</si>
  <si>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</si>
  <si>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</si>
  <si>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</si>
  <si>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</si>
  <si>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</si>
  <si>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</si>
  <si>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</si>
  <si>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</si>
  <si>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</si>
  <si>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</si>
  <si>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</si>
  <si>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</si>
  <si>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</si>
  <si>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</si>
  <si>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</si>
  <si>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</si>
  <si>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</si>
  <si>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</si>
  <si>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</si>
  <si>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</si>
  <si>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</si>
  <si>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</si>
  <si>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</si>
  <si>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</si>
  <si>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</si>
  <si>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</si>
  <si>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</si>
  <si>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</si>
  <si>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</si>
  <si>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</si>
  <si>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</si>
  <si>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</si>
  <si>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</si>
  <si>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</si>
  <si>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</si>
  <si>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</si>
  <si>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</si>
  <si>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</si>
  <si>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</si>
  <si>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</si>
  <si>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</si>
  <si>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</si>
  <si>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</si>
  <si>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</si>
  <si>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</si>
  <si>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</si>
  <si>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</si>
  <si>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</si>
  <si>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</si>
  <si>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</si>
  <si>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</si>
  <si>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</si>
  <si>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</si>
  <si>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</si>
  <si>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</si>
  <si>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</si>
  <si>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</si>
  <si>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</si>
  <si>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</si>
  <si>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</si>
  <si>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</si>
  <si>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</si>
  <si>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</si>
  <si>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</si>
  <si>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</si>
  <si>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</si>
  <si>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</si>
  <si>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</si>
  <si>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</si>
  <si>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</si>
  <si>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</si>
  <si>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</si>
  <si>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</si>
  <si>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</si>
  <si>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</si>
  <si>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</si>
  <si>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</si>
  <si>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</si>
  <si>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</si>
  <si>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</si>
  <si>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</si>
  <si>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</si>
  <si>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</si>
  <si>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</si>
  <si>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</si>
  <si>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</si>
  <si>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</si>
  <si>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</si>
  <si>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</si>
  <si>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</si>
  <si>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</si>
  <si>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</si>
  <si>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</si>
  <si>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</si>
  <si>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</si>
  <si>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</si>
  <si>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</si>
  <si>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</si>
  <si>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</si>
  <si>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</si>
  <si>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</si>
  <si>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</si>
  <si>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</si>
  <si>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</si>
  <si>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</si>
  <si>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</si>
  <si>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</si>
  <si>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</si>
  <si>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</si>
  <si>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</si>
  <si>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</si>
  <si>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</si>
  <si>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</si>
  <si>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</si>
  <si>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</si>
  <si>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</si>
  <si>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</si>
  <si>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</si>
  <si>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</si>
  <si>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</si>
  <si>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</si>
  <si>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</si>
  <si>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</si>
  <si>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</si>
  <si>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</si>
  <si>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</si>
  <si>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</si>
  <si>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</si>
  <si>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</si>
  <si>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</si>
  <si>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</si>
  <si>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</si>
  <si>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</si>
  <si>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</si>
  <si>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</si>
  <si>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</si>
  <si>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</si>
  <si>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</si>
  <si>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</si>
  <si>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</si>
  <si>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</si>
  <si>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</si>
  <si>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</si>
  <si>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</si>
  <si>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</si>
  <si>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</si>
  <si>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</si>
  <si>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</si>
  <si>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</si>
  <si>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</si>
  <si>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</si>
  <si>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</si>
  <si>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</si>
  <si>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</si>
  <si>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</si>
  <si>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</si>
  <si>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</si>
  <si>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</si>
  <si>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</si>
  <si>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</si>
  <si>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</si>
  <si>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</si>
  <si>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</si>
  <si>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</si>
  <si>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</si>
  <si>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</si>
  <si>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</si>
  <si>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</si>
  <si>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</si>
  <si>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</si>
  <si>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</si>
  <si>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</si>
  <si>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</si>
  <si>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</si>
  <si>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</si>
  <si>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</si>
  <si>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</si>
  <si>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</si>
  <si>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</si>
  <si>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</si>
  <si>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</si>
  <si>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</si>
  <si>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</si>
  <si>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</si>
  <si>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</si>
  <si>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</si>
  <si>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</si>
  <si>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</si>
  <si>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</si>
  <si>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</si>
  <si>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</si>
  <si>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</si>
  <si>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</si>
  <si>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</si>
  <si>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</si>
  <si>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</si>
  <si>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</si>
  <si>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</si>
  <si>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</si>
  <si>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</si>
  <si>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</si>
  <si>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</si>
  <si>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</si>
  <si>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</si>
  <si>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</si>
  <si>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</si>
  <si>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</si>
  <si>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</si>
  <si>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</si>
  <si>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</si>
  <si>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</si>
  <si>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</si>
  <si>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</si>
  <si>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</si>
  <si>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</si>
  <si>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</si>
  <si>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</si>
  <si>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</si>
  <si>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</si>
  <si>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</si>
  <si>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</si>
  <si>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</si>
  <si>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</si>
  <si>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</si>
  <si>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</si>
  <si>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</si>
  <si>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</si>
  <si>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</si>
  <si>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</si>
  <si>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</si>
  <si>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</si>
  <si>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</si>
  <si>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</si>
  <si>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</si>
  <si>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</si>
  <si>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</si>
  <si>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</si>
  <si>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</si>
  <si>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</si>
  <si>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</si>
  <si>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</si>
  <si>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</si>
  <si>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</si>
  <si>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</si>
  <si>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</si>
  <si>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</si>
  <si>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</si>
  <si>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</si>
  <si>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</si>
  <si>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</si>
  <si>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</si>
  <si>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</si>
  <si>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</si>
  <si>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</si>
  <si>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</si>
  <si>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</si>
  <si>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</si>
  <si>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</si>
  <si>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</si>
  <si>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</si>
  <si>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</si>
  <si>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</si>
  <si>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</si>
  <si>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</si>
  <si>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</si>
  <si>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</si>
  <si>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</si>
  <si>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</si>
  <si>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</si>
  <si>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</si>
  <si>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</si>
  <si>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</si>
  <si>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</si>
  <si>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</si>
  <si>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</si>
  <si>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</si>
  <si>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</si>
  <si>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</si>
  <si>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</si>
  <si>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</si>
  <si>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</si>
  <si>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</si>
  <si>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</si>
  <si>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</si>
  <si>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</si>
  <si>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</si>
  <si>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</si>
  <si>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</si>
  <si>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</si>
  <si>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</si>
  <si>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</si>
  <si>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</si>
  <si>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</si>
  <si>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</si>
  <si>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</si>
  <si>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</si>
  <si>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</si>
  <si>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</si>
  <si>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</si>
  <si>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</si>
  <si>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</si>
  <si>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</si>
  <si>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</si>
  <si>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</si>
  <si>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</si>
  <si>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</si>
  <si>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</si>
  <si>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</si>
  <si>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</si>
  <si>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</si>
  <si>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</si>
  <si>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</si>
  <si>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</si>
  <si>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</si>
  <si>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</si>
  <si>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</si>
  <si>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</si>
  <si>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</si>
  <si>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</si>
  <si>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</si>
  <si>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</si>
  <si>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</si>
  <si>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</si>
  <si>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</si>
  <si>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</si>
  <si>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</si>
  <si>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</si>
  <si>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</si>
  <si>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</si>
  <si>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</si>
  <si>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</si>
  <si>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</si>
  <si>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</si>
  <si>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</si>
  <si>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</si>
  <si>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</si>
  <si>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</si>
  <si>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</si>
  <si>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</si>
  <si>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</si>
  <si>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</si>
  <si>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</si>
  <si>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</si>
  <si>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</si>
  <si>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</si>
  <si>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</si>
  <si>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</si>
  <si>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</si>
  <si>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</si>
  <si>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</si>
  <si>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</si>
  <si>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</si>
  <si>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</si>
  <si>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</si>
  <si>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</si>
  <si>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</si>
  <si>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</si>
  <si>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</si>
  <si>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</si>
  <si>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</si>
  <si>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</si>
  <si>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</si>
  <si>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</si>
  <si>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</si>
  <si>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</si>
  <si>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</si>
  <si>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</si>
  <si>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</si>
  <si>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</si>
  <si>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</si>
  <si>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</si>
  <si>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</si>
  <si>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</si>
  <si>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</si>
  <si>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</si>
  <si>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</si>
  <si>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</si>
  <si>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</si>
  <si>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</si>
  <si>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</si>
  <si>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</si>
  <si>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</si>
  <si>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</si>
  <si>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</si>
  <si>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</si>
  <si>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</si>
  <si>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</si>
  <si>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</si>
  <si>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</si>
  <si>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</si>
  <si>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</si>
  <si>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</si>
  <si>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</si>
  <si>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</si>
  <si>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</si>
  <si>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</si>
  <si>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</si>
  <si>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</si>
  <si>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</si>
  <si>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</si>
  <si>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</si>
  <si>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</si>
  <si>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</si>
  <si>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</si>
  <si>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</si>
  <si>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</si>
  <si>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</si>
  <si>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</si>
  <si>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</si>
  <si>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</si>
  <si>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</si>
  <si>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</si>
  <si>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</si>
  <si>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</si>
  <si>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</si>
  <si>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</si>
  <si>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</si>
  <si>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</si>
  <si>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</si>
  <si>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</si>
  <si>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</si>
  <si>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</si>
  <si>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</si>
  <si>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</si>
  <si>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</si>
  <si>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</si>
  <si>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</si>
  <si>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</si>
  <si>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</si>
  <si>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</si>
  <si>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</si>
  <si>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</si>
  <si>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</si>
  <si>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</si>
  <si>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</si>
  <si>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</si>
  <si>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</si>
  <si>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</si>
  <si>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</si>
  <si>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</si>
  <si>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</si>
  <si>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</si>
  <si>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</si>
  <si>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</si>
  <si>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</si>
  <si>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</si>
  <si>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</si>
  <si>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</si>
  <si>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</si>
  <si>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</si>
  <si>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</si>
  <si>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</si>
  <si>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</si>
  <si>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</si>
  <si>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</si>
  <si>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</si>
  <si>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</si>
  <si>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</si>
  <si>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</si>
  <si>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</si>
  <si>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</si>
  <si>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</si>
  <si>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</si>
  <si>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</si>
  <si>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</si>
  <si>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</si>
  <si>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</si>
  <si>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</si>
  <si>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</si>
  <si>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</si>
  <si>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</si>
  <si>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</si>
  <si>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</si>
  <si>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</si>
  <si>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</si>
  <si>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</si>
  <si>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</si>
  <si>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</si>
  <si>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</si>
  <si>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</si>
  <si>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</si>
  <si>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</si>
  <si>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</si>
  <si>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</si>
  <si>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</si>
  <si>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</si>
  <si>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</si>
  <si>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</si>
  <si>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</si>
  <si>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</si>
  <si>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</si>
  <si>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</si>
  <si>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</si>
  <si>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</si>
  <si>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</si>
  <si>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</si>
  <si>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</si>
  <si>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</si>
  <si>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</si>
  <si>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</si>
  <si>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</si>
  <si>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</si>
  <si>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</si>
  <si>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</si>
  <si>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</si>
  <si>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</si>
  <si>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</si>
  <si>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</si>
  <si>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</si>
  <si>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</si>
  <si>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</si>
  <si>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</si>
  <si>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</si>
  <si>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</si>
  <si>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</si>
  <si>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</si>
  <si>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</si>
  <si>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</si>
  <si>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</si>
  <si>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</si>
  <si>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</si>
  <si>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</si>
  <si>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</si>
  <si>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</si>
  <si>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</si>
  <si>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</si>
  <si>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</si>
  <si>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</si>
  <si>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</si>
  <si>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</si>
  <si>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</si>
  <si>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</si>
  <si>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</si>
  <si>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</si>
  <si>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</si>
  <si>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</si>
  <si>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</si>
  <si>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</si>
  <si>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</si>
  <si>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</si>
  <si>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</si>
  <si>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</si>
  <si>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</si>
  <si>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</si>
  <si>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</si>
  <si>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</si>
  <si>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</si>
  <si>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</si>
  <si>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</si>
  <si>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</si>
  <si>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</si>
  <si>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</si>
  <si>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</si>
  <si>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</si>
  <si>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</si>
  <si>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</si>
  <si>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</si>
  <si>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</si>
  <si>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</si>
  <si>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</si>
  <si>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</si>
  <si>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</si>
  <si>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</si>
  <si>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</si>
  <si>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</si>
  <si>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</si>
  <si>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</si>
  <si>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</si>
  <si>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</si>
  <si>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</si>
  <si>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</si>
  <si>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</si>
  <si>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</si>
  <si>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</si>
  <si>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</si>
  <si>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</si>
  <si>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</si>
  <si>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</si>
  <si>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</si>
  <si>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</si>
  <si>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</si>
  <si>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</si>
  <si>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</si>
  <si>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</si>
  <si>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</si>
  <si>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</si>
  <si>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</si>
  <si>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</si>
  <si>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</si>
  <si>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</si>
  <si>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</si>
  <si>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</si>
  <si>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</si>
  <si>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</si>
  <si>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</si>
  <si>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</si>
  <si>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</si>
  <si>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</si>
  <si>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</si>
  <si>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</si>
  <si>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</si>
  <si>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</si>
  <si>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</si>
  <si>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</si>
  <si>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</si>
  <si>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</si>
  <si>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</si>
  <si>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</si>
  <si>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</si>
  <si>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</si>
  <si>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</si>
  <si>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</si>
  <si>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</si>
  <si>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</si>
  <si>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</si>
  <si>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</si>
  <si>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</si>
  <si>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</si>
  <si>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</si>
  <si>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</si>
  <si>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</si>
  <si>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</si>
  <si>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</si>
  <si>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</si>
  <si>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</si>
  <si>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</si>
  <si>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</si>
  <si>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</si>
  <si>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</si>
  <si>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</si>
  <si>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</si>
  <si>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</si>
  <si>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</si>
  <si>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</si>
  <si>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</si>
  <si>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</si>
  <si>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</si>
  <si>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</si>
  <si>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</si>
  <si>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</si>
  <si>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</si>
  <si>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</si>
  <si>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</si>
  <si>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</si>
  <si>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</si>
  <si>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</si>
  <si>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</si>
  <si>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</si>
  <si>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</si>
  <si>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</si>
  <si>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</si>
  <si>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</si>
  <si>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</si>
  <si>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</si>
  <si>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</si>
  <si>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</si>
  <si>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</si>
  <si>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</si>
  <si>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</si>
  <si>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</si>
  <si>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</si>
  <si>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</si>
  <si>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</si>
  <si>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</si>
  <si>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</si>
  <si>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</si>
  <si>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</si>
  <si>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</si>
  <si>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</si>
  <si>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</si>
  <si>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</si>
  <si>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</si>
  <si>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</si>
  <si>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</si>
  <si>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</si>
  <si>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</si>
  <si>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</si>
  <si>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</si>
  <si>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</si>
  <si>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</si>
  <si>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</si>
  <si>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</si>
  <si>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</si>
  <si>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</si>
  <si>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</si>
  <si>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</si>
  <si>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</si>
  <si>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</si>
  <si>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</si>
  <si>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</si>
  <si>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</si>
  <si>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</si>
  <si>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</si>
  <si>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</si>
  <si>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</si>
  <si>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</si>
  <si>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</si>
  <si>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</si>
  <si>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</si>
  <si>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</si>
  <si>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</si>
  <si>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</si>
  <si>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</si>
  <si>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</si>
  <si>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</si>
  <si>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</si>
  <si>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</si>
  <si>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</si>
  <si>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</si>
  <si>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</si>
  <si>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</si>
  <si>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</si>
  <si>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</si>
  <si>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</si>
  <si>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</si>
  <si>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</si>
  <si>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</si>
  <si>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</si>
  <si>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</si>
  <si>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</si>
  <si>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</si>
  <si>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</si>
  <si>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</si>
  <si>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</si>
  <si>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</si>
  <si>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</si>
  <si>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</si>
  <si>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</si>
  <si>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</si>
  <si>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</si>
  <si>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</si>
  <si>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</si>
  <si>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</si>
  <si>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</si>
  <si>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</si>
  <si>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</si>
  <si>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</si>
  <si>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</si>
  <si>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</si>
  <si>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</si>
  <si>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</si>
  <si>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</si>
  <si>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</si>
  <si>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</si>
  <si>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</si>
  <si>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</si>
  <si>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</si>
  <si>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</si>
  <si>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</si>
  <si>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</si>
  <si>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</si>
  <si>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</si>
  <si>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</si>
  <si>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</si>
  <si>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</si>
  <si>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</si>
  <si>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</si>
  <si>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</si>
  <si>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</si>
  <si>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</si>
  <si>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</si>
  <si>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</si>
  <si>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</si>
  <si>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</si>
  <si>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</si>
  <si>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</si>
  <si>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</si>
  <si>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</si>
  <si>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</si>
  <si>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</si>
  <si>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</si>
  <si>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</si>
  <si>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</si>
  <si>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</si>
  <si>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</si>
  <si>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</si>
  <si>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</si>
  <si>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</si>
  <si>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</si>
  <si>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</si>
  <si>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</si>
  <si>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</si>
  <si>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</si>
  <si>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</si>
  <si>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</si>
  <si>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</si>
  <si>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</si>
  <si>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</si>
  <si>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</si>
  <si>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</si>
  <si>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</si>
  <si>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</si>
  <si>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</si>
  <si>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</si>
  <si>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</si>
  <si>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</si>
  <si>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</si>
  <si>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</si>
  <si>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</si>
  <si>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</si>
  <si>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</si>
  <si>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</si>
  <si>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</si>
  <si>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</si>
  <si>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</si>
  <si>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</si>
  <si>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</si>
  <si>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</si>
  <si>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</si>
  <si>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</si>
  <si>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</si>
  <si>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</si>
  <si>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</si>
  <si>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</si>
  <si>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</si>
  <si>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</si>
  <si>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</si>
  <si>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</si>
  <si>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</si>
  <si>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</si>
  <si>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</si>
  <si>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</si>
  <si>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</si>
  <si>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</si>
  <si>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</si>
  <si>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</si>
  <si>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</si>
  <si>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</si>
  <si>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</si>
  <si>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</si>
  <si>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</si>
  <si>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</si>
  <si>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</si>
  <si>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</si>
  <si>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</si>
  <si>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</si>
  <si>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</si>
  <si>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</si>
  <si>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</si>
  <si>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</si>
  <si>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</si>
  <si>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</si>
  <si>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</si>
  <si>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</si>
  <si>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</si>
  <si>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</si>
  <si>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</si>
  <si>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</si>
  <si>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</si>
  <si>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</si>
  <si>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</si>
  <si>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</si>
  <si>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</si>
  <si>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</si>
  <si>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</si>
  <si>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</si>
  <si>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</si>
  <si>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</si>
  <si>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</si>
  <si>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</si>
  <si>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</si>
  <si>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</si>
  <si>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</si>
  <si>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</si>
  <si>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</si>
  <si>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</si>
  <si>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</si>
  <si>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</si>
  <si>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</si>
  <si>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</si>
  <si>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</si>
  <si>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</si>
  <si>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</si>
  <si>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</si>
  <si>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</si>
  <si>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</si>
  <si>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</si>
  <si>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</si>
  <si>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</si>
  <si>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</si>
  <si>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</si>
  <si>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</si>
  <si>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</si>
  <si>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</si>
  <si>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</si>
  <si>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</si>
  <si>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</si>
  <si>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</si>
  <si>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</si>
  <si>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</si>
  <si>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</si>
  <si>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</si>
  <si>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</si>
  <si>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</si>
  <si>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</si>
  <si>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</si>
  <si>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</si>
  <si>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</si>
  <si>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</si>
  <si>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</si>
  <si>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</si>
  <si>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</si>
  <si>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</si>
  <si>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</si>
  <si>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</si>
  <si>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</si>
  <si>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</si>
  <si>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</si>
  <si>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</si>
  <si>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</si>
  <si>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</si>
  <si>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</si>
  <si>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</si>
  <si>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</si>
  <si>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</si>
  <si>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</si>
  <si>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</si>
  <si>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</si>
  <si>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</si>
  <si>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</si>
  <si>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</si>
  <si>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</si>
  <si>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</si>
  <si>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</si>
  <si>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</si>
  <si>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</si>
  <si>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</si>
  <si>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</si>
  <si>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</si>
  <si>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</si>
  <si>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</si>
  <si>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</si>
  <si>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</si>
  <si>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</si>
  <si>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</si>
  <si>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</si>
  <si>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</si>
  <si>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</si>
  <si>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</si>
  <si>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</si>
  <si>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</si>
  <si>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</si>
  <si>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</si>
  <si>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</si>
  <si>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</si>
  <si>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</si>
  <si>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</si>
  <si>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</si>
  <si>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</si>
  <si>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</si>
  <si>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</si>
  <si>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</si>
  <si>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</si>
  <si>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</si>
  <si>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</si>
  <si>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</si>
  <si>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</si>
  <si>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</si>
  <si>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</si>
  <si>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</si>
  <si>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</si>
  <si>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</si>
  <si>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</si>
  <si>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</si>
  <si>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</si>
  <si>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</si>
  <si>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</si>
  <si>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</si>
  <si>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</si>
  <si>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</si>
  <si>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</si>
  <si>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</si>
  <si>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</si>
  <si>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</si>
  <si>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</si>
  <si>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</si>
  <si>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</si>
  <si>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</si>
  <si>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</si>
  <si>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</si>
  <si>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</si>
  <si>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</si>
  <si>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</si>
  <si>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</si>
  <si>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</si>
  <si>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</si>
  <si>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</si>
  <si>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</si>
  <si>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</si>
  <si>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</si>
  <si>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</si>
  <si>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</si>
  <si>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</si>
  <si>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</si>
  <si>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</si>
  <si>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</si>
  <si>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</si>
  <si>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</si>
  <si>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</si>
  <si>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</si>
  <si>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</si>
  <si>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</si>
  <si>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</si>
  <si>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</si>
  <si>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</si>
  <si>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</si>
  <si>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</si>
  <si>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</si>
  <si>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</si>
  <si>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</si>
  <si>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</si>
  <si>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</si>
  <si>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</si>
  <si>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</si>
  <si>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</si>
  <si>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</si>
  <si>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</si>
  <si>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</si>
  <si>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</si>
  <si>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</si>
  <si>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</si>
  <si>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</si>
  <si>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</si>
  <si>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</si>
  <si>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</si>
  <si>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</si>
  <si>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</si>
  <si>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</si>
  <si>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</si>
  <si>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</si>
  <si>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</si>
  <si>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</si>
  <si>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</si>
  <si>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</si>
  <si>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</si>
  <si>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</si>
  <si>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</si>
  <si>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</si>
  <si>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</si>
  <si>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</si>
  <si>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</si>
  <si>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</si>
  <si>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</si>
  <si>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</si>
  <si>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</si>
  <si>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</si>
  <si>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</si>
  <si>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</si>
  <si>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</si>
  <si>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</si>
  <si>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</si>
  <si>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</si>
  <si>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</si>
  <si>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</si>
  <si>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</si>
  <si>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</si>
  <si>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</si>
  <si>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</si>
  <si>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</si>
  <si>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</si>
  <si>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</si>
  <si>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</si>
  <si>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</si>
  <si>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</si>
  <si>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</si>
  <si>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</si>
  <si>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</si>
  <si>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</si>
  <si>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</si>
  <si>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</si>
  <si>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</si>
  <si>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</si>
  <si>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</si>
  <si>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</si>
  <si>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</si>
  <si>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</si>
  <si>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</si>
  <si>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</si>
  <si>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</si>
  <si>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</si>
  <si>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</si>
  <si>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</si>
  <si>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</si>
  <si>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</si>
  <si>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</si>
  <si>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</si>
  <si>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</si>
  <si>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</si>
  <si>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</si>
  <si>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</si>
  <si>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</si>
  <si>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</si>
  <si>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</si>
  <si>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</si>
  <si>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</si>
  <si>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</si>
  <si>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</si>
  <si>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</si>
  <si>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</si>
  <si>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</si>
  <si>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</si>
  <si>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</si>
  <si>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</si>
  <si>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</si>
  <si>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</si>
  <si>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</si>
  <si>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</si>
  <si>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</si>
  <si>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</si>
  <si>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</si>
  <si>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</si>
  <si>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</si>
  <si>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</si>
  <si>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</si>
  <si>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</si>
  <si>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</si>
  <si>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</si>
  <si>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</si>
  <si>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</si>
  <si>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</si>
  <si>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</si>
  <si>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</si>
  <si>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</si>
  <si>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</si>
  <si>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</si>
  <si>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</si>
  <si>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</si>
  <si>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</si>
  <si>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</si>
  <si>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</si>
  <si>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</si>
  <si>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</si>
  <si>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</si>
  <si>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</si>
  <si>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</si>
  <si>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</si>
  <si>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</si>
  <si>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</si>
  <si>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</si>
  <si>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</si>
  <si>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</si>
  <si>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</si>
  <si>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</si>
  <si>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</si>
  <si>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</si>
  <si>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</si>
  <si>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</si>
  <si>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</si>
  <si>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</si>
  <si>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</si>
  <si>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</si>
  <si>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</si>
  <si>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</si>
  <si>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</si>
  <si>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</si>
  <si>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</si>
  <si>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</si>
  <si>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</si>
  <si>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</si>
  <si>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</si>
  <si>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</si>
  <si>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</si>
  <si>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</si>
  <si>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</si>
  <si>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</si>
  <si>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</si>
  <si>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</si>
  <si>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</si>
  <si>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</si>
  <si>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</si>
  <si>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</si>
  <si>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</si>
  <si>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</si>
  <si>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</si>
  <si>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</si>
  <si>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</si>
  <si>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</si>
  <si>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</si>
  <si>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</si>
  <si>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</si>
  <si>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</si>
  <si>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</si>
  <si>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</si>
  <si>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</si>
  <si>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</si>
  <si>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</si>
  <si>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</si>
  <si>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</si>
  <si>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</si>
  <si>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</si>
  <si>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</si>
  <si>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</si>
  <si>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</si>
  <si>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</si>
  <si>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</si>
  <si>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</si>
  <si>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</si>
  <si>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</si>
  <si>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</si>
  <si>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</si>
  <si>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</si>
  <si>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</si>
  <si>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</si>
  <si>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</si>
  <si>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</si>
  <si>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</si>
  <si>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</si>
  <si>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</si>
  <si>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</si>
  <si>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</si>
  <si>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</si>
  <si>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</si>
  <si>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</si>
  <si>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</si>
  <si>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</si>
  <si>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</si>
  <si>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</si>
  <si>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</si>
  <si>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</si>
  <si>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</si>
  <si>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</si>
  <si>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</si>
  <si>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</si>
  <si>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</si>
  <si>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</si>
  <si>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</si>
  <si>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</si>
  <si>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</si>
  <si>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</si>
  <si>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</si>
  <si>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</si>
  <si>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</si>
  <si>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</si>
  <si>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</si>
  <si>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</si>
  <si>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</si>
  <si>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</si>
  <si>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</si>
  <si>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</si>
  <si>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</si>
  <si>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</si>
  <si>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</si>
  <si>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</si>
  <si>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</si>
  <si>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</si>
  <si>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</si>
  <si>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</si>
  <si>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</si>
  <si>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</si>
  <si>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</si>
  <si>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</si>
  <si>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</si>
  <si>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</si>
  <si>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</si>
  <si>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</si>
  <si>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</si>
  <si>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</si>
  <si>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</si>
  <si>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</si>
  <si>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</si>
  <si>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</si>
  <si>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</si>
  <si>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</si>
  <si>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</si>
  <si>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</si>
  <si>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</si>
  <si>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</si>
  <si>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</si>
  <si>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</si>
  <si>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</si>
  <si>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</si>
  <si>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</si>
  <si>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</si>
  <si>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</si>
  <si>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</si>
  <si>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</si>
  <si>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</si>
  <si>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</si>
  <si>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</si>
  <si>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</si>
  <si>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</si>
  <si>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</si>
  <si>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</si>
  <si>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</si>
  <si>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</si>
  <si>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</si>
  <si>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</si>
  <si>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</si>
  <si>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</si>
  <si>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</si>
  <si>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</si>
  <si>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</si>
  <si>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</si>
  <si>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</si>
  <si>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</si>
  <si>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</si>
  <si>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</si>
  <si>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</si>
  <si>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</si>
  <si>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</si>
  <si>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</si>
  <si>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</si>
  <si>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</si>
  <si>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</si>
  <si>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</si>
  <si>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</si>
  <si>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</si>
  <si>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</si>
  <si>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</si>
  <si>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</si>
  <si>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</si>
  <si>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</si>
  <si>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</si>
  <si>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</si>
  <si>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</si>
  <si>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</si>
  <si>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</si>
  <si>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</si>
  <si>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</si>
  <si>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</si>
  <si>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</si>
  <si>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</si>
  <si>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</si>
  <si>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</si>
  <si>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</si>
  <si>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</si>
  <si>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</si>
  <si>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</si>
  <si>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</si>
  <si>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</si>
  <si>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</si>
  <si>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</si>
  <si>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</si>
  <si>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</si>
  <si>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</si>
  <si>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</si>
  <si>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</si>
  <si>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</si>
  <si>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</si>
  <si>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</si>
  <si>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</si>
  <si>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</si>
  <si>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</si>
  <si>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</si>
  <si>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</si>
  <si>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</si>
  <si>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</si>
  <si>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</si>
  <si>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</si>
  <si>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</si>
  <si>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</si>
  <si>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</si>
  <si>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</si>
  <si>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</si>
  <si>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</si>
  <si>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</si>
  <si>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</si>
  <si>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</si>
  <si>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</si>
  <si>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</si>
  <si>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</si>
  <si>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</si>
  <si>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</si>
  <si>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</si>
  <si>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</si>
  <si>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</si>
  <si>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</si>
  <si>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</si>
  <si>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</si>
  <si>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</si>
  <si>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</si>
  <si>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</si>
  <si>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</si>
  <si>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</si>
  <si>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</si>
  <si>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</si>
  <si>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</si>
  <si>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</si>
  <si>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</si>
  <si>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</si>
  <si>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</si>
  <si>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</si>
  <si>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</si>
  <si>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</si>
  <si>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</si>
  <si>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</si>
  <si>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</si>
  <si>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</si>
  <si>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</si>
  <si>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</si>
  <si>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</si>
  <si>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</si>
  <si>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</si>
  <si>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</si>
  <si>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</si>
  <si>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</si>
  <si>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</si>
  <si>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</si>
  <si>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</si>
  <si>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</si>
  <si>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</si>
  <si>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</si>
  <si>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</si>
  <si>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</si>
  <si>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</si>
  <si>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</si>
  <si>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</si>
  <si>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</si>
  <si>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</si>
  <si>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</si>
  <si>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</si>
  <si>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</si>
  <si>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</si>
  <si>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</si>
  <si>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</si>
  <si>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</si>
  <si>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</si>
  <si>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</si>
  <si>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</si>
  <si>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</si>
  <si>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</si>
  <si>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</si>
  <si>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</si>
  <si>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</si>
  <si>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</si>
  <si>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</si>
  <si>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</si>
  <si>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</si>
  <si>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</si>
  <si>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</si>
  <si>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</si>
  <si>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</si>
  <si>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</si>
  <si>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</si>
  <si>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</si>
  <si>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</si>
  <si>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</si>
  <si>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</si>
  <si>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</si>
  <si>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</si>
  <si>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</si>
  <si>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</si>
  <si>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</si>
  <si>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</si>
  <si>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</si>
  <si>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</si>
  <si>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</si>
  <si>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</si>
  <si>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</si>
  <si>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</si>
  <si>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</si>
  <si>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</si>
  <si>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</si>
  <si>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</si>
  <si>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</si>
  <si>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</si>
  <si>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</si>
  <si>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</si>
  <si>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</si>
  <si>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</si>
  <si>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</si>
  <si>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</si>
  <si>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</si>
  <si>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</si>
  <si>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</si>
  <si>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</si>
  <si>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</si>
  <si>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</si>
  <si>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</si>
  <si>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</si>
  <si>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</si>
  <si>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</si>
  <si>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</si>
  <si>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</si>
  <si>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</si>
  <si>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</si>
  <si>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</si>
  <si>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</si>
  <si>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</si>
  <si>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</si>
  <si>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</si>
  <si>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</si>
  <si>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</si>
  <si>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</si>
  <si>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</si>
  <si>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</si>
  <si>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</si>
  <si>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</si>
  <si>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</si>
  <si>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</si>
  <si>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</si>
  <si>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</si>
  <si>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</si>
  <si>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</si>
  <si>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</si>
  <si>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</si>
  <si>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</si>
  <si>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</si>
  <si>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</si>
  <si>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</si>
  <si>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</si>
  <si>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</si>
  <si>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</si>
  <si>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</si>
  <si>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</si>
  <si>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</si>
  <si>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</si>
  <si>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</si>
  <si>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</si>
  <si>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</si>
  <si>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</si>
  <si>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</si>
  <si>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</si>
  <si>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</si>
  <si>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</si>
  <si>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</si>
  <si>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</si>
  <si>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</si>
  <si>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</si>
  <si>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</si>
  <si>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</si>
  <si>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</si>
  <si>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</si>
  <si>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</si>
  <si>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</si>
  <si>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</si>
  <si>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</si>
  <si>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</si>
  <si>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</si>
  <si>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</si>
  <si>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</si>
  <si>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</si>
  <si>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</si>
  <si>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</si>
  <si>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</si>
  <si>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</si>
  <si>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</si>
  <si>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</si>
  <si>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</si>
  <si>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</si>
  <si>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</si>
  <si>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</si>
  <si>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</si>
  <si>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</si>
  <si>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</si>
  <si>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</si>
  <si>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</si>
  <si>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</si>
  <si>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</si>
  <si>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</si>
  <si>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</si>
  <si>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</si>
  <si>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</si>
  <si>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</si>
  <si>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</si>
  <si>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</si>
  <si>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</si>
  <si>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</si>
  <si>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</si>
  <si>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</si>
  <si>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</si>
  <si>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</si>
  <si>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</si>
  <si>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</si>
  <si>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</si>
  <si>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</si>
  <si>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</si>
  <si>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</si>
  <si>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</si>
  <si>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</si>
  <si>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</si>
  <si>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</si>
  <si>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</si>
  <si>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</si>
  <si>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</si>
  <si>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</si>
  <si>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</si>
  <si>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</si>
  <si>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</si>
  <si>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</si>
  <si>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</si>
  <si>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</si>
  <si>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</si>
  <si>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</si>
  <si>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</si>
  <si>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</si>
  <si>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</si>
  <si>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</si>
  <si>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</si>
  <si>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</si>
  <si>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</si>
  <si>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</si>
  <si>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</si>
  <si>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</si>
  <si>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</si>
  <si>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</si>
  <si>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</si>
  <si>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</si>
  <si>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</si>
  <si>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</si>
  <si>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</si>
  <si>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</si>
  <si>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</si>
  <si>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</si>
  <si>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</si>
  <si>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</si>
  <si>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</si>
  <si>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</si>
  <si>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</si>
  <si>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</si>
  <si>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</si>
  <si>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</si>
  <si>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</si>
  <si>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</si>
  <si>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</si>
  <si>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</si>
  <si>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</si>
  <si>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</si>
  <si>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</si>
  <si>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</si>
  <si>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</si>
  <si>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</si>
  <si>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</si>
  <si>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</si>
  <si>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</si>
  <si>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</si>
  <si>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</si>
  <si>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</si>
  <si>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</si>
  <si>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</si>
  <si>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</si>
  <si>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</si>
  <si>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</si>
  <si>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</si>
  <si>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</si>
  <si>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</si>
  <si>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</si>
  <si>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</si>
  <si>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</si>
  <si>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</si>
  <si>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</si>
  <si>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</si>
  <si>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</si>
  <si>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</si>
  <si>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</si>
  <si>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</si>
  <si>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</si>
  <si>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</si>
  <si>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</si>
  <si>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</si>
  <si>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</si>
  <si>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</si>
  <si>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</si>
  <si>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</si>
  <si>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</si>
  <si>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</si>
  <si>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</si>
  <si>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</si>
  <si>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</si>
  <si>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</si>
  <si>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</si>
  <si>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</si>
  <si>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</si>
  <si>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</si>
  <si>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</si>
  <si>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</si>
  <si>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</si>
  <si>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</si>
  <si>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</si>
  <si>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</si>
  <si>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</si>
  <si>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</si>
  <si>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</si>
  <si>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</si>
  <si>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</si>
  <si>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</si>
  <si>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</si>
  <si>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</si>
  <si>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</si>
  <si>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</si>
  <si>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</si>
  <si>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</si>
  <si>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</si>
  <si>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</si>
  <si>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</si>
  <si>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</si>
  <si>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</si>
  <si>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</si>
  <si>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</si>
  <si>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</si>
  <si>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</si>
  <si>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</si>
  <si>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</si>
  <si>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</si>
  <si>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</si>
  <si>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</si>
  <si>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</si>
  <si>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</si>
  <si>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</si>
  <si>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</si>
  <si>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</si>
  <si>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</si>
  <si>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</si>
  <si>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</si>
  <si>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</si>
  <si>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</si>
  <si>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</si>
  <si>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</si>
  <si>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</si>
  <si>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</si>
  <si>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</si>
  <si>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</si>
  <si>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</si>
  <si>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</si>
  <si>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</si>
  <si>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</si>
  <si>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</si>
  <si>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</si>
  <si>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</si>
  <si>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</si>
  <si>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</si>
  <si>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</si>
  <si>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</si>
  <si>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</si>
  <si>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</si>
  <si>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</si>
  <si>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</si>
  <si>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</si>
  <si>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</si>
  <si>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</si>
  <si>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</si>
  <si>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</si>
  <si>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</si>
  <si>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</si>
  <si>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</si>
  <si>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</si>
  <si>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</si>
  <si>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</si>
  <si>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</si>
  <si>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</si>
  <si>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</si>
  <si>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</si>
  <si>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</si>
  <si>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</si>
  <si>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</si>
  <si>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</si>
  <si>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</si>
  <si>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</si>
  <si>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</si>
  <si>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</si>
  <si>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</si>
  <si>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</si>
  <si>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</si>
  <si>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</si>
  <si>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</si>
  <si>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</si>
  <si>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</si>
  <si>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</si>
  <si>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</si>
  <si>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</si>
  <si>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</si>
  <si>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</si>
  <si>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</si>
  <si>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</si>
  <si>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</si>
  <si>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</si>
  <si>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</si>
  <si>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</si>
  <si>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</si>
  <si>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</si>
  <si>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</si>
  <si>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</si>
  <si>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</si>
  <si>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</si>
  <si>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</si>
  <si>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</si>
  <si>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</si>
  <si>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</si>
  <si>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</si>
  <si>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</si>
  <si>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</si>
  <si>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</si>
  <si>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</si>
  <si>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</si>
  <si>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</si>
  <si>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</si>
  <si>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</si>
  <si>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</si>
  <si>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</si>
  <si>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</si>
  <si>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</si>
  <si>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</si>
  <si>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</si>
  <si>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</si>
  <si>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</si>
  <si>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</si>
  <si>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</si>
  <si>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</si>
  <si>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</si>
  <si>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</si>
  <si>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</si>
  <si>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</si>
  <si>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</si>
  <si>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</si>
  <si>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</si>
  <si>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</si>
  <si>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</si>
  <si>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</si>
  <si>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</si>
  <si>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</si>
  <si>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</si>
  <si>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</si>
  <si>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</si>
  <si>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</si>
  <si>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</si>
  <si>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</si>
  <si>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</si>
  <si>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</si>
  <si>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</si>
  <si>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</si>
  <si>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</si>
  <si>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</si>
  <si>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</si>
  <si>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</si>
  <si>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</si>
  <si>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</si>
  <si>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</si>
  <si>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</si>
  <si>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</si>
  <si>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</si>
  <si>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</si>
  <si>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</si>
  <si>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</si>
  <si>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</si>
  <si>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</si>
  <si>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</si>
  <si>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</si>
  <si>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</si>
  <si>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</si>
  <si>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</si>
  <si>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</si>
  <si>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</si>
  <si>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</si>
  <si>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</si>
  <si>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</si>
  <si>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</si>
  <si>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</si>
  <si>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</si>
  <si>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</si>
  <si>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</si>
  <si>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</si>
  <si>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</si>
  <si>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</si>
  <si>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</si>
  <si>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</si>
  <si>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</si>
  <si>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</si>
  <si>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</si>
  <si>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</si>
  <si>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</si>
  <si>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</si>
  <si>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</si>
  <si>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</si>
  <si>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</si>
  <si>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</si>
  <si>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</si>
  <si>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</si>
  <si>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</si>
  <si>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</si>
  <si>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</si>
  <si>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</si>
  <si>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</si>
  <si>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</si>
  <si>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</si>
  <si>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</si>
  <si>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</si>
  <si>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</si>
  <si>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</si>
  <si>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</si>
  <si>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</si>
  <si>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</si>
  <si>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</si>
  <si>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</si>
  <si>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</si>
  <si>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</si>
  <si>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</si>
  <si>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</si>
  <si>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</si>
  <si>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</si>
  <si>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</si>
  <si>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</si>
  <si>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</si>
  <si>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</si>
  <si>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</si>
  <si>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</si>
  <si>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</si>
  <si>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</si>
  <si>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</si>
  <si>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</si>
  <si>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</si>
  <si>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</si>
  <si>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</si>
  <si>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</si>
  <si>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</si>
  <si>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</si>
  <si>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</si>
  <si>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</si>
  <si>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</si>
  <si>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</si>
  <si>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</si>
  <si>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</si>
  <si>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</si>
  <si>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</si>
  <si>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</si>
  <si>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</si>
  <si>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</si>
  <si>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</si>
  <si>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</si>
  <si>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</si>
  <si>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</si>
  <si>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</si>
  <si>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</si>
  <si>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</si>
  <si>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</si>
  <si>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</si>
  <si>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</si>
  <si>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</si>
  <si>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</si>
  <si>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</si>
  <si>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</si>
  <si>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</si>
  <si>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</si>
  <si>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</si>
  <si>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</si>
  <si>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</si>
  <si>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</si>
  <si>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</si>
  <si>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</si>
  <si>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</si>
  <si>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</si>
  <si>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</si>
  <si>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</si>
  <si>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</si>
  <si>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</si>
  <si>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</si>
  <si>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</si>
  <si>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</si>
  <si>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</si>
  <si>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</si>
  <si>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</si>
  <si>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</si>
  <si>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</si>
  <si>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</si>
  <si>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</si>
  <si>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</si>
  <si>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</si>
  <si>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</si>
  <si>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</si>
  <si>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</si>
  <si>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</si>
  <si>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</si>
  <si>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</si>
  <si>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</si>
  <si>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</si>
  <si>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</si>
  <si>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</si>
  <si>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</si>
  <si>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</si>
  <si>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</si>
  <si>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</si>
  <si>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</si>
  <si>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</si>
  <si>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</si>
  <si>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</si>
  <si>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</si>
  <si>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</si>
  <si>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</si>
  <si>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</si>
  <si>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</si>
  <si>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</si>
  <si>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</si>
  <si>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</si>
  <si>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</si>
  <si>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</si>
  <si>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</si>
  <si>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</si>
  <si>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</si>
  <si>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</si>
  <si>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</si>
  <si>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</si>
  <si>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</si>
  <si>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</si>
  <si>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</si>
  <si>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</si>
  <si>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</si>
  <si>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</si>
  <si>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</si>
  <si>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</si>
  <si>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</si>
  <si>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</si>
  <si>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</si>
  <si>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</si>
  <si>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</si>
  <si>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</si>
  <si>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</si>
  <si>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</si>
  <si>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</si>
  <si>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</si>
  <si>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</si>
  <si>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</si>
  <si>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</si>
  <si>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</si>
  <si>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</si>
  <si>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</si>
  <si>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</si>
  <si>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</si>
  <si>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</si>
  <si>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</si>
  <si>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</si>
  <si>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</si>
  <si>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</si>
  <si>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</si>
  <si>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</si>
  <si>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</si>
  <si>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</si>
  <si>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</si>
  <si>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</si>
  <si>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</si>
  <si>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</si>
  <si>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</si>
  <si>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</si>
  <si>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</si>
  <si>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</si>
  <si>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</si>
  <si>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</si>
  <si>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</si>
  <si>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</si>
  <si>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</si>
  <si>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</si>
  <si>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</si>
  <si>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</si>
  <si>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</si>
  <si>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</si>
  <si>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</si>
  <si>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</si>
  <si>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</si>
  <si>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</si>
  <si>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</si>
  <si>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</si>
  <si>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</si>
  <si>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</si>
  <si>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</si>
  <si>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</si>
  <si>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</si>
  <si>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</si>
  <si>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</si>
  <si>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</si>
  <si>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</si>
  <si>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</si>
  <si>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</si>
  <si>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</si>
  <si>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</si>
  <si>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</si>
  <si>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</si>
  <si>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</si>
  <si>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</si>
  <si>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</si>
  <si>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</si>
  <si>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</si>
  <si>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</si>
  <si>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</si>
  <si>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</si>
  <si>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</si>
  <si>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</si>
  <si>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</si>
  <si>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</si>
  <si>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</si>
  <si>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</si>
  <si>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</si>
  <si>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</si>
  <si>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</si>
  <si>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</si>
  <si>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</si>
  <si>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</si>
  <si>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</si>
  <si>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</si>
  <si>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</si>
  <si>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</si>
  <si>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</si>
  <si>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</si>
  <si>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</si>
  <si>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</si>
  <si>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</si>
  <si>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</si>
  <si>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</si>
  <si>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</si>
  <si>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</si>
  <si>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</si>
  <si>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</si>
  <si>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</si>
  <si>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</si>
  <si>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</si>
  <si>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</si>
  <si>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</si>
  <si>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</si>
  <si>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</si>
  <si>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</si>
  <si>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</si>
  <si>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</si>
  <si>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</si>
  <si>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</si>
  <si>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</si>
  <si>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</si>
  <si>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</si>
  <si>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</si>
  <si>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</si>
  <si>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</si>
  <si>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</si>
  <si>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</si>
  <si>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</si>
  <si>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</si>
  <si>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</si>
  <si>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</si>
  <si>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</si>
  <si>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</si>
  <si>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</si>
  <si>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</si>
  <si>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</si>
  <si>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</si>
  <si>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</si>
  <si>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</si>
  <si>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</si>
  <si>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</si>
  <si>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</si>
  <si>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</si>
  <si>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</si>
  <si>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</si>
  <si>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</si>
  <si>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</si>
  <si>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</si>
  <si>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</si>
  <si>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</si>
  <si>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</si>
  <si>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</si>
  <si>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</si>
  <si>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</si>
  <si>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</si>
  <si>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</si>
  <si>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</si>
  <si>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</si>
  <si>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</si>
  <si>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</si>
  <si>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</si>
  <si>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</si>
  <si>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</si>
  <si>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</si>
  <si>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</si>
  <si>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</si>
  <si>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</si>
  <si>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</si>
  <si>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</si>
  <si>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</si>
  <si>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</si>
  <si>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</si>
  <si>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</si>
  <si>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</si>
  <si>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</si>
  <si>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</si>
  <si>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</si>
  <si>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</si>
  <si>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</si>
  <si>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</si>
  <si>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</si>
  <si>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</si>
  <si>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</si>
  <si>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</si>
  <si>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</si>
  <si>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</si>
  <si>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</si>
  <si>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</si>
  <si>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</si>
  <si>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</si>
  <si>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</si>
  <si>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</si>
  <si>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</si>
  <si>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</si>
  <si>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</si>
  <si>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</si>
  <si>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</si>
  <si>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</si>
  <si>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</si>
  <si>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</si>
  <si>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</si>
  <si>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</si>
  <si>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</si>
  <si>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</si>
  <si>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</si>
  <si>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</si>
  <si>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</si>
  <si>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</si>
  <si>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</si>
  <si>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</si>
  <si>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</si>
  <si>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</si>
  <si>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</si>
  <si>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</si>
  <si>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</si>
  <si>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</si>
  <si>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</si>
  <si>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</si>
  <si>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</si>
  <si>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</si>
  <si>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</si>
  <si>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</si>
  <si>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</si>
  <si>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</si>
  <si>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</si>
  <si>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</si>
  <si>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</si>
  <si>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</si>
  <si>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</si>
  <si>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</si>
  <si>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</si>
  <si>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</si>
  <si>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</si>
  <si>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</si>
  <si>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</si>
  <si>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</si>
  <si>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</si>
  <si>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</si>
  <si>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</si>
  <si>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</si>
  <si>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</si>
  <si>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</si>
  <si>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</si>
  <si>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</si>
  <si>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</si>
  <si>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</si>
  <si>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</si>
  <si>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</si>
  <si>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</si>
  <si>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</si>
  <si>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</si>
  <si>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</si>
  <si>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</si>
  <si>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</si>
  <si>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</si>
  <si>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</si>
  <si>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</si>
  <si>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</si>
  <si>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</si>
  <si>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</si>
  <si>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</si>
  <si>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</si>
  <si>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</si>
  <si>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</si>
  <si>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</si>
  <si>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</si>
  <si>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</si>
  <si>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</si>
  <si>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</si>
  <si>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</si>
  <si>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</si>
  <si>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</si>
  <si>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</si>
  <si>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</si>
  <si>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</si>
  <si>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</si>
  <si>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</si>
  <si>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</si>
  <si>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</si>
  <si>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</si>
  <si>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</si>
  <si>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</si>
  <si>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</si>
  <si>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</si>
  <si>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</si>
  <si>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</si>
  <si>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</si>
  <si>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</si>
  <si>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</si>
  <si>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</si>
  <si>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</si>
  <si>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</si>
  <si>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</si>
  <si>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</si>
  <si>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</si>
  <si>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</si>
  <si>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</si>
  <si>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</si>
  <si>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</si>
  <si>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</si>
  <si>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</si>
  <si>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</si>
  <si>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</si>
  <si>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</si>
  <si>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</si>
  <si>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</si>
  <si>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</si>
  <si>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</si>
  <si>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</si>
  <si>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</si>
  <si>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</si>
  <si>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</si>
  <si>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</si>
  <si>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</si>
  <si>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</si>
  <si>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</si>
  <si>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</si>
  <si>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</si>
  <si>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</si>
  <si>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</si>
  <si>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</si>
  <si>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</si>
  <si>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</si>
  <si>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</si>
  <si>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</si>
  <si>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</si>
  <si>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</si>
  <si>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</si>
  <si>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</si>
  <si>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</si>
  <si>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</si>
  <si>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</si>
  <si>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</si>
  <si>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</si>
  <si>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</si>
  <si>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</si>
  <si>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</si>
  <si>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</si>
  <si>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</si>
  <si>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</si>
  <si>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</si>
  <si>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</si>
  <si>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</si>
  <si>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</si>
  <si>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</si>
  <si>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</si>
  <si>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</si>
  <si>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</si>
  <si>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</si>
  <si>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</si>
  <si>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</si>
  <si>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</si>
  <si>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</si>
  <si>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</si>
  <si>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</si>
  <si>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</si>
  <si>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</si>
  <si>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</si>
  <si>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</si>
  <si>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</si>
  <si>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</si>
  <si>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</si>
  <si>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</si>
  <si>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</si>
  <si>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</si>
  <si>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</si>
  <si>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</si>
  <si>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</si>
  <si>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</si>
  <si>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</si>
  <si>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</si>
  <si>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</si>
  <si>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</si>
  <si>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</si>
  <si>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</si>
  <si>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</si>
  <si>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</si>
  <si>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</si>
  <si>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</si>
  <si>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</si>
  <si>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</si>
  <si>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</si>
  <si>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</si>
  <si>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</si>
  <si>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</si>
  <si>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</si>
  <si>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</si>
  <si>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</si>
  <si>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</si>
  <si>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</si>
  <si>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</si>
  <si>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</si>
  <si>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</si>
  <si>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</si>
  <si>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</si>
  <si>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</si>
  <si>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</si>
  <si>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</si>
  <si>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</si>
  <si>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</si>
  <si>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</si>
  <si>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</si>
  <si>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</si>
  <si>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</si>
  <si>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</si>
  <si>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</si>
  <si>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</si>
  <si>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</si>
  <si>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</si>
  <si>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</si>
  <si>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</si>
  <si>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</si>
  <si>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</si>
  <si>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</si>
  <si>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</si>
  <si>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</si>
  <si>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</si>
  <si>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</si>
  <si>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</si>
  <si>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</si>
  <si>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</si>
  <si>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</si>
  <si>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</si>
  <si>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</si>
  <si>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</si>
  <si>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</si>
  <si>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</si>
  <si>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</si>
  <si>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</si>
  <si>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</si>
  <si>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</si>
  <si>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</si>
  <si>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</si>
  <si>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</si>
  <si>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</si>
  <si>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</si>
  <si>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</si>
  <si>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</si>
  <si>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</si>
  <si>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</si>
  <si>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</si>
  <si>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</si>
  <si>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</si>
  <si>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</si>
  <si>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</si>
  <si>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</si>
  <si>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</si>
  <si>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</si>
  <si>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</si>
  <si>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</si>
  <si>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</si>
  <si>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</si>
  <si>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</si>
  <si>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</si>
  <si>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</si>
  <si>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</si>
  <si>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</si>
  <si>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</si>
  <si>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</si>
  <si>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</si>
  <si>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</si>
  <si>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</si>
  <si>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</si>
  <si>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</si>
  <si>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</si>
  <si>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</si>
  <si>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</si>
  <si>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</si>
  <si>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</si>
  <si>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</si>
  <si>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</si>
  <si>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</si>
  <si>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</si>
  <si>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</si>
  <si>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</si>
  <si>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</si>
  <si>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</si>
  <si>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</si>
  <si>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</si>
  <si>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</si>
  <si>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</si>
  <si>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</si>
  <si>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</si>
  <si>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</si>
  <si>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</si>
  <si>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</si>
  <si>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</si>
  <si>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</si>
  <si>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</si>
  <si>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</si>
  <si>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</si>
  <si>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</si>
  <si>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</si>
  <si>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</si>
  <si>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</si>
  <si>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</si>
  <si>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</si>
  <si>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</si>
  <si>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</si>
  <si>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</si>
  <si>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</si>
  <si>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</si>
  <si>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</si>
  <si>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</si>
  <si>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</si>
  <si>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</si>
  <si>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</si>
  <si>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</si>
  <si>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</si>
  <si>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</si>
  <si>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</si>
  <si>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</si>
  <si>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</si>
  <si>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</si>
  <si>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</si>
  <si>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</si>
  <si>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</si>
  <si>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</si>
  <si>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</si>
  <si>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</si>
  <si>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</si>
  <si>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</si>
  <si>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</si>
  <si>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</si>
  <si>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</si>
  <si>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</si>
  <si>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</si>
  <si>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</si>
  <si>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</si>
  <si>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</si>
  <si>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</si>
  <si>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</si>
  <si>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</si>
  <si>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</si>
  <si>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</si>
  <si>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</si>
  <si>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</si>
  <si>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</si>
  <si>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</si>
  <si>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</si>
  <si>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</si>
  <si>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</si>
  <si>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</si>
  <si>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</si>
  <si>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</si>
  <si>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</si>
  <si>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</si>
  <si>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</si>
  <si>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</si>
  <si>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</si>
  <si>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</si>
  <si>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</si>
  <si>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</si>
  <si>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</si>
  <si>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</si>
  <si>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</si>
  <si>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</si>
  <si>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</si>
  <si>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</si>
  <si>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</si>
  <si>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</si>
  <si>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</si>
  <si>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</si>
  <si>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</si>
  <si>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</si>
  <si>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</si>
  <si>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</si>
  <si>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</si>
  <si>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</si>
  <si>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</si>
  <si>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</si>
  <si>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</si>
  <si>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</si>
  <si>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</si>
  <si>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</si>
  <si>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</si>
  <si>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</si>
  <si>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</si>
  <si>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</si>
  <si>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</si>
  <si>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</si>
  <si>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</si>
  <si>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</si>
  <si>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</si>
  <si>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</si>
  <si>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</si>
  <si>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</si>
  <si>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</si>
  <si>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</si>
  <si>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</si>
  <si>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</si>
  <si>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</si>
  <si>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</si>
  <si>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</si>
  <si>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</si>
  <si>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</si>
  <si>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</si>
  <si>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</si>
  <si>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</si>
  <si>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</si>
  <si>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</si>
  <si>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</si>
  <si>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</si>
  <si>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</si>
  <si>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</si>
  <si>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</si>
  <si>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</si>
  <si>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</si>
  <si>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</si>
  <si>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</si>
  <si>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</si>
  <si>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</si>
  <si>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</si>
  <si>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</si>
  <si>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</si>
  <si>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</si>
  <si>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</si>
  <si>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</si>
  <si>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</si>
  <si>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</si>
  <si>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</si>
  <si>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</si>
  <si>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</si>
  <si>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</si>
  <si>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</si>
  <si>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</si>
  <si>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</si>
  <si>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</si>
  <si>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</si>
  <si>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</si>
  <si>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</si>
  <si>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</si>
  <si>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</si>
  <si>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</si>
  <si>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</si>
  <si>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</si>
  <si>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</si>
  <si>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</si>
  <si>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</si>
  <si>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</si>
  <si>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</si>
  <si>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</si>
  <si>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</si>
  <si>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</si>
  <si>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</si>
  <si>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</si>
  <si>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</si>
  <si>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</si>
  <si>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</si>
  <si>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</si>
  <si>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</si>
  <si>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</si>
  <si>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</si>
  <si>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</si>
  <si>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</si>
  <si>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</si>
  <si>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</si>
  <si>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</si>
  <si>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</si>
  <si>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</si>
  <si>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</si>
  <si>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</si>
  <si>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</si>
  <si>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</si>
  <si>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</si>
  <si>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</si>
  <si>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</si>
  <si>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</si>
  <si>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</si>
  <si>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</si>
  <si>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</si>
  <si>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</si>
  <si>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</si>
  <si>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</si>
  <si>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</si>
  <si>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</si>
  <si>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</si>
  <si>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</si>
  <si>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</si>
  <si>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</si>
  <si>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</si>
  <si>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</si>
  <si>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</si>
  <si>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</si>
  <si>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</si>
  <si>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</si>
  <si>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</si>
  <si>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</si>
  <si>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</si>
  <si>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</si>
  <si>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</si>
  <si>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</si>
  <si>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</si>
  <si>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</si>
  <si>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</si>
  <si>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</si>
  <si>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</si>
  <si>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</si>
  <si>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</si>
  <si>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</si>
  <si>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</si>
  <si>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</si>
  <si>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</si>
  <si>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</si>
  <si>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</si>
  <si>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</si>
  <si>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</si>
  <si>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</si>
  <si>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</si>
  <si>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</si>
  <si>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</si>
  <si>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</si>
  <si>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</si>
  <si>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</si>
  <si>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</si>
  <si>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</si>
  <si>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</si>
  <si>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</si>
  <si>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</si>
  <si>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</si>
  <si>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</si>
  <si>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</si>
  <si>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</si>
  <si>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</si>
  <si>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</si>
  <si>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</si>
  <si>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</si>
  <si>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</si>
  <si>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</si>
  <si>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</si>
  <si>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</si>
  <si>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</si>
  <si>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</si>
  <si>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</si>
  <si>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</si>
  <si>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</si>
  <si>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</si>
  <si>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</si>
  <si>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</si>
  <si>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</si>
  <si>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</si>
  <si>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</si>
  <si>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</si>
  <si>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</si>
  <si>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</si>
  <si>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</si>
  <si>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</si>
  <si>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</si>
  <si>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</si>
  <si>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</si>
  <si>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</si>
  <si>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</si>
  <si>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</si>
  <si>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</si>
  <si>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</si>
  <si>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</si>
  <si>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</si>
  <si>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</si>
  <si>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</si>
  <si>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</si>
  <si>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</si>
  <si>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</si>
  <si>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</si>
  <si>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</si>
  <si>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</si>
  <si>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</si>
  <si>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</si>
  <si>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</si>
  <si>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</si>
  <si>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</si>
  <si>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</si>
  <si>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</si>
  <si>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</si>
  <si>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</si>
  <si>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</si>
  <si>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</si>
  <si>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</si>
  <si>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</si>
  <si>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</si>
  <si>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</si>
  <si>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</si>
  <si>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</si>
  <si>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</si>
  <si>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</si>
  <si>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</si>
  <si>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</si>
  <si>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</si>
  <si>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</si>
  <si>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</si>
  <si>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</si>
  <si>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</si>
  <si>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</si>
  <si>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</si>
  <si>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</si>
  <si>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</si>
  <si>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</si>
  <si>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</si>
  <si>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</si>
  <si>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</si>
  <si>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</si>
  <si>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</si>
  <si>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</si>
  <si>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</si>
  <si>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</si>
  <si>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</si>
  <si>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</si>
  <si>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</si>
  <si>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</si>
  <si>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</si>
  <si>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</si>
  <si>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</si>
  <si>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</si>
  <si>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</si>
  <si>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</si>
  <si>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</si>
  <si>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</si>
  <si>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</si>
  <si>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</si>
  <si>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</si>
  <si>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</si>
  <si>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</si>
  <si>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</si>
  <si>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</si>
  <si>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</si>
  <si>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</si>
  <si>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</si>
  <si>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</si>
  <si>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</si>
  <si>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</si>
  <si>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</si>
  <si>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</si>
  <si>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</si>
  <si>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</si>
  <si>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</si>
  <si>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</si>
  <si>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</si>
  <si>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</si>
  <si>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</si>
  <si>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</si>
  <si>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</si>
  <si>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</si>
  <si>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</si>
  <si>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</si>
  <si>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</si>
  <si>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</si>
  <si>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</si>
  <si>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</si>
  <si>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</si>
  <si>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</si>
  <si>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</si>
  <si>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</si>
  <si>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</si>
  <si>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</si>
  <si>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</si>
  <si>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</si>
  <si>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</si>
  <si>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</si>
  <si>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</si>
  <si>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</si>
  <si>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</si>
  <si>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</si>
  <si>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</si>
  <si>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</si>
  <si>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</si>
  <si>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</si>
  <si>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</si>
  <si>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</si>
  <si>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</si>
  <si>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</si>
  <si>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</si>
  <si>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</si>
  <si>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</si>
  <si>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</si>
  <si>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</si>
  <si>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</si>
  <si>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</si>
  <si>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</si>
  <si>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</si>
  <si>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</si>
  <si>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</si>
  <si>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</si>
  <si>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</si>
  <si>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</si>
  <si>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</si>
  <si>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</si>
  <si>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</si>
  <si>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</si>
  <si>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</si>
  <si>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</si>
  <si>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</si>
  <si>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</si>
  <si>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</si>
  <si>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</si>
  <si>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</si>
  <si>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</si>
  <si>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</si>
  <si>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</si>
  <si>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</si>
  <si>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</si>
  <si>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</si>
  <si>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</si>
  <si>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</si>
  <si>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</si>
  <si>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</si>
  <si>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</si>
  <si>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</si>
  <si>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</si>
  <si>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</si>
  <si>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</si>
  <si>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</si>
  <si>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</si>
  <si>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</si>
  <si>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</si>
  <si>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</si>
  <si>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</si>
  <si>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</si>
  <si>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</si>
  <si>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</si>
  <si>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</si>
  <si>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</si>
  <si>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</si>
  <si>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</si>
  <si>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</si>
  <si>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</si>
  <si>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</si>
  <si>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</si>
  <si>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</si>
  <si>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</si>
  <si>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</si>
  <si>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</si>
  <si>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</si>
  <si>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</si>
  <si>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</si>
  <si>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</si>
  <si>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</si>
  <si>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</si>
  <si>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</si>
  <si>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</si>
  <si>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</si>
  <si>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</si>
  <si>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</si>
  <si>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</si>
  <si>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</si>
  <si>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</si>
  <si>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</si>
  <si>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</si>
  <si>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</si>
  <si>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</si>
  <si>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</si>
  <si>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</si>
  <si>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</si>
  <si>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</si>
  <si>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</si>
  <si>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</si>
  <si>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</si>
  <si>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</si>
  <si>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</si>
  <si>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</si>
  <si>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</si>
  <si>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</si>
  <si>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</si>
  <si>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</si>
  <si>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</si>
  <si>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</si>
  <si>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</si>
  <si>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</si>
  <si>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</si>
  <si>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</si>
  <si>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</si>
  <si>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</si>
  <si>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</si>
  <si>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</si>
  <si>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</si>
  <si>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</si>
  <si>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</si>
  <si>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</si>
  <si>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</si>
  <si>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</si>
  <si>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</si>
  <si>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</si>
  <si>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</si>
  <si>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</si>
  <si>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</si>
  <si>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</si>
  <si>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</si>
  <si>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</si>
  <si>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</si>
  <si>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</si>
  <si>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</si>
  <si>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</si>
  <si>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</si>
  <si>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</si>
  <si>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</si>
  <si>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</si>
  <si>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</si>
  <si>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</si>
  <si>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</si>
  <si>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</si>
  <si>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</si>
  <si>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</si>
  <si>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</si>
  <si>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</si>
  <si>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</si>
  <si>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</si>
  <si>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</si>
  <si>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</si>
  <si>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</si>
  <si>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</si>
  <si>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</si>
  <si>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</si>
  <si>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</si>
  <si>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</si>
  <si>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</si>
  <si>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</si>
  <si>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</si>
  <si>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</si>
  <si>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</si>
  <si>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</si>
  <si>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</si>
  <si>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</si>
  <si>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</si>
  <si>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</si>
  <si>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</si>
  <si>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</si>
  <si>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</si>
  <si>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</si>
  <si>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</si>
  <si>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</si>
  <si>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</si>
  <si>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</si>
  <si>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</si>
  <si>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</si>
  <si>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</si>
  <si>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</si>
  <si>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</si>
  <si>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</si>
  <si>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</si>
  <si>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</si>
  <si>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</si>
  <si>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</si>
  <si>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</si>
  <si>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</si>
  <si>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</si>
  <si>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</si>
  <si>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</si>
  <si>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</si>
  <si>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</si>
  <si>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</si>
  <si>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</si>
  <si>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</si>
  <si>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</si>
  <si>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</si>
  <si>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</si>
  <si>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</si>
  <si>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</si>
  <si>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</si>
  <si>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</si>
  <si>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</si>
  <si>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</si>
  <si>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</si>
  <si>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</si>
  <si>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</si>
  <si>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</si>
  <si>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</si>
  <si>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</si>
  <si>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</si>
  <si>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</si>
  <si>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</si>
  <si>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</si>
  <si>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</si>
  <si>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</si>
  <si>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</si>
  <si>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</si>
  <si>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</si>
  <si>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</si>
  <si>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</si>
  <si>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</si>
  <si>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</si>
  <si>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</si>
  <si>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</si>
  <si>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</si>
  <si>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</si>
  <si>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</si>
  <si>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</si>
  <si>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</si>
  <si>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</si>
  <si>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</si>
  <si>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</si>
  <si>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</si>
  <si>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</si>
  <si>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</si>
  <si>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</si>
  <si>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</si>
  <si>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</si>
  <si>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</si>
  <si>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</si>
  <si>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</si>
  <si>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</si>
  <si>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</si>
  <si>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</si>
  <si>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</si>
  <si>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</si>
  <si>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</si>
  <si>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</si>
  <si>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</si>
  <si>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</si>
  <si>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</si>
  <si>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</si>
  <si>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</si>
  <si>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</si>
  <si>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</si>
  <si>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</si>
  <si>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</si>
  <si>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</si>
  <si>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</si>
  <si>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</si>
  <si>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</si>
  <si>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</si>
  <si>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</si>
  <si>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</si>
  <si>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</si>
  <si>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</si>
  <si>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</si>
  <si>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</si>
  <si>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</si>
  <si>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</si>
  <si>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</si>
  <si>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</si>
  <si>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</si>
  <si>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</si>
  <si>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</si>
  <si>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</si>
  <si>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</si>
  <si>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</si>
  <si>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</si>
  <si>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</si>
  <si>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</si>
  <si>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</si>
  <si>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</si>
  <si>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</si>
  <si>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</si>
  <si>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</si>
  <si>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</si>
  <si>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</si>
  <si>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</si>
  <si>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</si>
  <si>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</si>
  <si>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</si>
  <si>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</si>
  <si>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</si>
  <si>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</si>
  <si>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</si>
  <si>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</si>
  <si>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</si>
  <si>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</si>
  <si>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</si>
  <si>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</si>
  <si>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</si>
  <si>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</si>
  <si>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</si>
  <si>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</si>
  <si>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</si>
  <si>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</si>
  <si>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</si>
  <si>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</si>
  <si>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</si>
  <si>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</si>
  <si>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</si>
  <si>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</si>
  <si>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</si>
  <si>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</si>
  <si>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</si>
  <si>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</si>
  <si>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</si>
  <si>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</si>
  <si>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</si>
  <si>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</si>
  <si>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</si>
  <si>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</si>
  <si>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</si>
  <si>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</si>
  <si>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</si>
  <si>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</si>
  <si>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</si>
  <si>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</si>
  <si>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</si>
  <si>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</si>
  <si>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</si>
  <si>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</si>
  <si>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</si>
  <si>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</si>
  <si>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</si>
  <si>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</si>
  <si>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</si>
  <si>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</si>
  <si>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</si>
  <si>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</si>
  <si>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</si>
  <si>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</si>
  <si>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</si>
  <si>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</si>
  <si>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</si>
  <si>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</si>
  <si>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</si>
  <si>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</si>
  <si>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</si>
  <si>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</si>
  <si>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</si>
  <si>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</si>
  <si>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</si>
  <si>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</si>
  <si>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</si>
  <si>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</si>
  <si>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</si>
  <si>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</si>
  <si>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</si>
  <si>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</si>
  <si>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</si>
  <si>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</si>
  <si>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</si>
  <si>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</si>
  <si>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</si>
  <si>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</si>
  <si>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</si>
  <si>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</si>
  <si>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</si>
  <si>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</si>
  <si>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</si>
  <si>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</si>
  <si>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</si>
  <si>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</si>
  <si>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</si>
  <si>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</si>
  <si>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</si>
  <si>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</si>
  <si>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</si>
  <si>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</si>
  <si>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</si>
  <si>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</si>
  <si>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</si>
  <si>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</si>
  <si>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</si>
  <si>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</si>
  <si>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</si>
  <si>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</si>
  <si>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</si>
  <si>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</si>
  <si>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</si>
  <si>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</si>
  <si>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</si>
  <si>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</si>
  <si>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</si>
  <si>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</si>
  <si>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</si>
  <si>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</si>
  <si>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</si>
  <si>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</si>
  <si>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</si>
  <si>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</si>
  <si>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</si>
  <si>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</si>
  <si>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</si>
  <si>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</si>
  <si>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</si>
  <si>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</si>
  <si>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</si>
  <si>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</si>
  <si>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</si>
  <si>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</si>
  <si>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</si>
  <si>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</si>
  <si>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</si>
  <si>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</si>
  <si>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</si>
  <si>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</si>
  <si>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</si>
  <si>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</si>
  <si>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</si>
  <si>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</si>
  <si>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</si>
  <si>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</si>
  <si>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</si>
  <si>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</si>
  <si>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</si>
  <si>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</si>
  <si>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</si>
  <si>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</si>
  <si>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</si>
  <si>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</si>
  <si>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</si>
  <si>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</si>
  <si>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</si>
  <si>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</si>
  <si>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</si>
  <si>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</si>
  <si>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</si>
  <si>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</si>
  <si>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</si>
  <si>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</si>
  <si>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</si>
  <si>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</si>
  <si>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</si>
  <si>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</si>
  <si>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</si>
  <si>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</si>
  <si>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</si>
  <si>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</si>
  <si>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</si>
  <si>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</si>
  <si>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</si>
  <si>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</si>
  <si>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</si>
  <si>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</si>
  <si>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</si>
  <si>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</si>
  <si>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</si>
  <si>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</si>
  <si>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</si>
  <si>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</si>
  <si>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</si>
  <si>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</si>
  <si>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</si>
  <si>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</si>
  <si>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</si>
  <si>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</si>
  <si>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</si>
  <si>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</si>
  <si>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</si>
  <si>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</si>
  <si>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</si>
  <si>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</si>
  <si>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</si>
  <si>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</si>
  <si>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</si>
  <si>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</si>
  <si>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</si>
  <si>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</si>
  <si>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</si>
  <si>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</si>
  <si>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</si>
  <si>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</si>
  <si>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</si>
  <si>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</si>
  <si>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</si>
  <si>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</si>
  <si>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</si>
  <si>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</si>
  <si>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</si>
  <si>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</si>
  <si>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</si>
  <si>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</si>
  <si>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</si>
  <si>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</si>
  <si>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</si>
  <si>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</si>
  <si>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</si>
  <si>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</si>
  <si>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</si>
  <si>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</si>
  <si>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</si>
  <si>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</si>
  <si>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</si>
  <si>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</si>
  <si>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</si>
  <si>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</si>
  <si>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</si>
  <si>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</si>
  <si>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</si>
  <si>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</si>
  <si>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</si>
  <si>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</si>
  <si>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</si>
  <si>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</si>
  <si>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</si>
  <si>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</si>
  <si>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</si>
  <si>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</si>
  <si>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</si>
  <si>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</si>
  <si>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</si>
  <si>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</si>
  <si>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</si>
  <si>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</si>
  <si>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</si>
  <si>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</si>
  <si>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</si>
  <si>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</si>
  <si>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</si>
  <si>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</si>
  <si>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</si>
  <si>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</si>
  <si>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</si>
  <si>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</si>
  <si>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</si>
  <si>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</si>
  <si>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</si>
  <si>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</si>
  <si>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</si>
  <si>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</si>
  <si>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</si>
  <si>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</si>
  <si>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</si>
  <si>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</si>
  <si>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</si>
  <si>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</si>
  <si>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</si>
  <si>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</si>
  <si>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</si>
  <si>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</si>
  <si>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</si>
  <si>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</si>
  <si>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</si>
  <si>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</si>
  <si>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</si>
  <si>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</si>
  <si>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</si>
  <si>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</si>
  <si>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</si>
  <si>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</si>
  <si>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</si>
  <si>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</si>
  <si>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</si>
  <si>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</si>
  <si>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</si>
  <si>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</si>
  <si>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</si>
  <si>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</si>
  <si>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</si>
  <si>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</si>
  <si>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</si>
  <si>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</si>
  <si>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</si>
  <si>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</si>
  <si>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</si>
  <si>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</si>
  <si>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</si>
  <si>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</si>
  <si>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</si>
  <si>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</si>
  <si>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</si>
  <si>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</si>
  <si>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</si>
  <si>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</si>
  <si>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</si>
  <si>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</si>
  <si>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</si>
  <si>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</si>
  <si>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</si>
  <si>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</si>
  <si>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</si>
  <si>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</si>
  <si>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</si>
  <si>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</si>
  <si>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</si>
  <si>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</si>
  <si>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</si>
  <si>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</si>
  <si>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</si>
  <si>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</si>
  <si>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</si>
  <si>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</si>
  <si>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</si>
  <si>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</si>
  <si>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</si>
  <si>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</si>
  <si>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</si>
  <si>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</si>
  <si>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</si>
  <si>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</si>
  <si>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</si>
  <si>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</si>
  <si>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</si>
  <si>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</si>
  <si>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</si>
  <si>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</si>
  <si>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</si>
  <si>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</si>
  <si>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</si>
  <si>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</si>
  <si>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</si>
  <si>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</si>
  <si>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</si>
  <si>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</si>
  <si>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</si>
  <si>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</si>
  <si>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</si>
  <si>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</si>
  <si>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</si>
  <si>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</si>
  <si>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</si>
  <si>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</si>
  <si>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</si>
  <si>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</si>
  <si>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</si>
  <si>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</si>
  <si>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</si>
  <si>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</si>
  <si>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</si>
  <si>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</si>
  <si>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</si>
  <si>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</si>
  <si>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</si>
  <si>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</si>
  <si>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</si>
  <si>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</si>
  <si>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</si>
  <si>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</si>
  <si>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</si>
  <si>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</si>
  <si>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</si>
  <si>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</si>
  <si>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</si>
  <si>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</si>
  <si>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</si>
  <si>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</si>
  <si>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</si>
  <si>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</si>
  <si>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</si>
  <si>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</si>
  <si>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</si>
  <si>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</si>
  <si>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</si>
  <si>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</si>
  <si>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</si>
  <si>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</si>
  <si>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</si>
  <si>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</si>
  <si>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</si>
  <si>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</si>
  <si>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</si>
  <si>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</si>
  <si>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</si>
  <si>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</si>
  <si>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</si>
  <si>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</si>
  <si>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</si>
  <si>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</si>
  <si>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</si>
  <si>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</si>
  <si>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</si>
  <si>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</si>
  <si>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</si>
  <si>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</si>
  <si>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</si>
  <si>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</si>
  <si>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</si>
  <si>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</si>
  <si>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</si>
  <si>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</si>
  <si>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</si>
  <si>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</si>
  <si>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</si>
  <si>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</si>
  <si>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</si>
  <si>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</si>
  <si>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</si>
  <si>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</si>
  <si>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</si>
  <si>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</si>
  <si>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</si>
  <si>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</si>
  <si>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</si>
  <si>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</si>
  <si>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</si>
  <si>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</si>
  <si>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</si>
  <si>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</si>
  <si>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</si>
  <si>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</si>
  <si>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</si>
  <si>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</si>
  <si>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</si>
  <si>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</si>
  <si>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</si>
  <si>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</si>
  <si>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</si>
  <si>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</si>
  <si>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</si>
  <si>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</si>
  <si>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</si>
  <si>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</si>
  <si>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</si>
  <si>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</si>
  <si>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</si>
  <si>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</si>
  <si>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</si>
  <si>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</si>
  <si>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</si>
  <si>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</si>
  <si>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</si>
  <si>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</si>
  <si>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</si>
  <si>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</si>
  <si>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</si>
  <si>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</si>
  <si>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</si>
  <si>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</si>
  <si>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</si>
  <si>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</si>
  <si>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</si>
  <si>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</si>
  <si>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</si>
  <si>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</si>
  <si>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</si>
  <si>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</si>
  <si>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</si>
  <si>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</si>
  <si>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</si>
  <si>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</si>
  <si>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</si>
  <si>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</si>
  <si>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</si>
  <si>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</si>
  <si>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</si>
  <si>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</si>
  <si>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</si>
  <si>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</si>
  <si>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</si>
  <si>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</si>
  <si>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</si>
  <si>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</si>
  <si>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</si>
  <si>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</si>
  <si>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</si>
  <si>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</si>
  <si>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</si>
  <si>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</si>
  <si>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</si>
  <si>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</si>
  <si>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</si>
  <si>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</si>
  <si>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</si>
  <si>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</si>
  <si>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</si>
  <si>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</si>
  <si>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</si>
  <si>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</si>
  <si>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</si>
  <si>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</si>
  <si>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</si>
  <si>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</si>
  <si>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</si>
  <si>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</si>
  <si>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</si>
  <si>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</si>
  <si>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</si>
  <si>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</si>
  <si>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</si>
  <si>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</si>
  <si>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</si>
  <si>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</si>
  <si>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</si>
  <si>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</si>
  <si>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</si>
  <si>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</si>
  <si>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</si>
  <si>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</si>
  <si>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</si>
  <si>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</si>
  <si>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</si>
  <si>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</si>
  <si>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</si>
  <si>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</si>
  <si>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</si>
  <si>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</si>
  <si>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</si>
  <si>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</si>
  <si>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</si>
  <si>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</si>
  <si>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</si>
  <si>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</si>
  <si>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</si>
  <si>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</si>
  <si>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</si>
  <si>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</si>
  <si>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</si>
  <si>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</si>
  <si>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</si>
  <si>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</si>
  <si>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</si>
  <si>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</si>
  <si>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</si>
  <si>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</si>
  <si>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</si>
  <si>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</si>
  <si>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</si>
  <si>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</si>
  <si>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</si>
  <si>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</si>
  <si>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</si>
  <si>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</si>
  <si>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</si>
  <si>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</si>
  <si>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</si>
  <si>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</si>
  <si>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</si>
  <si>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</si>
  <si>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</si>
  <si>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</si>
  <si>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</si>
  <si>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</si>
  <si>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</si>
  <si>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</si>
  <si>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</si>
  <si>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</si>
  <si>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</si>
  <si>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</si>
  <si>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</si>
  <si>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</si>
  <si>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</si>
  <si>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</si>
  <si>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</si>
  <si>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</si>
  <si>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</si>
  <si>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</si>
  <si>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</si>
  <si>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</si>
  <si>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</si>
  <si>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</si>
  <si>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</si>
  <si>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</si>
  <si>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</si>
  <si>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</si>
  <si>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</si>
  <si>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</si>
  <si>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</si>
  <si>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</si>
  <si>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</si>
  <si>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</si>
  <si>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</si>
  <si>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</si>
  <si>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</si>
  <si>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</si>
  <si>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</si>
  <si>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</si>
  <si>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</si>
  <si>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</si>
  <si>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</si>
  <si>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</si>
  <si>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</si>
  <si>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</si>
  <si>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</si>
  <si>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</si>
  <si>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</si>
  <si>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</si>
  <si>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</si>
  <si>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</si>
  <si>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</si>
  <si>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</si>
  <si>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</si>
  <si>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</si>
  <si>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</si>
  <si>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</si>
  <si>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</si>
  <si>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</si>
  <si>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</si>
  <si>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</si>
  <si>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</si>
  <si>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</si>
  <si>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</si>
  <si>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</si>
  <si>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</si>
  <si>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</si>
  <si>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</si>
  <si>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</si>
  <si>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</si>
  <si>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</si>
  <si>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</si>
  <si>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</si>
  <si>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</si>
  <si>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</si>
  <si>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</si>
  <si>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</si>
  <si>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</si>
  <si>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</si>
  <si>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</si>
  <si>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</si>
  <si>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</si>
  <si>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</si>
  <si>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</si>
  <si>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</si>
  <si>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</si>
  <si>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</si>
  <si>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</si>
  <si>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</si>
  <si>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</si>
  <si>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</si>
  <si>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</si>
  <si>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</si>
  <si>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</si>
  <si>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</si>
  <si>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</si>
  <si>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</si>
  <si>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</si>
  <si>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</si>
  <si>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</si>
  <si>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</si>
  <si>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</si>
  <si>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</si>
  <si>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</si>
  <si>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</si>
  <si>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</si>
  <si>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</si>
  <si>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</si>
  <si>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</si>
  <si>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</si>
  <si>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</si>
  <si>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</si>
  <si>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</si>
  <si>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</si>
  <si>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</si>
  <si>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</si>
  <si>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</si>
  <si>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</si>
  <si>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</si>
  <si>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</si>
  <si>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</si>
  <si>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</si>
  <si>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</si>
  <si>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</si>
  <si>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</si>
  <si>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</si>
  <si>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</si>
  <si>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</si>
  <si>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</si>
  <si>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</si>
  <si>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</si>
  <si>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</si>
  <si>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</si>
  <si>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</si>
  <si>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</si>
  <si>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</si>
  <si>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</si>
  <si>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</si>
  <si>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</si>
  <si>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</si>
  <si>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</si>
  <si>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</si>
  <si>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</si>
  <si>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</si>
  <si>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</si>
  <si>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</si>
  <si>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</si>
  <si>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</si>
  <si>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</si>
  <si>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</si>
  <si>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</si>
  <si>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</si>
  <si>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</si>
  <si>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</si>
  <si>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</si>
  <si>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</si>
  <si>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</si>
  <si>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</si>
  <si>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</si>
  <si>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</si>
  <si>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</si>
  <si>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</si>
  <si>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</si>
  <si>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</si>
  <si>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</si>
  <si>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</si>
  <si>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</si>
  <si>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</si>
  <si>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</si>
  <si>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</si>
  <si>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</si>
  <si>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</si>
  <si>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</si>
  <si>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</si>
  <si>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</si>
  <si>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</si>
  <si>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</si>
  <si>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</si>
  <si>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</si>
  <si>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</si>
  <si>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</si>
  <si>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</si>
  <si>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</si>
  <si>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</si>
  <si>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</si>
  <si>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</si>
  <si>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</si>
  <si>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</si>
  <si>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</si>
  <si>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</si>
  <si>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</si>
  <si>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</si>
  <si>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</si>
  <si>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</si>
  <si>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</si>
  <si>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</si>
  <si>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</si>
  <si>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</si>
  <si>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</si>
  <si>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</si>
  <si>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</si>
  <si>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</si>
  <si>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</si>
  <si>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</si>
  <si>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</si>
  <si>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</si>
  <si>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</si>
  <si>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</si>
  <si>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</si>
  <si>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</si>
  <si>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</si>
  <si>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</si>
  <si>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</si>
  <si>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</si>
  <si>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</si>
  <si>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</si>
  <si>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</si>
  <si>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</si>
  <si>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</si>
  <si>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</si>
  <si>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</si>
  <si>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</si>
  <si>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</si>
  <si>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</si>
  <si>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</si>
  <si>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</si>
  <si>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</si>
  <si>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</si>
  <si>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</si>
  <si>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</si>
  <si>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</si>
  <si>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</si>
  <si>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</si>
  <si>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</si>
  <si>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</si>
  <si>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</si>
  <si>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</si>
  <si>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</si>
  <si>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</si>
  <si>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</si>
  <si>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</si>
  <si>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</si>
  <si>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</si>
  <si>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</si>
  <si>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</si>
  <si>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</si>
  <si>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</si>
  <si>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</si>
  <si>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</si>
  <si>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</si>
  <si>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</si>
  <si>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</si>
  <si>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</si>
  <si>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</si>
  <si>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</si>
  <si>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</si>
  <si>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</si>
  <si>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</si>
  <si>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</si>
  <si>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</si>
  <si>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</si>
  <si>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</si>
  <si>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</si>
  <si>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</si>
  <si>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</si>
  <si>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</si>
  <si>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</si>
  <si>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</si>
  <si>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</si>
  <si>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</si>
  <si>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</si>
  <si>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</si>
  <si>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</si>
  <si>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</si>
  <si>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</si>
  <si>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</si>
  <si>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</si>
  <si>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</si>
  <si>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</si>
  <si>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</si>
  <si>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</si>
  <si>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</si>
  <si>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</si>
  <si>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</si>
  <si>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</si>
  <si>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</si>
  <si>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</si>
  <si>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</si>
  <si>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</si>
  <si>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</si>
  <si>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</si>
  <si>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</si>
  <si>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</si>
  <si>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</si>
  <si>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</si>
  <si>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</si>
  <si>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</si>
  <si>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</si>
  <si>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</si>
  <si>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</si>
  <si>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</si>
  <si>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</si>
  <si>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</si>
  <si>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</si>
  <si>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</si>
  <si>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</si>
  <si>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</si>
  <si>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</si>
  <si>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</si>
  <si>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</si>
  <si>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</si>
  <si>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</si>
  <si>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</si>
  <si>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</si>
  <si>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</si>
  <si>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</si>
  <si>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</si>
  <si>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</si>
  <si>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</si>
  <si>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</si>
  <si>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</si>
  <si>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</si>
  <si>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</si>
  <si>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</si>
  <si>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</si>
  <si>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</si>
  <si>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</si>
  <si>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</si>
  <si>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</si>
  <si>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</si>
  <si>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</si>
  <si>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</si>
  <si>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</si>
  <si>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</si>
  <si>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</si>
  <si>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</si>
  <si>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</si>
  <si>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</si>
  <si>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</si>
  <si>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</si>
  <si>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</si>
  <si>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</si>
  <si>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</si>
  <si>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</si>
  <si>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</si>
  <si>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</si>
  <si>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</si>
  <si>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</si>
  <si>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</si>
  <si>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</si>
  <si>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</si>
  <si>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</si>
  <si>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</si>
  <si>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</si>
  <si>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</si>
  <si>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</si>
  <si>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</si>
  <si>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</si>
  <si>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</si>
  <si>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</si>
  <si>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</si>
  <si>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</si>
  <si>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</si>
  <si>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</si>
  <si>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</si>
  <si>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</si>
  <si>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</si>
  <si>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</si>
  <si>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</si>
  <si>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</si>
  <si>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</si>
  <si>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</si>
  <si>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</si>
  <si>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</si>
  <si>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</si>
  <si>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</si>
  <si>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</si>
  <si>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</si>
  <si>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</si>
  <si>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</si>
  <si>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</si>
  <si>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</si>
  <si>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</si>
  <si>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</si>
  <si>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</si>
  <si>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</si>
  <si>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</si>
  <si>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</si>
  <si>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</si>
  <si>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</si>
  <si>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</si>
  <si>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</si>
  <si>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</si>
  <si>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</si>
  <si>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</si>
  <si>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</si>
  <si>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</si>
  <si>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</si>
  <si>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</si>
  <si>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</si>
  <si>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</si>
  <si>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</si>
  <si>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</si>
  <si>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</si>
  <si>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</si>
  <si>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</si>
  <si>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</si>
  <si>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</si>
  <si>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</si>
  <si>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</si>
  <si>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</si>
  <si>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</si>
  <si>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</si>
  <si>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</si>
  <si>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</si>
  <si>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</si>
  <si>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</si>
  <si>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</si>
  <si>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</si>
  <si>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</si>
  <si>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</si>
  <si>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</si>
  <si>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</si>
  <si>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</si>
  <si>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</si>
  <si>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</si>
  <si>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</si>
  <si>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</si>
  <si>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</si>
  <si>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</si>
  <si>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</si>
  <si>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</si>
  <si>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</si>
  <si>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</si>
  <si>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</si>
  <si>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</si>
  <si>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</si>
  <si>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</si>
  <si>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</si>
  <si>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</si>
  <si>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</si>
  <si>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</si>
  <si>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</si>
  <si>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</si>
  <si>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</si>
  <si>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</si>
  <si>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</si>
  <si>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</si>
  <si>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</si>
  <si>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</si>
  <si>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</si>
  <si>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</si>
  <si>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</si>
  <si>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</si>
  <si>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</si>
  <si>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</si>
  <si>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</si>
  <si>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</si>
  <si>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</si>
  <si>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</si>
  <si>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</si>
  <si>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</si>
  <si>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</si>
  <si>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</si>
  <si>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</si>
  <si>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</si>
  <si>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</si>
  <si>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</si>
  <si>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</si>
  <si>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</si>
  <si>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</si>
  <si>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</si>
  <si>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</si>
  <si>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</si>
  <si>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</si>
  <si>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</si>
  <si>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</si>
  <si>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</si>
  <si>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</si>
  <si>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</si>
  <si>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</si>
  <si>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</si>
  <si>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</si>
  <si>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</si>
  <si>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</si>
  <si>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</si>
  <si>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</si>
  <si>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</si>
  <si>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</si>
  <si>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</si>
  <si>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</si>
  <si>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</si>
  <si>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</si>
  <si>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</si>
  <si>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</si>
  <si>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</si>
  <si>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</si>
  <si>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</si>
  <si>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</si>
  <si>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</si>
  <si>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</si>
  <si>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</si>
  <si>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</si>
  <si>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</si>
  <si>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</si>
  <si>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</si>
  <si>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</si>
  <si>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</si>
  <si>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</si>
  <si>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</si>
  <si>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</si>
  <si>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</si>
  <si>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</si>
  <si>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</si>
  <si>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</si>
  <si>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</si>
  <si>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</si>
  <si>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</si>
  <si>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</si>
  <si>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</si>
  <si>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</si>
  <si>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</si>
  <si>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</si>
  <si>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</si>
  <si>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</si>
  <si>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</si>
  <si>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</si>
  <si>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</si>
  <si>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</si>
  <si>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</si>
  <si>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</si>
  <si>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</si>
  <si>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</si>
  <si>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</si>
  <si>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</si>
  <si>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</si>
  <si>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</si>
  <si>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</si>
  <si>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</si>
  <si>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</si>
  <si>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</si>
  <si>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</si>
  <si>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</si>
  <si>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</si>
  <si>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</si>
  <si>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</si>
  <si>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</si>
  <si>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</si>
  <si>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</si>
  <si>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</si>
  <si>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</si>
  <si>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</si>
  <si>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</si>
  <si>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</si>
  <si>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</si>
  <si>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</si>
  <si>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</si>
  <si>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</si>
  <si>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</si>
  <si>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</si>
  <si>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</si>
  <si>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</si>
  <si>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</si>
  <si>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</si>
  <si>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</si>
  <si>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</si>
  <si>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</si>
  <si>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</si>
  <si>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</si>
  <si>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</si>
  <si>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</si>
  <si>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</si>
  <si>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</si>
  <si>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</si>
  <si>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</si>
  <si>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</si>
  <si>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</si>
  <si>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</si>
  <si>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</si>
  <si>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</si>
  <si>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</si>
  <si>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</si>
  <si>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</si>
  <si>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</si>
  <si>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</si>
  <si>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</si>
  <si>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</si>
  <si>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</si>
  <si>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</si>
  <si>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</si>
  <si>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</si>
  <si>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</si>
  <si>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</si>
  <si>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</si>
  <si>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</si>
  <si>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</si>
  <si>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</si>
  <si>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</si>
  <si>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</si>
  <si>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</si>
  <si>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</si>
  <si>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</si>
  <si>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</si>
  <si>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</si>
  <si>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</si>
  <si>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</si>
  <si>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</si>
  <si>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</si>
  <si>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</si>
  <si>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</si>
  <si>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</si>
  <si>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</si>
  <si>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</si>
  <si>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</si>
  <si>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</si>
  <si>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</si>
  <si>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</si>
  <si>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</si>
  <si>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</si>
  <si>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</si>
  <si>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</si>
  <si>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</si>
  <si>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</si>
  <si>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</si>
  <si>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</si>
  <si>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</si>
  <si>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</si>
  <si>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</si>
  <si>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</si>
  <si>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</si>
  <si>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</si>
  <si>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</si>
  <si>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</si>
  <si>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</si>
  <si>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</si>
  <si>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</si>
  <si>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</si>
  <si>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</si>
  <si>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</si>
  <si>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</si>
  <si>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</si>
  <si>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</si>
  <si>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</si>
  <si>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</si>
  <si>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</si>
  <si>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</si>
  <si>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</si>
  <si>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</si>
  <si>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</si>
  <si>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</si>
  <si>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</si>
  <si>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</si>
  <si>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</si>
  <si>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</si>
  <si>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</si>
  <si>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</si>
  <si>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</si>
  <si>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</si>
  <si>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</si>
  <si>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</si>
  <si>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</si>
  <si>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</si>
  <si>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</si>
  <si>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</si>
  <si>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</si>
  <si>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</si>
  <si>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</si>
  <si>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</si>
  <si>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</si>
  <si>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</si>
  <si>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</si>
  <si>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</si>
  <si>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</si>
  <si>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</si>
  <si>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</si>
  <si>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</si>
  <si>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</si>
  <si>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</si>
  <si>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</si>
  <si>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</si>
  <si>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</si>
  <si>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</si>
  <si>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</si>
  <si>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</si>
  <si>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</si>
  <si>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</si>
  <si>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</si>
  <si>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</si>
  <si>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</si>
  <si>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</si>
  <si>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</si>
  <si>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</si>
  <si>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</si>
  <si>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</si>
  <si>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</si>
  <si>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</si>
  <si>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</si>
  <si>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</si>
  <si>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</si>
  <si>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</si>
  <si>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</si>
  <si>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</si>
  <si>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</si>
  <si>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</si>
  <si>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</si>
  <si>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</si>
  <si>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</si>
  <si>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</si>
  <si>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</si>
  <si>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</si>
  <si>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</si>
  <si>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</si>
  <si>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</si>
  <si>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</si>
  <si>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</si>
  <si>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</si>
  <si>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</si>
  <si>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</si>
  <si>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</si>
  <si>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</si>
  <si>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</si>
  <si>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</si>
  <si>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</si>
  <si>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</si>
  <si>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</si>
  <si>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</si>
  <si>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</si>
  <si>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</si>
  <si>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</si>
  <si>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</si>
  <si>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</si>
  <si>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</si>
  <si>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</si>
  <si>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</si>
  <si>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</si>
  <si>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</si>
  <si>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</si>
  <si>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</si>
  <si>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</si>
  <si>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</si>
  <si>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</si>
  <si>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</si>
  <si>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</si>
  <si>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</si>
  <si>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</si>
  <si>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</si>
  <si>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</si>
  <si>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</si>
  <si>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</si>
  <si>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</si>
  <si>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</si>
  <si>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</si>
  <si>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</si>
  <si>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</si>
  <si>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</si>
  <si>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</si>
  <si>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</si>
  <si>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</si>
  <si>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</si>
  <si>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</si>
  <si>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</si>
  <si>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</si>
  <si>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</si>
  <si>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</si>
  <si>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</si>
  <si>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</si>
  <si>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</si>
  <si>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</si>
  <si>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</si>
  <si>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</si>
  <si>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</si>
  <si>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</si>
  <si>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</si>
  <si>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</si>
  <si>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</si>
  <si>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</si>
  <si>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</si>
  <si>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</si>
  <si>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</si>
  <si>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</si>
  <si>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</si>
  <si>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</si>
  <si>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</si>
  <si>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</si>
  <si>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</si>
  <si>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</si>
  <si>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</si>
  <si>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</si>
  <si>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</si>
  <si>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</si>
  <si>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</si>
  <si>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</si>
  <si>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</si>
  <si>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</si>
  <si>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</si>
  <si>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</si>
  <si>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</si>
  <si>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</si>
  <si>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</si>
  <si>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</si>
  <si>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</si>
  <si>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</si>
  <si>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</si>
  <si>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</si>
  <si>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</si>
  <si>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</si>
  <si>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</si>
  <si>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</si>
  <si>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</si>
  <si>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</si>
  <si>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</si>
  <si>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</si>
  <si>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</si>
  <si>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</si>
  <si>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</si>
  <si>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</si>
  <si>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</si>
  <si>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</si>
  <si>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</si>
  <si>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</si>
  <si>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</si>
  <si>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</si>
  <si>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</si>
  <si>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</si>
  <si>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</si>
  <si>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</si>
  <si>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</si>
  <si>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</si>
  <si>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</si>
  <si>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</si>
  <si>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</si>
  <si>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</si>
  <si>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</si>
  <si>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</si>
  <si>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</si>
  <si>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</si>
  <si>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</si>
  <si>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</si>
  <si>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</si>
  <si>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</si>
  <si>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</si>
  <si>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</si>
  <si>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</si>
  <si>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</si>
  <si>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</si>
  <si>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</si>
  <si>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</si>
  <si>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</si>
  <si>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</si>
  <si>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</si>
  <si>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</si>
  <si>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</si>
  <si>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</si>
  <si>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</si>
  <si>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</si>
  <si>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</si>
  <si>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</si>
  <si>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</si>
  <si>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</si>
  <si>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</si>
  <si>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</si>
  <si>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</si>
  <si>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</si>
  <si>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</si>
  <si>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</si>
  <si>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</si>
  <si>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</si>
  <si>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</si>
  <si>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</si>
  <si>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</si>
  <si>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</si>
  <si>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</si>
  <si>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</si>
  <si>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</si>
  <si>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</si>
  <si>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</si>
  <si>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</si>
  <si>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</si>
  <si>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</si>
  <si>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</si>
  <si>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</si>
  <si>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</si>
  <si>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</si>
  <si>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</si>
  <si>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</si>
  <si>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</si>
  <si>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</si>
  <si>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</si>
  <si>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</si>
  <si>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</si>
  <si>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</si>
  <si>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</si>
  <si>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</si>
  <si>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</si>
  <si>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</si>
  <si>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</si>
  <si>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</si>
  <si>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</si>
  <si>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</si>
  <si>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</si>
  <si>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</si>
  <si>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</si>
  <si>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</si>
  <si>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</si>
  <si>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</si>
  <si>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</si>
  <si>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</si>
  <si>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</si>
  <si>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</si>
  <si>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</si>
  <si>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</si>
  <si>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</si>
  <si>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</si>
  <si>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</si>
  <si>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</si>
  <si>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</si>
  <si>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</si>
  <si>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</si>
  <si>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</si>
  <si>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</si>
  <si>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</si>
  <si>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</si>
  <si>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</si>
  <si>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</si>
  <si>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</si>
  <si>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</si>
  <si>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</si>
  <si>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</si>
  <si>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</si>
  <si>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</si>
  <si>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</si>
  <si>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</si>
  <si>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</si>
  <si>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</si>
  <si>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</si>
  <si>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</si>
  <si>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</si>
  <si>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</si>
  <si>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</si>
  <si>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</si>
  <si>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</si>
  <si>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</si>
  <si>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</si>
  <si>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</si>
  <si>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</si>
  <si>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</si>
  <si>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</si>
  <si>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</si>
  <si>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</si>
  <si>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</si>
  <si>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</si>
  <si>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</si>
  <si>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</si>
  <si>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</si>
  <si>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</si>
  <si>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</si>
  <si>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</si>
  <si>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</si>
  <si>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</si>
  <si>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</si>
  <si>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</si>
  <si>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</si>
  <si>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</si>
  <si>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</si>
  <si>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</si>
  <si>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</si>
  <si>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</si>
  <si>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</si>
  <si>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</si>
  <si>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</si>
  <si>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</si>
  <si>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</si>
  <si>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</si>
  <si>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</si>
  <si>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</si>
  <si>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</si>
  <si>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</si>
  <si>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</si>
  <si>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</si>
  <si>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</si>
  <si>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</si>
  <si>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</si>
  <si>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</si>
  <si>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</si>
  <si>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</si>
  <si>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</si>
  <si>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</si>
  <si>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</si>
  <si>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</si>
  <si>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</si>
  <si>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</si>
  <si>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</si>
  <si>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</si>
  <si>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</si>
  <si>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</si>
  <si>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</si>
  <si>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</si>
  <si>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</si>
  <si>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</si>
  <si>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</si>
  <si>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</si>
  <si>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</si>
  <si>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</si>
  <si>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</si>
  <si>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</si>
  <si>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</si>
  <si>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</si>
  <si>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</si>
  <si>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</si>
  <si>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</si>
  <si>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</si>
  <si>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</si>
  <si>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</si>
  <si>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</si>
  <si>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</si>
  <si>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</si>
  <si>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</si>
  <si>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</si>
  <si>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</si>
  <si>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</si>
  <si>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</si>
  <si>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</si>
  <si>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</si>
  <si>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</si>
  <si>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</si>
  <si>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</si>
  <si>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</si>
  <si>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</si>
  <si>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</si>
  <si>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</si>
  <si>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</si>
  <si>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</si>
  <si>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</si>
  <si>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</si>
  <si>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</si>
  <si>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</si>
  <si>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</si>
  <si>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</si>
  <si>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</si>
  <si>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</si>
  <si>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</si>
  <si>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</si>
  <si>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</si>
  <si>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</si>
  <si>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</si>
  <si>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</si>
  <si>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</si>
  <si>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</si>
  <si>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</si>
  <si>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</si>
  <si>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</si>
  <si>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</si>
  <si>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</si>
  <si>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</si>
  <si>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</si>
  <si>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</si>
  <si>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</si>
  <si>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</si>
  <si>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</si>
  <si>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</si>
  <si>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</si>
  <si>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</si>
  <si>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</si>
  <si>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</si>
  <si>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</si>
  <si>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</si>
  <si>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</si>
  <si>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</si>
  <si>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</si>
  <si>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</si>
  <si>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</si>
  <si>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</si>
  <si>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</si>
  <si>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</si>
  <si>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</si>
  <si>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</si>
  <si>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</si>
  <si>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</si>
  <si>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</si>
  <si>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</si>
  <si>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</si>
  <si>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</si>
  <si>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</si>
  <si>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</si>
  <si>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</si>
  <si>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</si>
  <si>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</si>
  <si>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</si>
  <si>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</si>
  <si>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</si>
  <si>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</si>
  <si>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</si>
  <si>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</si>
  <si>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</si>
  <si>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</si>
  <si>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</si>
  <si>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</si>
  <si>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</si>
  <si>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</si>
  <si>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</si>
  <si>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</si>
  <si>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</si>
  <si>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</si>
  <si>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</si>
  <si>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</si>
  <si>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</si>
  <si>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</si>
  <si>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</si>
  <si>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</si>
  <si>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</si>
  <si>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</si>
  <si>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</si>
  <si>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</si>
  <si>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</si>
  <si>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</si>
  <si>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</si>
  <si>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</si>
  <si>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</si>
  <si>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</si>
  <si>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</si>
  <si>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</si>
  <si>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</si>
  <si>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</si>
  <si>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</si>
  <si>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</si>
  <si>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</si>
  <si>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</si>
  <si>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</si>
  <si>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</si>
  <si>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</si>
  <si>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</si>
  <si>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</si>
  <si>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</si>
  <si>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</si>
  <si>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</si>
  <si>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</si>
  <si>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</si>
  <si>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</si>
  <si>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</si>
  <si>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</si>
  <si>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</si>
  <si>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</si>
  <si>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</si>
  <si>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</si>
  <si>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</si>
  <si>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</si>
  <si>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</si>
  <si>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</si>
  <si>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</si>
  <si>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</si>
  <si>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</si>
  <si>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</si>
  <si>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</si>
  <si>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</si>
  <si>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</si>
  <si>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</si>
  <si>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</si>
  <si>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</si>
  <si>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</si>
  <si>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</si>
  <si>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</si>
  <si>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</si>
  <si>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</si>
  <si>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</si>
  <si>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</si>
  <si>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</si>
  <si>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</si>
  <si>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</si>
  <si>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</si>
  <si>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</si>
  <si>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</si>
  <si>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</si>
  <si>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</si>
  <si>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</si>
  <si>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</si>
  <si>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</si>
  <si>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</si>
  <si>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</si>
  <si>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</si>
  <si>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</si>
  <si>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</si>
  <si>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</si>
  <si>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</si>
  <si>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</si>
  <si>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</si>
  <si>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</si>
  <si>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</si>
  <si>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</si>
  <si>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</si>
  <si>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</si>
  <si>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</si>
  <si>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</si>
  <si>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</si>
  <si>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</si>
  <si>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</si>
  <si>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</si>
  <si>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</si>
  <si>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</si>
  <si>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</si>
  <si>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</si>
  <si>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</si>
  <si>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</si>
  <si>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</si>
  <si>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</si>
  <si>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</si>
  <si>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</si>
  <si>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</si>
  <si>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</si>
  <si>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</si>
  <si>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</si>
  <si>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</si>
  <si>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</si>
  <si>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</si>
  <si>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</si>
  <si>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</si>
  <si>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</si>
  <si>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</si>
  <si>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</si>
  <si>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</si>
  <si>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</si>
  <si>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</si>
  <si>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</si>
  <si>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</si>
  <si>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</si>
  <si>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</si>
  <si>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</si>
  <si>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</si>
  <si>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</si>
  <si>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</si>
  <si>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</si>
  <si>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</si>
  <si>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</si>
  <si>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</si>
  <si>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</si>
  <si>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</si>
  <si>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</si>
  <si>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</si>
  <si>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</si>
  <si>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</si>
  <si>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</si>
  <si>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</si>
  <si>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</si>
  <si>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</si>
  <si>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</si>
  <si>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</si>
  <si>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</si>
  <si>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</si>
  <si>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</si>
  <si>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</si>
  <si>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</si>
  <si>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</si>
  <si>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</si>
  <si>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</si>
  <si>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</si>
  <si>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</si>
  <si>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</si>
  <si>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</si>
  <si>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</si>
  <si>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</si>
  <si>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</si>
  <si>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</si>
  <si>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</si>
  <si>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</si>
  <si>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</si>
  <si>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</si>
  <si>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</si>
  <si>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</si>
  <si>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</si>
  <si>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</si>
  <si>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</si>
  <si>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</si>
  <si>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</si>
  <si>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</si>
  <si>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</si>
  <si>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</si>
  <si>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</si>
  <si>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</si>
  <si>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</si>
  <si>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</si>
  <si>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</si>
  <si>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</si>
  <si>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</si>
  <si>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</si>
  <si>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</si>
  <si>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</si>
  <si>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</si>
  <si>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</si>
  <si>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</si>
  <si>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</si>
  <si>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</si>
  <si>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</si>
  <si>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</si>
  <si>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</si>
  <si>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</si>
  <si>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</si>
  <si>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</si>
  <si>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</si>
  <si>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</si>
  <si>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</si>
  <si>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</si>
  <si>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</si>
  <si>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</si>
  <si>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</si>
  <si>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</si>
  <si>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</si>
  <si>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</si>
  <si>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</si>
  <si>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</si>
  <si>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</si>
  <si>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</si>
  <si>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</si>
  <si>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</si>
  <si>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</si>
  <si>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</si>
  <si>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</si>
  <si>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</si>
  <si>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</si>
  <si>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</si>
  <si>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</si>
  <si>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</si>
  <si>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</si>
  <si>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</si>
  <si>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</si>
  <si>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</si>
  <si>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</si>
  <si>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</si>
  <si>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</si>
  <si>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</si>
  <si>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</si>
  <si>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</si>
  <si>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</si>
  <si>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</si>
  <si>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</si>
  <si>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</si>
  <si>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</si>
  <si>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</si>
  <si>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</si>
  <si>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</si>
  <si>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</si>
  <si>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</si>
  <si>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</si>
  <si>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</si>
  <si>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</si>
  <si>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</si>
  <si>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</si>
  <si>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</si>
  <si>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</si>
  <si>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</si>
  <si>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</si>
  <si>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</si>
  <si>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</si>
  <si>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</si>
  <si>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</si>
  <si>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</si>
  <si>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</si>
  <si>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</si>
  <si>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</si>
  <si>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</si>
  <si>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</si>
  <si>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</si>
  <si>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</si>
  <si>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</si>
  <si>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</si>
  <si>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</si>
  <si>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</si>
  <si>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</si>
  <si>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</si>
  <si>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</si>
  <si>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</si>
  <si>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</si>
  <si>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</si>
  <si>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</si>
  <si>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</si>
  <si>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</si>
  <si>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</si>
  <si>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</si>
  <si>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</si>
  <si>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</si>
  <si>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</si>
  <si>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</si>
  <si>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</si>
  <si>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</si>
  <si>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</si>
  <si>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</si>
  <si>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</si>
  <si>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</si>
  <si>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</si>
  <si>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</si>
  <si>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</si>
  <si>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</si>
  <si>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</si>
  <si>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</si>
  <si>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</si>
  <si>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</si>
  <si>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</si>
  <si>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</si>
  <si>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</si>
  <si>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</si>
  <si>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</si>
  <si>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</si>
  <si>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</si>
  <si>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</si>
  <si>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</si>
  <si>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</si>
  <si>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</si>
  <si>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</si>
  <si>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</si>
  <si>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</si>
  <si>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</si>
  <si>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</si>
  <si>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</si>
  <si>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</si>
  <si>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</si>
  <si>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</si>
  <si>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</si>
  <si>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</si>
  <si>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</si>
  <si>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</si>
  <si>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</si>
  <si>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</si>
  <si>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</si>
  <si>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</si>
  <si>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</si>
  <si>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</si>
  <si>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</si>
  <si>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</si>
  <si>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</si>
  <si>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</si>
  <si>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</si>
  <si>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</si>
  <si>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</si>
  <si>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</si>
  <si>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</si>
  <si>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</si>
  <si>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</si>
  <si>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</si>
  <si>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</si>
  <si>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</si>
  <si>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</si>
  <si>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</si>
  <si>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</si>
  <si>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</si>
  <si>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</si>
  <si>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</si>
  <si>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</si>
  <si>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</si>
  <si>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</si>
  <si>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</si>
  <si>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</si>
  <si>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</si>
  <si>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</si>
  <si>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</si>
  <si>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</si>
  <si>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</si>
  <si>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</si>
  <si>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</si>
  <si>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</si>
  <si>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</si>
  <si>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</si>
  <si>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</si>
  <si>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</si>
  <si>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</si>
  <si>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</si>
  <si>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</si>
  <si>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</si>
  <si>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</si>
  <si>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</si>
  <si>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</si>
  <si>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</si>
  <si>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</si>
  <si>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</si>
  <si>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</si>
  <si>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</si>
  <si>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</si>
  <si>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</si>
  <si>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</si>
  <si>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</si>
  <si>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</si>
  <si>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</si>
  <si>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</si>
  <si>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</si>
  <si>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</si>
  <si>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</si>
  <si>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</si>
  <si>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</si>
  <si>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</si>
  <si>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</si>
  <si>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</si>
  <si>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</si>
  <si>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</si>
  <si>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</si>
  <si>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</si>
  <si>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</si>
  <si>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</si>
  <si>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</si>
  <si>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</si>
  <si>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</si>
  <si>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</si>
  <si>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</si>
  <si>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</si>
  <si>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</si>
  <si>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</si>
  <si>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</si>
  <si>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</si>
  <si>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</si>
  <si>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</si>
  <si>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</si>
  <si>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</si>
  <si>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</si>
  <si>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</si>
  <si>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</si>
  <si>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</si>
  <si>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</si>
  <si>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</si>
  <si>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</si>
  <si>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</si>
  <si>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</si>
  <si>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</si>
  <si>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</si>
  <si>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</si>
  <si>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</si>
  <si>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</si>
  <si>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</si>
  <si>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</si>
  <si>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</si>
  <si>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</si>
  <si>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</si>
  <si>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</si>
  <si>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</si>
  <si>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</si>
  <si>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</si>
  <si>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</si>
  <si>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</si>
  <si>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</si>
  <si>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</si>
  <si>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</si>
  <si>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</si>
  <si>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</si>
  <si>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</si>
  <si>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</si>
  <si>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</si>
  <si>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</si>
  <si>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</si>
  <si>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</si>
  <si>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</si>
  <si>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</si>
  <si>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</si>
  <si>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</si>
  <si>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</si>
  <si>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</si>
  <si>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</si>
  <si>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</si>
  <si>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</si>
  <si>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</si>
  <si>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</si>
  <si>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</si>
  <si>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</si>
  <si>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</si>
  <si>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</si>
  <si>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</si>
  <si>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</si>
  <si>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</si>
  <si>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</si>
  <si>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</si>
  <si>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</si>
  <si>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</si>
  <si>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</si>
  <si>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</si>
  <si>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</si>
  <si>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</si>
  <si>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</si>
  <si>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</si>
  <si>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</si>
  <si>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</si>
  <si>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</si>
  <si>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</si>
  <si>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</si>
  <si>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</si>
  <si>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</si>
  <si>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</si>
  <si>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</si>
  <si>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</si>
  <si>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</si>
  <si>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</si>
  <si>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</si>
  <si>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</si>
  <si>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</si>
  <si>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</si>
  <si>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</si>
  <si>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</si>
  <si>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</si>
  <si>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</si>
  <si>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</si>
  <si>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</si>
  <si>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</si>
  <si>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</si>
  <si>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</si>
  <si>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</si>
  <si>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</si>
  <si>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</si>
  <si>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</si>
  <si>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</si>
  <si>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</si>
  <si>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</si>
  <si>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</si>
  <si>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</si>
  <si>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</si>
  <si>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</si>
  <si>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</si>
  <si>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</si>
  <si>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</si>
  <si>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</si>
  <si>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</si>
  <si>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</si>
  <si>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</si>
  <si>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</si>
  <si>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</si>
  <si>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</si>
  <si>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</si>
  <si>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</si>
  <si>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</si>
  <si>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</si>
  <si>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</si>
  <si>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</si>
  <si>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</si>
  <si>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</si>
  <si>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</si>
  <si>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</si>
  <si>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</si>
  <si>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</si>
  <si>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</si>
  <si>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</si>
  <si>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</si>
  <si>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</si>
  <si>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</si>
  <si>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</si>
  <si>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</si>
  <si>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</si>
  <si>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</si>
  <si>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</si>
  <si>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</si>
  <si>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</si>
  <si>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</si>
  <si>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</si>
  <si>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</si>
  <si>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</si>
  <si>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</si>
  <si>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</si>
  <si>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</si>
  <si>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</si>
  <si>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</si>
  <si>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</si>
  <si>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</si>
  <si>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</si>
  <si>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</si>
  <si>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</si>
  <si>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</si>
  <si>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</si>
  <si>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</si>
  <si>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</si>
  <si>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</si>
  <si>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</si>
  <si>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</si>
  <si>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</si>
  <si>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</si>
  <si>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</si>
  <si>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</si>
  <si>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</si>
  <si>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</si>
  <si>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</si>
  <si>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</si>
  <si>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</si>
  <si>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</si>
  <si>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</si>
  <si>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</si>
  <si>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</si>
  <si>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</si>
  <si>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</si>
  <si>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</si>
  <si>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</si>
  <si>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</si>
  <si>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</si>
  <si>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</si>
  <si>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</si>
  <si>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</si>
  <si>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</si>
  <si>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</si>
  <si>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</si>
  <si>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</si>
  <si>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</si>
  <si>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</si>
  <si>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</si>
  <si>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</si>
  <si>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</si>
  <si>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</si>
  <si>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</si>
  <si>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</si>
  <si>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</si>
  <si>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</si>
  <si>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</si>
  <si>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</si>
  <si>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</si>
  <si>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</si>
  <si>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</si>
  <si>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</si>
  <si>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</si>
  <si>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</si>
  <si>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</si>
  <si>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</si>
  <si>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</si>
  <si>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</si>
  <si>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</si>
  <si>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</si>
  <si>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</si>
  <si>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</si>
  <si>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</si>
  <si>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</si>
  <si>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</si>
  <si>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</si>
  <si>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</si>
  <si>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</si>
  <si>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</si>
  <si>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</si>
  <si>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</si>
  <si>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</si>
  <si>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</si>
  <si>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</si>
  <si>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</si>
  <si>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</si>
  <si>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</si>
  <si>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</si>
  <si>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</si>
  <si>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</si>
  <si>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</si>
  <si>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</si>
  <si>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</si>
  <si>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</si>
  <si>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</si>
  <si>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</si>
  <si>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</si>
  <si>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</si>
  <si>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</si>
  <si>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</si>
  <si>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</si>
  <si>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</si>
  <si>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</si>
  <si>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</si>
  <si>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</si>
  <si>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</si>
  <si>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</si>
  <si>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</si>
  <si>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</si>
  <si>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</si>
  <si>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</si>
  <si>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</si>
  <si>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</si>
  <si>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</si>
  <si>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</si>
  <si>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</si>
  <si>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</si>
  <si>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</si>
  <si>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</si>
  <si>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</si>
  <si>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</si>
  <si>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</si>
  <si>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</si>
  <si>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</si>
  <si>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</si>
  <si>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</si>
  <si>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</si>
  <si>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</si>
  <si>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</si>
  <si>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</si>
  <si>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</si>
  <si>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</si>
  <si>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</si>
  <si>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</si>
  <si>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</si>
  <si>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</si>
  <si>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</si>
  <si>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</si>
  <si>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</si>
  <si>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</si>
  <si>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</si>
  <si>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</si>
  <si>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</si>
  <si>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</si>
  <si>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</si>
  <si>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</si>
  <si>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</si>
  <si>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</si>
  <si>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</si>
  <si>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</si>
  <si>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</si>
  <si>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</si>
  <si>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</si>
  <si>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</si>
  <si>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</si>
  <si>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</si>
  <si>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</si>
  <si>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</si>
  <si>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</si>
  <si>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</si>
  <si>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</si>
  <si>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</si>
  <si>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</si>
  <si>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</si>
  <si>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</si>
  <si>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</si>
  <si>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</si>
  <si>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</si>
  <si>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</si>
  <si>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</si>
  <si>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</si>
  <si>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</si>
  <si>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</si>
  <si>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</si>
  <si>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</si>
  <si>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</si>
  <si>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</si>
  <si>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</si>
  <si>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</si>
  <si>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</si>
  <si>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</si>
  <si>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</si>
  <si>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</si>
  <si>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</si>
  <si>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</si>
  <si>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</si>
  <si>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</si>
  <si>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</si>
  <si>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</si>
  <si>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</si>
  <si>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</si>
  <si>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</si>
  <si>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</si>
  <si>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</si>
  <si>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</si>
  <si>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</si>
  <si>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</si>
  <si>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</si>
  <si>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</si>
  <si>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</si>
  <si>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</si>
  <si>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</si>
  <si>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</si>
  <si>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</si>
  <si>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</si>
  <si>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</si>
  <si>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</si>
  <si>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</si>
  <si>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</si>
  <si>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</si>
  <si>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</si>
  <si>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</si>
  <si>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</si>
  <si>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</si>
  <si>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</si>
  <si>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</si>
  <si>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</si>
  <si>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</si>
  <si>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</si>
  <si>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</si>
  <si>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</si>
  <si>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</si>
  <si>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</si>
  <si>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</si>
  <si>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</si>
  <si>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</si>
  <si>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</si>
  <si>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</si>
  <si>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</si>
  <si>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</si>
  <si>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</si>
  <si>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</si>
  <si>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</si>
  <si>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</si>
  <si>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</si>
  <si>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</si>
  <si>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</si>
  <si>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</si>
  <si>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</si>
  <si>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</si>
  <si>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</si>
  <si>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</si>
  <si>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</si>
  <si>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</si>
  <si>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</si>
  <si>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</si>
  <si>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</si>
  <si>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</si>
  <si>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</si>
  <si>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</si>
  <si>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</si>
  <si>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</si>
  <si>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</si>
  <si>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</si>
  <si>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</si>
  <si>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</si>
  <si>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</si>
  <si>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</si>
  <si>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</si>
  <si>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</si>
  <si>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</si>
  <si>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</si>
  <si>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</si>
  <si>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</si>
  <si>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</si>
  <si>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</si>
  <si>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</si>
  <si>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</si>
  <si>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</si>
  <si>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</si>
  <si>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</si>
  <si>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</si>
  <si>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</si>
  <si>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</si>
  <si>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</si>
  <si>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</si>
  <si>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</si>
  <si>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</si>
  <si>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</si>
  <si>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</si>
  <si>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</si>
  <si>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</si>
  <si>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</si>
  <si>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</si>
  <si>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</si>
  <si>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</si>
  <si>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</si>
  <si>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</si>
  <si>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</si>
  <si>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</si>
  <si>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</si>
  <si>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</si>
  <si>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</si>
  <si>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</si>
  <si>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</si>
  <si>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</si>
  <si>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</si>
  <si>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</si>
  <si>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</si>
  <si>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</si>
  <si>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</si>
  <si>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</si>
  <si>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</si>
  <si>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</si>
  <si>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</si>
  <si>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</si>
  <si>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</si>
  <si>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</si>
  <si>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</si>
  <si>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</si>
  <si>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</si>
  <si>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</si>
  <si>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</si>
  <si>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</si>
  <si>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</si>
  <si>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</si>
  <si>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</si>
  <si>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</si>
  <si>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</si>
  <si>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</si>
  <si>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</si>
  <si>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</si>
  <si>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</si>
  <si>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</si>
  <si>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</si>
  <si>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</si>
  <si>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</si>
  <si>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</si>
  <si>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</si>
  <si>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</si>
  <si>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</si>
  <si>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</si>
  <si>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</si>
  <si>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</si>
  <si>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</si>
  <si>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</si>
  <si>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</si>
  <si>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</si>
  <si>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</si>
  <si>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</si>
  <si>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</si>
  <si>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</si>
  <si>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</si>
  <si>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</si>
  <si>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</si>
  <si>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</si>
  <si>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</si>
  <si>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</si>
  <si>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</si>
  <si>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</si>
  <si>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</si>
  <si>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</si>
  <si>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</si>
  <si>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</si>
  <si>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</si>
  <si>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</si>
  <si>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</si>
  <si>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</si>
  <si>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</si>
  <si>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</si>
  <si>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</si>
  <si>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</si>
  <si>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</si>
  <si>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</si>
  <si>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</si>
  <si>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</si>
  <si>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</si>
  <si>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</si>
  <si>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</si>
  <si>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</si>
  <si>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</si>
  <si>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</si>
  <si>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</si>
  <si>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</si>
  <si>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</si>
  <si>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</si>
  <si>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</si>
  <si>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</si>
  <si>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</si>
  <si>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</si>
  <si>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</si>
  <si>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</si>
  <si>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</si>
  <si>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</si>
  <si>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</si>
  <si>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</si>
  <si>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</si>
  <si>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</si>
  <si>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</si>
  <si>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</si>
  <si>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</si>
  <si>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</si>
  <si>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</si>
  <si>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</si>
  <si>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</si>
  <si>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</si>
  <si>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</si>
  <si>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</si>
  <si>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</si>
  <si>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</si>
  <si>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</si>
  <si>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</si>
  <si>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</si>
  <si>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</si>
  <si>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</si>
  <si>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</si>
  <si>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</si>
  <si>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</si>
  <si>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</si>
  <si>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</si>
  <si>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</si>
  <si>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</si>
  <si>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</si>
  <si>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</si>
  <si>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</si>
  <si>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</si>
  <si>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</si>
  <si>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</si>
  <si>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</si>
  <si>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</si>
  <si>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</si>
  <si>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</si>
  <si>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</si>
  <si>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</si>
  <si>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</si>
  <si>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</si>
  <si>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</si>
  <si>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</si>
  <si>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</si>
  <si>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</si>
  <si>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</si>
  <si>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</si>
  <si>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</si>
  <si>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</si>
  <si>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</si>
  <si>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</si>
  <si>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</si>
  <si>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</si>
  <si>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</si>
  <si>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</si>
  <si>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</si>
  <si>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</si>
  <si>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</si>
  <si>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</si>
  <si>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</si>
  <si>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</si>
  <si>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</si>
  <si>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</si>
  <si>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</si>
  <si>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</si>
  <si>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</si>
  <si>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</si>
  <si>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</si>
  <si>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</si>
  <si>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</si>
  <si>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</si>
  <si>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</si>
  <si>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</si>
  <si>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</si>
  <si>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</si>
  <si>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</si>
  <si>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</si>
  <si>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</si>
  <si>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</si>
  <si>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</si>
  <si>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</si>
  <si>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</si>
  <si>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</si>
  <si>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</si>
  <si>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</si>
  <si>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</si>
  <si>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</si>
  <si>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</si>
  <si>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</si>
  <si>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</si>
  <si>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</si>
  <si>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</si>
  <si>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</si>
  <si>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</si>
  <si>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</si>
  <si>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</si>
  <si>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</si>
  <si>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</si>
  <si>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</si>
  <si>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</si>
  <si>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</si>
  <si>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</si>
  <si>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</si>
  <si>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</si>
  <si>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</si>
  <si>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</si>
  <si>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</si>
  <si>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</si>
  <si>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</si>
  <si>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</si>
  <si>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</si>
  <si>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</si>
  <si>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</si>
  <si>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</si>
  <si>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</si>
  <si>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</si>
  <si>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</si>
  <si>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</si>
  <si>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</si>
  <si>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</si>
  <si>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</si>
  <si>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</si>
  <si>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</si>
  <si>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</si>
  <si>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</si>
  <si>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</si>
  <si>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</si>
  <si>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</si>
  <si>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</si>
  <si>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</si>
  <si>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</si>
  <si>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</si>
  <si>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</si>
  <si>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</si>
  <si>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</si>
  <si>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</si>
  <si>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</si>
  <si>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</si>
  <si>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</si>
  <si>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</si>
  <si>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</si>
  <si>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</si>
  <si>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</si>
  <si>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</si>
  <si>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</si>
  <si>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</si>
  <si>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</si>
  <si>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</si>
  <si>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</si>
  <si>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</si>
  <si>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</si>
  <si>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</si>
  <si>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</si>
  <si>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</si>
  <si>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</si>
  <si>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</si>
  <si>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</si>
  <si>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</si>
  <si>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</si>
  <si>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</si>
  <si>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</si>
  <si>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</si>
  <si>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</si>
  <si>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</si>
  <si>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</si>
  <si>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</si>
  <si>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</si>
  <si>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</si>
  <si>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</si>
  <si>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</si>
  <si>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</si>
  <si>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</si>
  <si>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</si>
  <si>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</si>
  <si>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</si>
  <si>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</si>
  <si>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</si>
  <si>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</si>
  <si>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</si>
  <si>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</si>
  <si>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</si>
  <si>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</si>
  <si>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</si>
  <si>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</si>
  <si>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</si>
  <si>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</si>
  <si>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</si>
  <si>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</si>
  <si>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</si>
  <si>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</si>
  <si>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</si>
  <si>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</si>
  <si>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</si>
  <si>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</si>
  <si>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</si>
  <si>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</si>
  <si>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</si>
  <si>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</si>
  <si>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</si>
  <si>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</si>
  <si>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</si>
  <si>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</si>
  <si>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</si>
  <si>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</si>
  <si>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</si>
  <si>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</si>
  <si>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</si>
  <si>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</si>
  <si>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</si>
  <si>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</si>
  <si>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</si>
  <si>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</si>
  <si>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</si>
  <si>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</si>
  <si>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</si>
  <si>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</si>
  <si>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</si>
  <si>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</si>
  <si>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</si>
  <si>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</si>
  <si>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</si>
  <si>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</si>
  <si>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</si>
  <si>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</si>
  <si>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</si>
  <si>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</si>
  <si>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</si>
  <si>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</si>
  <si>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</si>
  <si>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</si>
  <si>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</si>
  <si>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</si>
  <si>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</si>
  <si>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</si>
  <si>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</si>
  <si>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</si>
  <si>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</si>
  <si>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</si>
  <si>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</si>
  <si>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</si>
  <si>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</si>
  <si>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</si>
  <si>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</si>
  <si>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</si>
  <si>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</si>
  <si>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</si>
  <si>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</si>
  <si>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</si>
  <si>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</si>
  <si>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</si>
  <si>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</si>
  <si>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</si>
  <si>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</si>
  <si>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</si>
  <si>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</si>
  <si>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</si>
  <si>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</si>
  <si>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</si>
  <si>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</si>
  <si>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</si>
  <si>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</si>
  <si>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</si>
  <si>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</si>
  <si>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</si>
  <si>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</si>
  <si>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</si>
  <si>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</si>
  <si>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</si>
  <si>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</si>
  <si>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</si>
  <si>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</si>
  <si>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</si>
  <si>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</si>
  <si>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</si>
  <si>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</si>
  <si>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</si>
  <si>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</si>
  <si>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</si>
  <si>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</si>
  <si>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</si>
  <si>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</si>
  <si>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</si>
  <si>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</si>
  <si>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</si>
  <si>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</si>
  <si>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</si>
  <si>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</si>
  <si>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</si>
  <si>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</si>
  <si>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</si>
  <si>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</si>
  <si>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</si>
  <si>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</si>
  <si>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</si>
  <si>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</si>
  <si>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</si>
  <si>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</si>
  <si>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</si>
  <si>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</si>
  <si>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</si>
  <si>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</si>
  <si>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</si>
  <si>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</si>
  <si>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</si>
  <si>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</si>
  <si>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</si>
  <si>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</si>
  <si>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</si>
  <si>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</si>
  <si>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</si>
  <si>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</si>
  <si>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</si>
  <si>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</si>
  <si>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</si>
  <si>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</si>
  <si>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</si>
  <si>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</si>
  <si>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</si>
  <si>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</si>
  <si>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</si>
  <si>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</si>
  <si>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</si>
  <si>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</si>
  <si>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</si>
  <si>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</si>
  <si>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</si>
  <si>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</si>
  <si>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</si>
  <si>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</si>
  <si>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</si>
  <si>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</si>
  <si>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</si>
  <si>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</si>
  <si>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</si>
  <si>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</si>
  <si>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</si>
  <si>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</si>
  <si>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</si>
  <si>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</si>
  <si>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</si>
  <si>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</si>
  <si>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</si>
  <si>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</si>
  <si>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</si>
  <si>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</si>
  <si>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</si>
  <si>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</si>
  <si>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</si>
  <si>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</si>
  <si>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</si>
  <si>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</si>
  <si>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</si>
  <si>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</si>
  <si>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</si>
  <si>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</si>
  <si>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</si>
  <si>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</si>
  <si>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</si>
  <si>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</si>
  <si>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</si>
  <si>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</si>
  <si>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</si>
  <si>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</si>
  <si>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</si>
  <si>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</si>
  <si>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</si>
  <si>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</si>
  <si>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</si>
  <si>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</si>
  <si>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</si>
  <si>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</si>
  <si>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</si>
  <si>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</si>
  <si>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</si>
  <si>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</si>
  <si>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</si>
  <si>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</si>
  <si>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</si>
  <si>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</si>
  <si>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</si>
  <si>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</si>
  <si>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</si>
  <si>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</si>
  <si>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</si>
  <si>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</si>
  <si>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</si>
  <si>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</si>
  <si>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</si>
  <si>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</si>
  <si>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</si>
  <si>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</si>
  <si>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</si>
  <si>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</si>
  <si>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</si>
  <si>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</si>
  <si>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</si>
  <si>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</si>
  <si>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</si>
  <si>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</si>
  <si>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</si>
  <si>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</si>
  <si>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</si>
  <si>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</si>
  <si>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</si>
  <si>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</si>
  <si>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</si>
  <si>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</si>
  <si>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</si>
  <si>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</si>
  <si>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</si>
  <si>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</si>
  <si>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</si>
  <si>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</si>
  <si>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</si>
  <si>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</si>
  <si>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</si>
  <si>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</si>
  <si>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</si>
  <si>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</si>
  <si>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</si>
  <si>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</si>
  <si>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</si>
  <si>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</si>
  <si>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</si>
  <si>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</si>
  <si>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</si>
  <si>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</si>
  <si>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</si>
  <si>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</si>
  <si>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</si>
  <si>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</si>
  <si>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</si>
  <si>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</si>
  <si>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</si>
  <si>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</si>
  <si>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</si>
  <si>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</si>
  <si>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</si>
  <si>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</si>
  <si>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</si>
  <si>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</si>
  <si>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</si>
  <si>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</si>
  <si>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</si>
  <si>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</si>
  <si>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</si>
  <si>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</si>
  <si>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</si>
  <si>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</si>
  <si>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</si>
  <si>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</si>
  <si>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</si>
  <si>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</si>
  <si>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</si>
  <si>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</si>
  <si>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</si>
  <si>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</si>
  <si>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</si>
  <si>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</si>
  <si>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</si>
  <si>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</si>
  <si>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</si>
  <si>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</si>
  <si>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</si>
  <si>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</si>
  <si>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</si>
  <si>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</si>
  <si>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</si>
  <si>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</si>
  <si>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</si>
  <si>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</si>
  <si>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</si>
  <si>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</si>
  <si>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</si>
  <si>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</si>
  <si>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</si>
  <si>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</si>
  <si>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</si>
  <si>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</si>
  <si>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</si>
  <si>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</si>
  <si>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</si>
  <si>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</si>
  <si>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</si>
  <si>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</si>
  <si>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</si>
  <si>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</si>
  <si>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</si>
  <si>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</si>
  <si>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</si>
  <si>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</si>
  <si>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</si>
  <si>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</si>
  <si>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</si>
  <si>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</si>
  <si>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</si>
  <si>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</si>
  <si>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</si>
  <si>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</si>
  <si>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</si>
  <si>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</si>
  <si>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</si>
  <si>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</si>
  <si>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</si>
  <si>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</si>
  <si>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</si>
  <si>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</si>
  <si>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</si>
  <si>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</si>
  <si>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</si>
  <si>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</si>
  <si>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</si>
  <si>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</si>
  <si>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</si>
  <si>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</si>
  <si>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</si>
  <si>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</si>
  <si>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</si>
  <si>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</si>
  <si>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</si>
  <si>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</si>
  <si>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</si>
  <si>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</si>
  <si>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</si>
  <si>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</si>
  <si>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</si>
  <si>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</si>
  <si>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</si>
  <si>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</si>
  <si>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</si>
  <si>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</si>
  <si>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</si>
  <si>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</si>
  <si>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</si>
  <si>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</si>
  <si>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</si>
  <si>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</si>
  <si>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</si>
  <si>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</si>
  <si>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</si>
  <si>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</si>
  <si>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</si>
  <si>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</si>
  <si>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</si>
  <si>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</si>
  <si>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</si>
  <si>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</si>
  <si>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</si>
  <si>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</si>
  <si>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</si>
  <si>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</si>
  <si>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</si>
  <si>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</si>
  <si>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</si>
  <si>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</si>
  <si>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</si>
  <si>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</si>
  <si>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</si>
  <si>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</si>
  <si>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</si>
  <si>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</si>
  <si>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</si>
  <si>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</si>
  <si>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</si>
  <si>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</si>
  <si>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</si>
  <si>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</si>
  <si>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</si>
  <si>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</si>
  <si>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</si>
  <si>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</si>
  <si>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</si>
  <si>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</si>
  <si>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</si>
  <si>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</si>
  <si>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</si>
  <si>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</si>
  <si>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</si>
  <si>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</si>
  <si>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</si>
  <si>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</si>
  <si>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</si>
  <si>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</si>
  <si>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</si>
  <si>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</si>
  <si>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</si>
  <si>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</si>
  <si>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</si>
  <si>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</si>
  <si>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</si>
  <si>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</si>
  <si>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</si>
  <si>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</si>
  <si>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</si>
  <si>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</si>
  <si>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</si>
  <si>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</si>
  <si>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</si>
  <si>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</si>
  <si>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</si>
  <si>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</si>
  <si>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</si>
  <si>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</si>
  <si>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</si>
  <si>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</si>
  <si>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</si>
  <si>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</si>
  <si>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</si>
  <si>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</si>
  <si>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</si>
  <si>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</si>
  <si>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</si>
  <si>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</si>
  <si>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</si>
  <si>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</si>
  <si>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</si>
  <si>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</si>
  <si>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</si>
  <si>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</si>
  <si>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</si>
  <si>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</si>
  <si>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</si>
  <si>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</si>
  <si>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</si>
  <si>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</si>
  <si>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</si>
  <si>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</si>
  <si>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</si>
  <si>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</si>
  <si>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</si>
  <si>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</si>
  <si>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</si>
  <si>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</si>
  <si>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</si>
  <si>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</si>
  <si>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</si>
  <si>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</si>
  <si>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</si>
  <si>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</si>
  <si>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</si>
  <si>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</si>
  <si>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</si>
  <si>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</si>
  <si>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</si>
  <si>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</si>
  <si>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</si>
  <si>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</si>
  <si>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</si>
  <si>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</si>
  <si>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</si>
  <si>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</si>
  <si>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</si>
  <si>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</si>
  <si>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</si>
  <si>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</si>
  <si>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</si>
  <si>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</si>
  <si>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</si>
  <si>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</si>
  <si>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</si>
  <si>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</si>
  <si>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</si>
  <si>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</si>
  <si>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</si>
  <si>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</si>
  <si>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</si>
  <si>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</si>
  <si>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</si>
  <si>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</si>
  <si>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</si>
  <si>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</si>
  <si>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</si>
  <si>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</si>
  <si>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</si>
  <si>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</si>
  <si>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</si>
  <si>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</si>
  <si>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</si>
  <si>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</si>
  <si>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</si>
  <si>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</si>
  <si>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</si>
  <si>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</si>
  <si>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</si>
  <si>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</si>
  <si>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</si>
  <si>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</si>
  <si>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</si>
  <si>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</si>
  <si>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</si>
  <si>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</si>
  <si>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</si>
  <si>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</si>
  <si>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</si>
  <si>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</si>
  <si>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</si>
  <si>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</si>
  <si>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</si>
  <si>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</si>
  <si>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</si>
  <si>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</si>
  <si>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</si>
  <si>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</si>
  <si>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</si>
  <si>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</si>
  <si>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</si>
  <si>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</si>
  <si>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</si>
  <si>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</si>
  <si>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</si>
  <si>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</si>
  <si>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</si>
  <si>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</si>
  <si>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</si>
  <si>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</si>
  <si>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</si>
  <si>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</si>
  <si>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</si>
  <si>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</si>
  <si>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</si>
  <si>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</si>
  <si>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</si>
  <si>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</si>
  <si>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</si>
  <si>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</si>
  <si>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</si>
  <si>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</si>
  <si>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</si>
  <si>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</si>
  <si>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</si>
  <si>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</si>
  <si>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</si>
  <si>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</si>
  <si>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</si>
  <si>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</si>
  <si>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</si>
  <si>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</si>
  <si>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</si>
  <si>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</si>
  <si>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</si>
  <si>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</si>
  <si>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</si>
  <si>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</si>
  <si>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</si>
  <si>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</si>
  <si>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</si>
  <si>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</si>
  <si>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</si>
  <si>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</si>
  <si>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</si>
  <si>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</si>
  <si>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</si>
  <si>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</si>
  <si>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</si>
  <si>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</si>
  <si>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</si>
  <si>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</si>
  <si>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</si>
  <si>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</si>
  <si>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</si>
  <si>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</si>
  <si>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</si>
  <si>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</si>
  <si>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</si>
  <si>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</si>
  <si>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</si>
  <si>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</si>
  <si>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</si>
  <si>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</si>
  <si>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</si>
  <si>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</si>
  <si>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</si>
  <si>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</si>
  <si>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</si>
  <si>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</si>
  <si>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</si>
  <si>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</si>
  <si>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</si>
  <si>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</si>
  <si>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</si>
  <si>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</si>
  <si>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</si>
  <si>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</si>
  <si>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</si>
  <si>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</si>
  <si>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</si>
  <si>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</si>
  <si>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</si>
  <si>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</si>
  <si>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</si>
  <si>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</si>
  <si>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</si>
  <si>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</si>
  <si>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</si>
  <si>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</si>
  <si>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</si>
  <si>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</si>
  <si>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</si>
  <si>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</si>
  <si>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</si>
  <si>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</si>
  <si>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</si>
  <si>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</si>
  <si>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</si>
  <si>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</si>
  <si>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</si>
  <si>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</si>
  <si>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</si>
  <si>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</si>
  <si>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</si>
  <si>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</si>
  <si>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</si>
  <si>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</si>
  <si>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</si>
  <si>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</si>
  <si>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</si>
  <si>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</si>
  <si>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</si>
  <si>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</si>
  <si>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</si>
  <si>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</si>
  <si>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</si>
  <si>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</si>
  <si>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</si>
  <si>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</si>
  <si>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</si>
  <si>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</si>
  <si>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</si>
  <si>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</si>
  <si>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</si>
  <si>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</si>
  <si>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</si>
  <si>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</si>
  <si>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</si>
  <si>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</si>
  <si>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</si>
  <si>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</si>
  <si>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</si>
  <si>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</si>
  <si>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</si>
  <si>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</si>
  <si>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</si>
  <si>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</si>
  <si>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</si>
  <si>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</si>
  <si>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</si>
  <si>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</si>
  <si>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</si>
  <si>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</si>
  <si>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</si>
  <si>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</si>
  <si>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</si>
  <si>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</si>
  <si>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</si>
  <si>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</si>
  <si>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</si>
  <si>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</si>
  <si>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</si>
  <si>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</si>
  <si>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</si>
  <si>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</si>
  <si>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</si>
  <si>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</si>
  <si>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</si>
  <si>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</si>
  <si>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</si>
  <si>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</si>
  <si>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</si>
  <si>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</si>
  <si>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</si>
  <si>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</si>
  <si>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</si>
  <si>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</si>
  <si>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</si>
  <si>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</si>
  <si>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</si>
  <si>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</si>
  <si>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</si>
  <si>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</si>
  <si>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Row Labels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</si>
  <si>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</si>
  <si>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</si>
  <si>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</si>
  <si>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</si>
  <si>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</si>
  <si>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</si>
  <si>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</si>
  <si>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</si>
  <si>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</si>
  <si>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</si>
  <si>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</si>
  <si>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</si>
  <si>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</si>
  <si>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</si>
  <si>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</si>
  <si>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</si>
  <si>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</si>
  <si>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</si>
  <si>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</si>
  <si>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</si>
  <si>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</si>
  <si>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</si>
  <si>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</si>
  <si>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</si>
  <si>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</si>
  <si>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</si>
  <si>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</si>
  <si>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</si>
  <si>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</si>
  <si>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</si>
  <si>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</si>
  <si>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</si>
  <si>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</si>
  <si>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</si>
  <si>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</si>
  <si>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</si>
  <si>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</si>
  <si>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</si>
  <si>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</si>
  <si>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</si>
  <si>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</si>
  <si>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</si>
  <si>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</si>
  <si>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</si>
  <si>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</si>
  <si>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</si>
  <si>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</si>
  <si>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</si>
  <si>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</si>
  <si>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</si>
  <si>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</si>
  <si>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</si>
  <si>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</si>
  <si>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</si>
  <si>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</si>
  <si>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State</t>
  </si>
  <si>
    <t>Sorted</t>
  </si>
  <si>
    <t>Statistics</t>
  </si>
  <si>
    <t>Successful</t>
  </si>
  <si>
    <t>Failed</t>
  </si>
  <si>
    <t xml:space="preserve">Mean   </t>
  </si>
  <si>
    <t xml:space="preserve">Median </t>
  </si>
  <si>
    <t xml:space="preserve">Min </t>
  </si>
  <si>
    <t>Max</t>
  </si>
  <si>
    <t>Variance</t>
  </si>
  <si>
    <t>SD</t>
  </si>
  <si>
    <t>Average Donation</t>
  </si>
  <si>
    <t>journalism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</si>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</sst>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fgColor theme="7" tint="0.79998168889431442"/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fgColor theme="7" tint="0.79998168889431442"/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fgColor theme="7" tint="0.79998168889431442"/>
          <bgColor rgb="FFFFC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Analysis.xlsx]Category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Count</a:t>
            </a:r>
            <a:r>
              <a:rPr lang="en-US" b="1" baseline="0"/>
              <a:t> by Category and State </a:t>
            </a:r>
            <a:endParaRPr lang="en-US" b="1"/>
          </a:p>
        </c:rich>
      </c:tx>
      <c:layout>
        <c:manualLayout>
          <c:xMode val="edge"/>
          <c:yMode val="edge"/>
          <c:x val="0.31446846543853457"/>
          <c:y val="6.4692097526673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886482939632541E-2"/>
          <c:y val="0.22512311134960702"/>
          <c:w val="0.7290393700787402"/>
          <c:h val="0.5663567436546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F-4056-89E0-85A647FA497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C-47DF-8539-E90C54B28B98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C-47DF-8539-E90C54B28B98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C-47DF-8539-E90C54B28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9540704"/>
        <c:axId val="1139536960"/>
      </c:barChart>
      <c:catAx>
        <c:axId val="113954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536960"/>
        <c:crosses val="autoZero"/>
        <c:auto val="1"/>
        <c:lblAlgn val="ctr"/>
        <c:lblOffset val="100"/>
        <c:noMultiLvlLbl val="0"/>
      </c:catAx>
      <c:valAx>
        <c:axId val="113953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54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Analysis.xlsx]Sub-Cat 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Count</a:t>
            </a:r>
            <a:r>
              <a:rPr lang="en-US" b="1" baseline="0"/>
              <a:t> by Sub-Category and State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F-48BE-ADD9-BDEA95CB0F0C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AF-48BE-ADD9-BDEA95CB0F0C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AF-48BE-ADD9-BDEA95CB0F0C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A-4775-B246-95AE7256B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2564304"/>
        <c:axId val="1222554320"/>
      </c:barChart>
      <c:catAx>
        <c:axId val="122256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54320"/>
        <c:crosses val="autoZero"/>
        <c:auto val="1"/>
        <c:lblAlgn val="ctr"/>
        <c:lblOffset val="100"/>
        <c:noMultiLvlLbl val="0"/>
      </c:catAx>
      <c:valAx>
        <c:axId val="122255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Analysis.xlsx]Date Created 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Count</a:t>
            </a:r>
            <a:r>
              <a:rPr lang="en-US" b="1" baseline="0"/>
              <a:t> by Date Created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2-49F4-A7CF-E28F2619FFCA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A4-489C-B163-E51090763481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A4-489C-B163-E51090763481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A4-489C-B163-E51090763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25232"/>
        <c:axId val="1333925648"/>
      </c:lineChart>
      <c:catAx>
        <c:axId val="1333925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</a:t>
                </a:r>
                <a:r>
                  <a:rPr lang="en-US" b="1" baseline="0"/>
                  <a:t> Created Conversion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25648"/>
        <c:crosses val="autoZero"/>
        <c:auto val="1"/>
        <c:lblAlgn val="ctr"/>
        <c:lblOffset val="100"/>
        <c:noMultiLvlLbl val="0"/>
      </c:catAx>
      <c:valAx>
        <c:axId val="13339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2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C-4B32-916B-38432E39CADA}"/>
            </c:ext>
          </c:extLst>
        </c:ser>
        <c:ser>
          <c:idx val="5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C-4B32-916B-38432E39CADA}"/>
            </c:ext>
          </c:extLst>
        </c:ser>
        <c:ser>
          <c:idx val="6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C-4B32-916B-38432E39C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438576"/>
        <c:axId val="1506434832"/>
      </c:lineChart>
      <c:catAx>
        <c:axId val="150643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434832"/>
        <c:crosses val="autoZero"/>
        <c:auto val="1"/>
        <c:lblAlgn val="ctr"/>
        <c:lblOffset val="100"/>
        <c:noMultiLvlLbl val="0"/>
      </c:catAx>
      <c:valAx>
        <c:axId val="150643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43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541019</xdr:colOff>
      <xdr:row>2</xdr:row>
      <xdr:rowOff>21906</xdr:rowOff>
    </xdr:from>
    <xdr:to>
      <xdr:col>20</xdr:col>
      <xdr:colOff>123824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00407-93FF-4350-89A2-07B972721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19050</xdr:rowOff>
    </xdr:from>
    <xdr:to>
      <xdr:col>22</xdr:col>
      <xdr:colOff>11430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8997E-8C28-4D1B-A62C-1D5E801E5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5</xdr:row>
      <xdr:rowOff>56197</xdr:rowOff>
    </xdr:from>
    <xdr:to>
      <xdr:col>21</xdr:col>
      <xdr:colOff>586740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E673F-82AF-4E74-B92D-56C42F54B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15240</xdr:rowOff>
    </xdr:from>
    <xdr:to>
      <xdr:col>9</xdr:col>
      <xdr:colOff>600075</xdr:colOff>
      <xdr:row>39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CCBC1-A78D-4385-885C-40C135EA0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yn De La Cruz" refreshedDate="44179.800838425923" createdVersion="6" refreshedVersion="6" minRefreshableVersion="3" recordCount="4114" xr:uid="{3DE140AF-6885-4454-A8A6-66B3780B6D22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Funded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yn De La Cruz" refreshedDate="44179.828797337963" createdVersion="6" refreshedVersion="6" minRefreshableVersion="3" recordCount="4114" xr:uid="{6603A496-9156-4280-8D2F-B79B28D36578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Funded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x v="0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x v="0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x v="0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x v="0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x v="0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x v="0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x v="0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x v="0"/>
    <x v="7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x v="0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x v="0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x v="0"/>
    <x v="7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x v="0"/>
    <x v="10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x v="0"/>
    <x v="11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x v="0"/>
    <x v="12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x v="0"/>
    <x v="7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x v="0"/>
    <x v="13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x v="0"/>
    <x v="8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x v="0"/>
    <x v="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x v="0"/>
    <x v="6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x v="0"/>
    <x v="14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x v="0"/>
    <x v="8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x v="0"/>
    <x v="15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x v="0"/>
    <x v="16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x v="0"/>
    <x v="17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x v="0"/>
    <x v="15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x v="0"/>
    <x v="18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x v="0"/>
    <x v="19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x v="0"/>
    <x v="20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x v="0"/>
    <x v="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x v="0"/>
    <x v="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x v="0"/>
    <x v="7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x v="0"/>
    <x v="8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x v="0"/>
    <x v="8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x v="0"/>
    <x v="2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x v="0"/>
    <x v="22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x v="0"/>
    <x v="23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x v="0"/>
    <x v="24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x v="0"/>
    <x v="25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x v="0"/>
    <x v="5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x v="0"/>
    <x v="26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x v="0"/>
    <x v="7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x v="0"/>
    <x v="8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x v="0"/>
    <x v="24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x v="0"/>
    <x v="27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x v="0"/>
    <x v="8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x v="0"/>
    <x v="28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x v="0"/>
    <x v="3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x v="0"/>
    <x v="29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x v="0"/>
    <x v="29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x v="0"/>
    <x v="8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x v="0"/>
    <x v="8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x v="0"/>
    <x v="30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x v="0"/>
    <x v="31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x v="0"/>
    <x v="5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x v="0"/>
    <x v="7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x v="0"/>
    <x v="32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x v="0"/>
    <x v="13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x v="0"/>
    <x v="21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x v="0"/>
    <x v="33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x v="0"/>
    <x v="8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x v="1"/>
    <x v="33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x v="1"/>
    <x v="34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x v="1"/>
    <x v="19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x v="1"/>
    <x v="35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x v="1"/>
    <x v="36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x v="1"/>
    <x v="29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x v="1"/>
    <x v="17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x v="1"/>
    <x v="3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x v="1"/>
    <x v="3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x v="1"/>
    <x v="38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x v="1"/>
    <x v="37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x v="1"/>
    <x v="39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x v="1"/>
    <x v="29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x v="1"/>
    <x v="8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x v="1"/>
    <x v="40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x v="1"/>
    <x v="41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x v="1"/>
    <x v="42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x v="1"/>
    <x v="43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x v="1"/>
    <x v="44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x v="1"/>
    <x v="3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x v="1"/>
    <x v="13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x v="1"/>
    <x v="45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x v="1"/>
    <x v="8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x v="1"/>
    <x v="33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x v="1"/>
    <x v="8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x v="1"/>
    <x v="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x v="1"/>
    <x v="6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x v="1"/>
    <x v="2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x v="1"/>
    <x v="33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x v="1"/>
    <x v="41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x v="1"/>
    <x v="8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x v="1"/>
    <x v="28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x v="1"/>
    <x v="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x v="1"/>
    <x v="38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x v="1"/>
    <x v="3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x v="1"/>
    <x v="26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x v="1"/>
    <x v="41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x v="1"/>
    <x v="6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x v="1"/>
    <x v="6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x v="1"/>
    <x v="6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x v="1"/>
    <x v="8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x v="1"/>
    <x v="8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x v="1"/>
    <x v="30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x v="1"/>
    <x v="2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x v="1"/>
    <x v="28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x v="1"/>
    <x v="13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x v="1"/>
    <x v="7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x v="1"/>
    <x v="21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x v="1"/>
    <x v="4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x v="1"/>
    <x v="4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x v="1"/>
    <x v="26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x v="1"/>
    <x v="1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x v="1"/>
    <x v="3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x v="1"/>
    <x v="48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x v="1"/>
    <x v="33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x v="1"/>
    <x v="49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x v="1"/>
    <x v="35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x v="1"/>
    <x v="8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x v="1"/>
    <x v="40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x v="1"/>
    <x v="2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x v="2"/>
    <x v="50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x v="2"/>
    <x v="50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x v="2"/>
    <x v="5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x v="2"/>
    <x v="5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x v="2"/>
    <x v="5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x v="2"/>
    <x v="5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x v="2"/>
    <x v="5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x v="2"/>
    <x v="53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x v="2"/>
    <x v="53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x v="2"/>
    <x v="5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x v="2"/>
    <x v="50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b v="0"/>
    <x v="2"/>
    <x v="5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x v="2"/>
    <x v="54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x v="2"/>
    <x v="5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x v="2"/>
    <x v="5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x v="2"/>
    <x v="55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x v="2"/>
    <x v="5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x v="2"/>
    <x v="5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x v="2"/>
    <x v="56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x v="2"/>
    <x v="8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x v="2"/>
    <x v="5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x v="2"/>
    <x v="57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x v="2"/>
    <x v="50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x v="2"/>
    <x v="5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x v="2"/>
    <x v="58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x v="2"/>
    <x v="59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x v="2"/>
    <x v="60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x v="2"/>
    <x v="5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x v="2"/>
    <x v="50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x v="2"/>
    <x v="60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x v="2"/>
    <x v="61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x v="2"/>
    <x v="50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x v="2"/>
    <x v="50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x v="2"/>
    <x v="60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x v="2"/>
    <x v="56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x v="2"/>
    <x v="5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x v="2"/>
    <x v="62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x v="2"/>
    <x v="50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x v="2"/>
    <x v="5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x v="2"/>
    <x v="50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x v="3"/>
    <x v="5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x v="3"/>
    <x v="50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x v="3"/>
    <x v="63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x v="3"/>
    <x v="5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x v="3"/>
    <x v="60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x v="3"/>
    <x v="5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x v="3"/>
    <x v="64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x v="3"/>
    <x v="50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x v="3"/>
    <x v="65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x v="3"/>
    <x v="66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x v="3"/>
    <x v="56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x v="3"/>
    <x v="50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x v="3"/>
    <x v="5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x v="3"/>
    <x v="5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x v="3"/>
    <x v="5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x v="3"/>
    <x v="52"/>
    <x v="34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x v="3"/>
    <x v="5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x v="3"/>
    <x v="67"/>
    <x v="15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x v="3"/>
    <x v="5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x v="3"/>
    <x v="68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x v="3"/>
    <x v="69"/>
    <x v="153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x v="3"/>
    <x v="70"/>
    <x v="15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x v="3"/>
    <x v="50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x v="3"/>
    <x v="71"/>
    <x v="15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x v="3"/>
    <x v="56"/>
    <x v="156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x v="3"/>
    <x v="52"/>
    <x v="157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x v="3"/>
    <x v="5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x v="3"/>
    <x v="63"/>
    <x v="158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x v="3"/>
    <x v="5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x v="3"/>
    <x v="50"/>
    <x v="15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x v="3"/>
    <x v="50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x v="3"/>
    <x v="62"/>
    <x v="160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x v="3"/>
    <x v="50"/>
    <x v="16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x v="3"/>
    <x v="5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x v="3"/>
    <x v="50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x v="3"/>
    <x v="5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x v="3"/>
    <x v="72"/>
    <x v="16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x v="3"/>
    <x v="54"/>
    <x v="16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x v="3"/>
    <x v="60"/>
    <x v="164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x v="3"/>
    <x v="5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x v="3"/>
    <x v="73"/>
    <x v="165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x v="3"/>
    <x v="74"/>
    <x v="166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x v="3"/>
    <x v="5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x v="3"/>
    <x v="75"/>
    <x v="16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x v="3"/>
    <x v="76"/>
    <x v="1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x v="3"/>
    <x v="63"/>
    <x v="169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x v="3"/>
    <x v="5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x v="3"/>
    <x v="77"/>
    <x v="170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x v="3"/>
    <x v="5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x v="3"/>
    <x v="5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x v="3"/>
    <x v="78"/>
    <x v="17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x v="3"/>
    <x v="79"/>
    <x v="172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x v="3"/>
    <x v="50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x v="3"/>
    <x v="50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x v="3"/>
    <x v="50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x v="3"/>
    <x v="50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x v="3"/>
    <x v="80"/>
    <x v="173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b v="0"/>
    <x v="3"/>
    <x v="81"/>
    <x v="17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x v="3"/>
    <x v="53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x v="3"/>
    <x v="82"/>
    <x v="17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x v="3"/>
    <x v="60"/>
    <x v="176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x v="3"/>
    <x v="5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x v="3"/>
    <x v="55"/>
    <x v="177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x v="3"/>
    <x v="5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x v="3"/>
    <x v="5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x v="3"/>
    <x v="5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x v="3"/>
    <x v="60"/>
    <x v="178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x v="3"/>
    <x v="5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x v="3"/>
    <x v="5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x v="3"/>
    <x v="5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x v="3"/>
    <x v="50"/>
    <x v="179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x v="3"/>
    <x v="5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x v="3"/>
    <x v="56"/>
    <x v="180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x v="3"/>
    <x v="5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x v="3"/>
    <x v="67"/>
    <x v="181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x v="3"/>
    <x v="5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x v="3"/>
    <x v="5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x v="3"/>
    <x v="50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x v="3"/>
    <x v="5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x v="3"/>
    <x v="78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x v="4"/>
    <x v="29"/>
    <x v="182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x v="4"/>
    <x v="40"/>
    <x v="183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x v="4"/>
    <x v="40"/>
    <x v="18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x v="4"/>
    <x v="33"/>
    <x v="18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x v="4"/>
    <x v="35"/>
    <x v="18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x v="4"/>
    <x v="3"/>
    <x v="187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x v="4"/>
    <x v="83"/>
    <x v="18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x v="4"/>
    <x v="84"/>
    <x v="189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x v="4"/>
    <x v="7"/>
    <x v="1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x v="4"/>
    <x v="40"/>
    <x v="19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x v="4"/>
    <x v="6"/>
    <x v="19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x v="4"/>
    <x v="9"/>
    <x v="19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x v="4"/>
    <x v="85"/>
    <x v="19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x v="4"/>
    <x v="7"/>
    <x v="19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x v="4"/>
    <x v="16"/>
    <x v="196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x v="4"/>
    <x v="13"/>
    <x v="19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x v="4"/>
    <x v="86"/>
    <x v="198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x v="4"/>
    <x v="13"/>
    <x v="199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x v="4"/>
    <x v="87"/>
    <x v="200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x v="4"/>
    <x v="88"/>
    <x v="20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x v="4"/>
    <x v="6"/>
    <x v="20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x v="4"/>
    <x v="13"/>
    <x v="203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x v="4"/>
    <x v="89"/>
    <x v="20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x v="4"/>
    <x v="90"/>
    <x v="20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x v="4"/>
    <x v="90"/>
    <x v="20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x v="4"/>
    <x v="38"/>
    <x v="207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x v="4"/>
    <x v="91"/>
    <x v="208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x v="4"/>
    <x v="88"/>
    <x v="20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x v="4"/>
    <x v="38"/>
    <x v="21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x v="4"/>
    <x v="92"/>
    <x v="211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x v="4"/>
    <x v="42"/>
    <x v="21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x v="4"/>
    <x v="2"/>
    <x v="213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x v="4"/>
    <x v="93"/>
    <x v="214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x v="4"/>
    <x v="29"/>
    <x v="21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x v="4"/>
    <x v="94"/>
    <x v="21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x v="4"/>
    <x v="29"/>
    <x v="21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x v="4"/>
    <x v="34"/>
    <x v="218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x v="4"/>
    <x v="5"/>
    <x v="219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x v="4"/>
    <x v="95"/>
    <x v="220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x v="4"/>
    <x v="96"/>
    <x v="221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x v="4"/>
    <x v="94"/>
    <x v="222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x v="4"/>
    <x v="10"/>
    <x v="22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x v="4"/>
    <x v="7"/>
    <x v="224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x v="4"/>
    <x v="35"/>
    <x v="2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x v="4"/>
    <x v="2"/>
    <x v="22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x v="4"/>
    <x v="97"/>
    <x v="22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x v="4"/>
    <x v="15"/>
    <x v="2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x v="4"/>
    <x v="98"/>
    <x v="22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x v="4"/>
    <x v="33"/>
    <x v="230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x v="4"/>
    <x v="2"/>
    <x v="23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x v="4"/>
    <x v="13"/>
    <x v="23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x v="4"/>
    <x v="28"/>
    <x v="23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x v="4"/>
    <x v="21"/>
    <x v="2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x v="4"/>
    <x v="7"/>
    <x v="23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x v="4"/>
    <x v="8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x v="4"/>
    <x v="18"/>
    <x v="23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x v="4"/>
    <x v="17"/>
    <x v="23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x v="4"/>
    <x v="7"/>
    <x v="238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x v="4"/>
    <x v="15"/>
    <x v="23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x v="4"/>
    <x v="99"/>
    <x v="240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x v="4"/>
    <x v="21"/>
    <x v="24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x v="4"/>
    <x v="17"/>
    <x v="24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x v="4"/>
    <x v="8"/>
    <x v="24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x v="4"/>
    <x v="0"/>
    <x v="24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x v="4"/>
    <x v="100"/>
    <x v="24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x v="4"/>
    <x v="22"/>
    <x v="24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x v="4"/>
    <x v="101"/>
    <x v="24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x v="4"/>
    <x v="38"/>
    <x v="248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x v="4"/>
    <x v="6"/>
    <x v="24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x v="4"/>
    <x v="17"/>
    <x v="25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x v="4"/>
    <x v="3"/>
    <x v="25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x v="4"/>
    <x v="3"/>
    <x v="25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x v="4"/>
    <x v="20"/>
    <x v="25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x v="4"/>
    <x v="2"/>
    <x v="18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x v="4"/>
    <x v="102"/>
    <x v="254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x v="4"/>
    <x v="7"/>
    <x v="255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x v="4"/>
    <x v="35"/>
    <x v="256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x v="4"/>
    <x v="7"/>
    <x v="25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x v="4"/>
    <x v="103"/>
    <x v="34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x v="4"/>
    <x v="40"/>
    <x v="25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x v="4"/>
    <x v="13"/>
    <x v="25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x v="4"/>
    <x v="33"/>
    <x v="260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x v="4"/>
    <x v="29"/>
    <x v="26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x v="4"/>
    <x v="4"/>
    <x v="26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x v="4"/>
    <x v="21"/>
    <x v="263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x v="4"/>
    <x v="3"/>
    <x v="264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x v="4"/>
    <x v="40"/>
    <x v="265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x v="4"/>
    <x v="104"/>
    <x v="266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x v="4"/>
    <x v="3"/>
    <x v="267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x v="4"/>
    <x v="6"/>
    <x v="26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x v="4"/>
    <x v="21"/>
    <x v="269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x v="4"/>
    <x v="13"/>
    <x v="27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x v="4"/>
    <x v="40"/>
    <x v="271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x v="4"/>
    <x v="105"/>
    <x v="27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x v="4"/>
    <x v="7"/>
    <x v="27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x v="4"/>
    <x v="33"/>
    <x v="27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x v="4"/>
    <x v="16"/>
    <x v="27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x v="4"/>
    <x v="7"/>
    <x v="276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x v="4"/>
    <x v="5"/>
    <x v="27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x v="4"/>
    <x v="29"/>
    <x v="278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x v="4"/>
    <x v="105"/>
    <x v="279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x v="4"/>
    <x v="13"/>
    <x v="280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x v="4"/>
    <x v="8"/>
    <x v="281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x v="4"/>
    <x v="21"/>
    <x v="28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x v="4"/>
    <x v="21"/>
    <x v="28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x v="4"/>
    <x v="4"/>
    <x v="284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x v="4"/>
    <x v="106"/>
    <x v="28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x v="4"/>
    <x v="20"/>
    <x v="28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x v="4"/>
    <x v="33"/>
    <x v="2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x v="4"/>
    <x v="13"/>
    <x v="288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x v="4"/>
    <x v="41"/>
    <x v="28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x v="4"/>
    <x v="37"/>
    <x v="29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x v="4"/>
    <x v="16"/>
    <x v="29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x v="4"/>
    <x v="15"/>
    <x v="29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x v="4"/>
    <x v="3"/>
    <x v="29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x v="4"/>
    <x v="31"/>
    <x v="294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x v="4"/>
    <x v="33"/>
    <x v="29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x v="4"/>
    <x v="107"/>
    <x v="29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x v="4"/>
    <x v="33"/>
    <x v="29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x v="4"/>
    <x v="2"/>
    <x v="29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x v="4"/>
    <x v="7"/>
    <x v="2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x v="4"/>
    <x v="38"/>
    <x v="30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x v="4"/>
    <x v="39"/>
    <x v="301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x v="4"/>
    <x v="7"/>
    <x v="302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x v="4"/>
    <x v="5"/>
    <x v="3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x v="4"/>
    <x v="3"/>
    <x v="30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x v="4"/>
    <x v="7"/>
    <x v="305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x v="4"/>
    <x v="33"/>
    <x v="30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x v="4"/>
    <x v="3"/>
    <x v="3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x v="4"/>
    <x v="5"/>
    <x v="308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x v="4"/>
    <x v="108"/>
    <x v="3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x v="4"/>
    <x v="35"/>
    <x v="310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x v="4"/>
    <x v="105"/>
    <x v="31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x v="4"/>
    <x v="13"/>
    <x v="312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x v="4"/>
    <x v="26"/>
    <x v="31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x v="4"/>
    <x v="28"/>
    <x v="31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x v="4"/>
    <x v="6"/>
    <x v="315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x v="4"/>
    <x v="35"/>
    <x v="31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x v="4"/>
    <x v="20"/>
    <x v="31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x v="4"/>
    <x v="31"/>
    <x v="318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x v="4"/>
    <x v="24"/>
    <x v="31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x v="4"/>
    <x v="2"/>
    <x v="320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x v="4"/>
    <x v="109"/>
    <x v="32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x v="4"/>
    <x v="110"/>
    <x v="32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x v="4"/>
    <x v="20"/>
    <x v="32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x v="4"/>
    <x v="6"/>
    <x v="32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x v="4"/>
    <x v="8"/>
    <x v="325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x v="4"/>
    <x v="111"/>
    <x v="326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x v="4"/>
    <x v="9"/>
    <x v="327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x v="4"/>
    <x v="112"/>
    <x v="32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x v="4"/>
    <x v="8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x v="4"/>
    <x v="7"/>
    <x v="329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x v="4"/>
    <x v="7"/>
    <x v="33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x v="4"/>
    <x v="5"/>
    <x v="33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x v="4"/>
    <x v="20"/>
    <x v="332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x v="4"/>
    <x v="29"/>
    <x v="33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x v="4"/>
    <x v="13"/>
    <x v="334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x v="4"/>
    <x v="3"/>
    <x v="33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x v="4"/>
    <x v="105"/>
    <x v="33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x v="4"/>
    <x v="13"/>
    <x v="3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x v="4"/>
    <x v="20"/>
    <x v="338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x v="4"/>
    <x v="3"/>
    <x v="33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x v="4"/>
    <x v="24"/>
    <x v="340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x v="4"/>
    <x v="2"/>
    <x v="34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x v="4"/>
    <x v="33"/>
    <x v="34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x v="4"/>
    <x v="29"/>
    <x v="34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x v="4"/>
    <x v="29"/>
    <x v="344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x v="4"/>
    <x v="21"/>
    <x v="34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x v="4"/>
    <x v="7"/>
    <x v="34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x v="4"/>
    <x v="0"/>
    <x v="347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x v="4"/>
    <x v="30"/>
    <x v="34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x v="4"/>
    <x v="7"/>
    <x v="3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x v="4"/>
    <x v="37"/>
    <x v="350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x v="4"/>
    <x v="2"/>
    <x v="35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x v="4"/>
    <x v="33"/>
    <x v="35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x v="4"/>
    <x v="21"/>
    <x v="3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x v="4"/>
    <x v="28"/>
    <x v="35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x v="4"/>
    <x v="8"/>
    <x v="35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x v="4"/>
    <x v="7"/>
    <x v="35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x v="4"/>
    <x v="8"/>
    <x v="35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x v="5"/>
    <x v="50"/>
    <x v="358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x v="5"/>
    <x v="53"/>
    <x v="35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x v="5"/>
    <x v="60"/>
    <x v="360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x v="5"/>
    <x v="60"/>
    <x v="36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x v="5"/>
    <x v="113"/>
    <x v="99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x v="5"/>
    <x v="50"/>
    <x v="36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x v="5"/>
    <x v="60"/>
    <x v="3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x v="5"/>
    <x v="5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x v="5"/>
    <x v="52"/>
    <x v="36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x v="5"/>
    <x v="5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x v="5"/>
    <x v="53"/>
    <x v="36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x v="5"/>
    <x v="51"/>
    <x v="366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x v="5"/>
    <x v="54"/>
    <x v="367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x v="5"/>
    <x v="5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x v="5"/>
    <x v="62"/>
    <x v="368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x v="5"/>
    <x v="50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x v="5"/>
    <x v="5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x v="5"/>
    <x v="5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x v="5"/>
    <x v="114"/>
    <x v="36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x v="5"/>
    <x v="5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x v="5"/>
    <x v="5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x v="5"/>
    <x v="50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x v="5"/>
    <x v="115"/>
    <x v="37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x v="5"/>
    <x v="5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x v="5"/>
    <x v="6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x v="5"/>
    <x v="50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x v="5"/>
    <x v="113"/>
    <x v="37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x v="5"/>
    <x v="50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x v="5"/>
    <x v="56"/>
    <x v="37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x v="5"/>
    <x v="53"/>
    <x v="37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x v="5"/>
    <x v="60"/>
    <x v="374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x v="5"/>
    <x v="5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x v="5"/>
    <x v="116"/>
    <x v="37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x v="5"/>
    <x v="50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x v="5"/>
    <x v="60"/>
    <x v="37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x v="5"/>
    <x v="50"/>
    <x v="377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x v="5"/>
    <x v="60"/>
    <x v="37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x v="5"/>
    <x v="5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x v="5"/>
    <x v="59"/>
    <x v="37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x v="5"/>
    <x v="50"/>
    <x v="380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x v="5"/>
    <x v="50"/>
    <x v="381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x v="5"/>
    <x v="5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x v="5"/>
    <x v="5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x v="5"/>
    <x v="53"/>
    <x v="38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x v="5"/>
    <x v="50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x v="5"/>
    <x v="117"/>
    <x v="38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x v="5"/>
    <x v="60"/>
    <x v="384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x v="5"/>
    <x v="66"/>
    <x v="38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x v="5"/>
    <x v="5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x v="5"/>
    <x v="5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x v="5"/>
    <x v="60"/>
    <x v="15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x v="5"/>
    <x v="81"/>
    <x v="3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x v="5"/>
    <x v="82"/>
    <x v="387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x v="5"/>
    <x v="56"/>
    <x v="24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x v="5"/>
    <x v="50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x v="5"/>
    <x v="5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x v="5"/>
    <x v="53"/>
    <x v="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x v="5"/>
    <x v="5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x v="5"/>
    <x v="5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x v="5"/>
    <x v="69"/>
    <x v="3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x v="5"/>
    <x v="118"/>
    <x v="390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x v="5"/>
    <x v="52"/>
    <x v="391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x v="5"/>
    <x v="5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x v="5"/>
    <x v="119"/>
    <x v="39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x v="5"/>
    <x v="50"/>
    <x v="39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x v="5"/>
    <x v="66"/>
    <x v="394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x v="5"/>
    <x v="50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x v="5"/>
    <x v="5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x v="5"/>
    <x v="5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x v="5"/>
    <x v="50"/>
    <x v="395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b v="0"/>
    <x v="5"/>
    <x v="5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x v="5"/>
    <x v="5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x v="5"/>
    <x v="5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x v="5"/>
    <x v="5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x v="5"/>
    <x v="50"/>
    <x v="396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x v="5"/>
    <x v="5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x v="5"/>
    <x v="50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x v="5"/>
    <x v="60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x v="5"/>
    <x v="62"/>
    <x v="397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x v="5"/>
    <x v="54"/>
    <x v="39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x v="5"/>
    <x v="56"/>
    <x v="399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x v="5"/>
    <x v="5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x v="5"/>
    <x v="60"/>
    <x v="4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x v="5"/>
    <x v="53"/>
    <x v="4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x v="5"/>
    <x v="60"/>
    <x v="40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x v="5"/>
    <x v="50"/>
    <x v="40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x v="5"/>
    <x v="50"/>
    <x v="404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x v="5"/>
    <x v="56"/>
    <x v="40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x v="5"/>
    <x v="60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x v="5"/>
    <x v="50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x v="5"/>
    <x v="5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x v="5"/>
    <x v="56"/>
    <x v="179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x v="5"/>
    <x v="5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x v="5"/>
    <x v="51"/>
    <x v="40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x v="5"/>
    <x v="56"/>
    <x v="40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x v="5"/>
    <x v="78"/>
    <x v="408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x v="5"/>
    <x v="5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x v="5"/>
    <x v="60"/>
    <x v="40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x v="5"/>
    <x v="5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x v="5"/>
    <x v="61"/>
    <x v="410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x v="6"/>
    <x v="21"/>
    <x v="411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x v="6"/>
    <x v="2"/>
    <x v="41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x v="6"/>
    <x v="41"/>
    <x v="41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x v="6"/>
    <x v="10"/>
    <x v="41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x v="6"/>
    <x v="15"/>
    <x v="4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x v="6"/>
    <x v="8"/>
    <x v="41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x v="6"/>
    <x v="35"/>
    <x v="41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x v="6"/>
    <x v="7"/>
    <x v="418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x v="6"/>
    <x v="31"/>
    <x v="419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x v="6"/>
    <x v="22"/>
    <x v="420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x v="6"/>
    <x v="29"/>
    <x v="421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x v="6"/>
    <x v="8"/>
    <x v="422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x v="6"/>
    <x v="4"/>
    <x v="42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x v="6"/>
    <x v="8"/>
    <x v="4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x v="6"/>
    <x v="2"/>
    <x v="42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x v="6"/>
    <x v="33"/>
    <x v="42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x v="6"/>
    <x v="90"/>
    <x v="42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x v="6"/>
    <x v="10"/>
    <x v="428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x v="6"/>
    <x v="120"/>
    <x v="4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x v="6"/>
    <x v="7"/>
    <x v="430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x v="7"/>
    <x v="5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x v="7"/>
    <x v="60"/>
    <x v="38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x v="7"/>
    <x v="50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x v="7"/>
    <x v="50"/>
    <x v="431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x v="7"/>
    <x v="60"/>
    <x v="36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x v="7"/>
    <x v="117"/>
    <x v="43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x v="7"/>
    <x v="50"/>
    <x v="433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x v="7"/>
    <x v="5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x v="7"/>
    <x v="50"/>
    <x v="373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x v="7"/>
    <x v="56"/>
    <x v="434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x v="7"/>
    <x v="60"/>
    <x v="43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x v="7"/>
    <x v="62"/>
    <x v="4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x v="7"/>
    <x v="5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x v="7"/>
    <x v="50"/>
    <x v="37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x v="7"/>
    <x v="121"/>
    <x v="437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x v="7"/>
    <x v="5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x v="7"/>
    <x v="56"/>
    <x v="438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x v="7"/>
    <x v="60"/>
    <x v="439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x v="7"/>
    <x v="5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x v="7"/>
    <x v="50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x v="7"/>
    <x v="50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x v="7"/>
    <x v="50"/>
    <x v="44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x v="7"/>
    <x v="5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x v="7"/>
    <x v="50"/>
    <x v="441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x v="7"/>
    <x v="50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x v="7"/>
    <x v="5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x v="7"/>
    <x v="50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x v="7"/>
    <x v="5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x v="7"/>
    <x v="60"/>
    <x v="442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x v="7"/>
    <x v="60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x v="7"/>
    <x v="50"/>
    <x v="44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x v="7"/>
    <x v="50"/>
    <x v="44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x v="7"/>
    <x v="5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x v="7"/>
    <x v="50"/>
    <x v="44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x v="7"/>
    <x v="60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x v="7"/>
    <x v="50"/>
    <x v="446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x v="7"/>
    <x v="50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x v="7"/>
    <x v="50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x v="7"/>
    <x v="50"/>
    <x v="447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x v="7"/>
    <x v="60"/>
    <x v="431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x v="7"/>
    <x v="50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x v="7"/>
    <x v="5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x v="7"/>
    <x v="5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x v="7"/>
    <x v="50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x v="7"/>
    <x v="60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x v="7"/>
    <x v="5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x v="7"/>
    <x v="60"/>
    <x v="448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x v="7"/>
    <x v="114"/>
    <x v="44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x v="7"/>
    <x v="56"/>
    <x v="450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x v="7"/>
    <x v="50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x v="7"/>
    <x v="65"/>
    <x v="451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x v="7"/>
    <x v="50"/>
    <x v="452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x v="7"/>
    <x v="56"/>
    <x v="404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x v="7"/>
    <x v="61"/>
    <x v="45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x v="7"/>
    <x v="50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x v="7"/>
    <x v="50"/>
    <x v="454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x v="7"/>
    <x v="50"/>
    <x v="362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x v="7"/>
    <x v="5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x v="7"/>
    <x v="122"/>
    <x v="45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x v="7"/>
    <x v="50"/>
    <x v="45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x v="7"/>
    <x v="53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x v="7"/>
    <x v="60"/>
    <x v="45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x v="7"/>
    <x v="5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x v="7"/>
    <x v="65"/>
    <x v="45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x v="7"/>
    <x v="5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x v="7"/>
    <x v="56"/>
    <x v="459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x v="7"/>
    <x v="50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x v="7"/>
    <x v="5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x v="7"/>
    <x v="60"/>
    <x v="46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x v="7"/>
    <x v="60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x v="7"/>
    <x v="5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x v="7"/>
    <x v="5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x v="7"/>
    <x v="5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x v="7"/>
    <x v="70"/>
    <x v="461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x v="7"/>
    <x v="5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x v="7"/>
    <x v="5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x v="7"/>
    <x v="5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x v="7"/>
    <x v="56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x v="7"/>
    <x v="5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x v="7"/>
    <x v="50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x v="7"/>
    <x v="60"/>
    <x v="462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x v="7"/>
    <x v="60"/>
    <x v="46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x v="7"/>
    <x v="52"/>
    <x v="46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x v="7"/>
    <x v="5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x v="7"/>
    <x v="5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x v="7"/>
    <x v="5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x v="7"/>
    <x v="123"/>
    <x v="465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x v="7"/>
    <x v="50"/>
    <x v="466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x v="7"/>
    <x v="5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x v="7"/>
    <x v="50"/>
    <x v="4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x v="7"/>
    <x v="50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x v="7"/>
    <x v="60"/>
    <x v="468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x v="7"/>
    <x v="5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x v="7"/>
    <x v="81"/>
    <x v="46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x v="7"/>
    <x v="50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x v="7"/>
    <x v="50"/>
    <x v="447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x v="7"/>
    <x v="50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x v="7"/>
    <x v="50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b v="0"/>
    <x v="7"/>
    <x v="50"/>
    <x v="36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x v="7"/>
    <x v="50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x v="8"/>
    <x v="124"/>
    <x v="47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x v="8"/>
    <x v="17"/>
    <x v="47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x v="8"/>
    <x v="125"/>
    <x v="47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x v="8"/>
    <x v="6"/>
    <x v="47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x v="8"/>
    <x v="126"/>
    <x v="47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x v="8"/>
    <x v="127"/>
    <x v="47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x v="8"/>
    <x v="88"/>
    <x v="476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x v="8"/>
    <x v="13"/>
    <x v="477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x v="8"/>
    <x v="37"/>
    <x v="478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x v="8"/>
    <x v="49"/>
    <x v="479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x v="8"/>
    <x v="20"/>
    <x v="480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x v="8"/>
    <x v="7"/>
    <x v="4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x v="8"/>
    <x v="8"/>
    <x v="482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x v="8"/>
    <x v="48"/>
    <x v="4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x v="8"/>
    <x v="128"/>
    <x v="4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x v="8"/>
    <x v="92"/>
    <x v="48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x v="8"/>
    <x v="111"/>
    <x v="486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x v="8"/>
    <x v="9"/>
    <x v="48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x v="8"/>
    <x v="3"/>
    <x v="488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x v="8"/>
    <x v="7"/>
    <x v="48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x v="8"/>
    <x v="56"/>
    <x v="490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x v="8"/>
    <x v="60"/>
    <x v="49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x v="8"/>
    <x v="50"/>
    <x v="49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x v="8"/>
    <x v="50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x v="8"/>
    <x v="59"/>
    <x v="493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x v="8"/>
    <x v="118"/>
    <x v="49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x v="8"/>
    <x v="50"/>
    <x v="447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x v="8"/>
    <x v="54"/>
    <x v="49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x v="8"/>
    <x v="62"/>
    <x v="49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x v="8"/>
    <x v="66"/>
    <x v="497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x v="8"/>
    <x v="129"/>
    <x v="49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x v="8"/>
    <x v="115"/>
    <x v="49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x v="8"/>
    <x v="66"/>
    <x v="50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x v="8"/>
    <x v="50"/>
    <x v="40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x v="8"/>
    <x v="50"/>
    <x v="501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x v="8"/>
    <x v="77"/>
    <x v="502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x v="8"/>
    <x v="60"/>
    <x v="50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x v="8"/>
    <x v="73"/>
    <x v="50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x v="8"/>
    <x v="65"/>
    <x v="50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x v="8"/>
    <x v="77"/>
    <x v="5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x v="8"/>
    <x v="73"/>
    <x v="50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x v="8"/>
    <x v="50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x v="8"/>
    <x v="50"/>
    <x v="508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x v="8"/>
    <x v="60"/>
    <x v="50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x v="8"/>
    <x v="113"/>
    <x v="510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x v="8"/>
    <x v="58"/>
    <x v="51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x v="8"/>
    <x v="5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x v="8"/>
    <x v="65"/>
    <x v="51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x v="8"/>
    <x v="130"/>
    <x v="513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x v="8"/>
    <x v="74"/>
    <x v="51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x v="8"/>
    <x v="81"/>
    <x v="515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x v="8"/>
    <x v="60"/>
    <x v="43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x v="8"/>
    <x v="113"/>
    <x v="51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x v="8"/>
    <x v="131"/>
    <x v="5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x v="8"/>
    <x v="50"/>
    <x v="51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x v="8"/>
    <x v="60"/>
    <x v="519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x v="8"/>
    <x v="50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x v="8"/>
    <x v="132"/>
    <x v="5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x v="8"/>
    <x v="77"/>
    <x v="52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x v="8"/>
    <x v="133"/>
    <x v="522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x v="8"/>
    <x v="56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x v="8"/>
    <x v="117"/>
    <x v="52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x v="8"/>
    <x v="134"/>
    <x v="5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x v="8"/>
    <x v="52"/>
    <x v="525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x v="8"/>
    <x v="60"/>
    <x v="526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x v="8"/>
    <x v="60"/>
    <x v="527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x v="8"/>
    <x v="5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x v="8"/>
    <x v="135"/>
    <x v="52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x v="8"/>
    <x v="66"/>
    <x v="52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x v="8"/>
    <x v="50"/>
    <x v="452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x v="8"/>
    <x v="5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x v="8"/>
    <x v="122"/>
    <x v="53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x v="8"/>
    <x v="50"/>
    <x v="531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x v="8"/>
    <x v="60"/>
    <x v="532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x v="8"/>
    <x v="77"/>
    <x v="53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x v="8"/>
    <x v="62"/>
    <x v="534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x v="8"/>
    <x v="54"/>
    <x v="53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x v="8"/>
    <x v="50"/>
    <x v="53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x v="8"/>
    <x v="60"/>
    <x v="37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x v="8"/>
    <x v="60"/>
    <x v="537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x v="9"/>
    <x v="124"/>
    <x v="53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x v="9"/>
    <x v="108"/>
    <x v="5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x v="9"/>
    <x v="88"/>
    <x v="540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x v="9"/>
    <x v="15"/>
    <x v="54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x v="9"/>
    <x v="2"/>
    <x v="54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x v="9"/>
    <x v="8"/>
    <x v="5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x v="9"/>
    <x v="7"/>
    <x v="54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x v="9"/>
    <x v="94"/>
    <x v="545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x v="9"/>
    <x v="6"/>
    <x v="54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x v="9"/>
    <x v="26"/>
    <x v="547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x v="9"/>
    <x v="88"/>
    <x v="548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x v="9"/>
    <x v="9"/>
    <x v="54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x v="9"/>
    <x v="12"/>
    <x v="550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x v="9"/>
    <x v="28"/>
    <x v="55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x v="9"/>
    <x v="9"/>
    <x v="552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x v="9"/>
    <x v="35"/>
    <x v="553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x v="9"/>
    <x v="136"/>
    <x v="20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x v="9"/>
    <x v="10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x v="9"/>
    <x v="13"/>
    <x v="554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x v="9"/>
    <x v="137"/>
    <x v="55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x v="9"/>
    <x v="13"/>
    <x v="55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x v="9"/>
    <x v="21"/>
    <x v="557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x v="9"/>
    <x v="38"/>
    <x v="55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x v="9"/>
    <x v="34"/>
    <x v="559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x v="9"/>
    <x v="21"/>
    <x v="560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x v="9"/>
    <x v="99"/>
    <x v="56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x v="9"/>
    <x v="38"/>
    <x v="562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x v="9"/>
    <x v="8"/>
    <x v="56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x v="9"/>
    <x v="8"/>
    <x v="56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x v="9"/>
    <x v="6"/>
    <x v="56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x v="9"/>
    <x v="33"/>
    <x v="566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x v="9"/>
    <x v="17"/>
    <x v="56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x v="9"/>
    <x v="20"/>
    <x v="568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x v="9"/>
    <x v="30"/>
    <x v="569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x v="9"/>
    <x v="3"/>
    <x v="570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x v="9"/>
    <x v="21"/>
    <x v="57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x v="9"/>
    <x v="90"/>
    <x v="57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x v="9"/>
    <x v="138"/>
    <x v="57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x v="9"/>
    <x v="21"/>
    <x v="57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x v="9"/>
    <x v="21"/>
    <x v="57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x v="10"/>
    <x v="5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x v="10"/>
    <x v="62"/>
    <x v="576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x v="10"/>
    <x v="5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x v="10"/>
    <x v="5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x v="10"/>
    <x v="5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x v="10"/>
    <x v="71"/>
    <x v="57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x v="10"/>
    <x v="5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x v="10"/>
    <x v="65"/>
    <x v="578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x v="10"/>
    <x v="5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x v="10"/>
    <x v="139"/>
    <x v="579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x v="10"/>
    <x v="5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x v="10"/>
    <x v="50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x v="10"/>
    <x v="56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x v="10"/>
    <x v="60"/>
    <x v="58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x v="10"/>
    <x v="140"/>
    <x v="49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x v="10"/>
    <x v="53"/>
    <x v="441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x v="10"/>
    <x v="76"/>
    <x v="58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x v="10"/>
    <x v="60"/>
    <x v="58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x v="10"/>
    <x v="50"/>
    <x v="447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x v="10"/>
    <x v="56"/>
    <x v="58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x v="11"/>
    <x v="3"/>
    <x v="58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x v="11"/>
    <x v="18"/>
    <x v="58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x v="11"/>
    <x v="8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x v="11"/>
    <x v="34"/>
    <x v="58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x v="11"/>
    <x v="33"/>
    <x v="587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x v="11"/>
    <x v="141"/>
    <x v="588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x v="11"/>
    <x v="1"/>
    <x v="58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x v="11"/>
    <x v="35"/>
    <x v="59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x v="11"/>
    <x v="142"/>
    <x v="59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x v="11"/>
    <x v="15"/>
    <x v="59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x v="11"/>
    <x v="124"/>
    <x v="5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x v="11"/>
    <x v="3"/>
    <x v="5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x v="11"/>
    <x v="8"/>
    <x v="59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x v="11"/>
    <x v="33"/>
    <x v="596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x v="11"/>
    <x v="2"/>
    <x v="597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x v="11"/>
    <x v="20"/>
    <x v="5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x v="11"/>
    <x v="7"/>
    <x v="5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x v="11"/>
    <x v="29"/>
    <x v="600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x v="11"/>
    <x v="41"/>
    <x v="601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x v="11"/>
    <x v="8"/>
    <x v="6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x v="11"/>
    <x v="143"/>
    <x v="603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x v="11"/>
    <x v="20"/>
    <x v="60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x v="11"/>
    <x v="7"/>
    <x v="60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x v="11"/>
    <x v="4"/>
    <x v="606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x v="11"/>
    <x v="8"/>
    <x v="607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x v="11"/>
    <x v="2"/>
    <x v="608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x v="11"/>
    <x v="3"/>
    <x v="1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x v="11"/>
    <x v="2"/>
    <x v="609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x v="11"/>
    <x v="8"/>
    <x v="610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x v="11"/>
    <x v="3"/>
    <x v="61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x v="11"/>
    <x v="2"/>
    <x v="60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x v="11"/>
    <x v="3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x v="11"/>
    <x v="143"/>
    <x v="61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x v="11"/>
    <x v="12"/>
    <x v="380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x v="11"/>
    <x v="37"/>
    <x v="613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x v="11"/>
    <x v="13"/>
    <x v="614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x v="11"/>
    <x v="41"/>
    <x v="615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x v="11"/>
    <x v="0"/>
    <x v="616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x v="11"/>
    <x v="94"/>
    <x v="617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x v="11"/>
    <x v="15"/>
    <x v="618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x v="11"/>
    <x v="84"/>
    <x v="619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x v="11"/>
    <x v="8"/>
    <x v="62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x v="11"/>
    <x v="17"/>
    <x v="62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x v="11"/>
    <x v="144"/>
    <x v="62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x v="11"/>
    <x v="84"/>
    <x v="62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x v="11"/>
    <x v="8"/>
    <x v="62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x v="11"/>
    <x v="7"/>
    <x v="62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x v="11"/>
    <x v="33"/>
    <x v="626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x v="11"/>
    <x v="13"/>
    <x v="24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x v="11"/>
    <x v="3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x v="11"/>
    <x v="29"/>
    <x v="62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x v="11"/>
    <x v="145"/>
    <x v="62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x v="11"/>
    <x v="7"/>
    <x v="62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x v="11"/>
    <x v="21"/>
    <x v="63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x v="11"/>
    <x v="26"/>
    <x v="63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x v="11"/>
    <x v="16"/>
    <x v="63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x v="11"/>
    <x v="7"/>
    <x v="63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x v="11"/>
    <x v="108"/>
    <x v="63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x v="11"/>
    <x v="14"/>
    <x v="63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x v="11"/>
    <x v="16"/>
    <x v="6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x v="12"/>
    <x v="28"/>
    <x v="63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x v="12"/>
    <x v="7"/>
    <x v="63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x v="12"/>
    <x v="3"/>
    <x v="63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x v="12"/>
    <x v="128"/>
    <x v="64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x v="12"/>
    <x v="146"/>
    <x v="64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x v="12"/>
    <x v="28"/>
    <x v="64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x v="12"/>
    <x v="108"/>
    <x v="64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x v="12"/>
    <x v="8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x v="12"/>
    <x v="8"/>
    <x v="64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x v="12"/>
    <x v="28"/>
    <x v="64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x v="12"/>
    <x v="19"/>
    <x v="6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x v="12"/>
    <x v="22"/>
    <x v="64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x v="12"/>
    <x v="2"/>
    <x v="64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x v="12"/>
    <x v="8"/>
    <x v="179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x v="12"/>
    <x v="90"/>
    <x v="64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x v="12"/>
    <x v="33"/>
    <x v="65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x v="12"/>
    <x v="147"/>
    <x v="65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x v="12"/>
    <x v="8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x v="12"/>
    <x v="124"/>
    <x v="65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x v="12"/>
    <x v="2"/>
    <x v="65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x v="13"/>
    <x v="82"/>
    <x v="65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x v="13"/>
    <x v="53"/>
    <x v="47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x v="13"/>
    <x v="50"/>
    <x v="65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x v="13"/>
    <x v="62"/>
    <x v="65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x v="13"/>
    <x v="72"/>
    <x v="65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x v="13"/>
    <x v="53"/>
    <x v="377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x v="13"/>
    <x v="82"/>
    <x v="6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x v="13"/>
    <x v="148"/>
    <x v="65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x v="13"/>
    <x v="50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x v="13"/>
    <x v="81"/>
    <x v="66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x v="13"/>
    <x v="50"/>
    <x v="66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x v="13"/>
    <x v="62"/>
    <x v="66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x v="13"/>
    <x v="60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x v="13"/>
    <x v="60"/>
    <x v="37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x v="13"/>
    <x v="148"/>
    <x v="66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x v="13"/>
    <x v="5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x v="13"/>
    <x v="139"/>
    <x v="232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x v="13"/>
    <x v="149"/>
    <x v="664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x v="13"/>
    <x v="60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x v="13"/>
    <x v="134"/>
    <x v="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x v="14"/>
    <x v="56"/>
    <x v="666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x v="14"/>
    <x v="60"/>
    <x v="179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x v="14"/>
    <x v="68"/>
    <x v="66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x v="14"/>
    <x v="67"/>
    <x v="66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x v="14"/>
    <x v="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x v="14"/>
    <x v="150"/>
    <x v="669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x v="14"/>
    <x v="139"/>
    <x v="670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x v="14"/>
    <x v="5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x v="14"/>
    <x v="113"/>
    <x v="65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x v="14"/>
    <x v="114"/>
    <x v="67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x v="14"/>
    <x v="65"/>
    <x v="67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x v="14"/>
    <x v="56"/>
    <x v="673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x v="14"/>
    <x v="139"/>
    <x v="67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x v="14"/>
    <x v="54"/>
    <x v="37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x v="14"/>
    <x v="115"/>
    <x v="67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x v="14"/>
    <x v="53"/>
    <x v="67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x v="14"/>
    <x v="67"/>
    <x v="677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x v="14"/>
    <x v="5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x v="14"/>
    <x v="56"/>
    <x v="431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x v="14"/>
    <x v="121"/>
    <x v="431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x v="13"/>
    <x v="50"/>
    <x v="678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x v="13"/>
    <x v="5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x v="13"/>
    <x v="50"/>
    <x v="179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x v="13"/>
    <x v="56"/>
    <x v="37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x v="13"/>
    <x v="50"/>
    <x v="679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x v="13"/>
    <x v="56"/>
    <x v="680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x v="13"/>
    <x v="5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x v="13"/>
    <x v="5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x v="13"/>
    <x v="5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x v="13"/>
    <x v="56"/>
    <x v="177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x v="13"/>
    <x v="66"/>
    <x v="681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x v="13"/>
    <x v="5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x v="13"/>
    <x v="60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x v="13"/>
    <x v="113"/>
    <x v="6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x v="13"/>
    <x v="5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x v="13"/>
    <x v="52"/>
    <x v="683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x v="13"/>
    <x v="5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x v="13"/>
    <x v="60"/>
    <x v="179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x v="13"/>
    <x v="62"/>
    <x v="684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x v="13"/>
    <x v="60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x v="13"/>
    <x v="5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x v="13"/>
    <x v="134"/>
    <x v="68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x v="13"/>
    <x v="70"/>
    <x v="686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x v="13"/>
    <x v="53"/>
    <x v="68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x v="13"/>
    <x v="57"/>
    <x v="68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x v="13"/>
    <x v="56"/>
    <x v="689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x v="13"/>
    <x v="5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x v="13"/>
    <x v="5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x v="13"/>
    <x v="57"/>
    <x v="690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x v="13"/>
    <x v="5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x v="13"/>
    <x v="151"/>
    <x v="15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x v="13"/>
    <x v="113"/>
    <x v="69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x v="13"/>
    <x v="77"/>
    <x v="692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x v="13"/>
    <x v="52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x v="13"/>
    <x v="75"/>
    <x v="693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x v="13"/>
    <x v="60"/>
    <x v="38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x v="13"/>
    <x v="5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x v="13"/>
    <x v="60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x v="13"/>
    <x v="50"/>
    <x v="38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x v="13"/>
    <x v="60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x v="8"/>
    <x v="123"/>
    <x v="69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x v="8"/>
    <x v="53"/>
    <x v="57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x v="8"/>
    <x v="114"/>
    <x v="69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x v="8"/>
    <x v="54"/>
    <x v="696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x v="8"/>
    <x v="55"/>
    <x v="69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x v="8"/>
    <x v="53"/>
    <x v="698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x v="8"/>
    <x v="53"/>
    <x v="699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x v="8"/>
    <x v="5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x v="8"/>
    <x v="81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x v="8"/>
    <x v="60"/>
    <x v="49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x v="8"/>
    <x v="58"/>
    <x v="700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x v="8"/>
    <x v="151"/>
    <x v="7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x v="8"/>
    <x v="67"/>
    <x v="2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x v="8"/>
    <x v="60"/>
    <x v="70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x v="8"/>
    <x v="152"/>
    <x v="7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x v="8"/>
    <x v="52"/>
    <x v="70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x v="8"/>
    <x v="53"/>
    <x v="70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x v="8"/>
    <x v="53"/>
    <x v="706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x v="8"/>
    <x v="57"/>
    <x v="70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x v="8"/>
    <x v="115"/>
    <x v="708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x v="8"/>
    <x v="132"/>
    <x v="70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x v="8"/>
    <x v="72"/>
    <x v="710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x v="8"/>
    <x v="58"/>
    <x v="711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x v="8"/>
    <x v="60"/>
    <x v="71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x v="8"/>
    <x v="60"/>
    <x v="71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x v="8"/>
    <x v="60"/>
    <x v="71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x v="8"/>
    <x v="77"/>
    <x v="715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x v="8"/>
    <x v="82"/>
    <x v="716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x v="8"/>
    <x v="60"/>
    <x v="71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x v="8"/>
    <x v="153"/>
    <x v="718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x v="8"/>
    <x v="132"/>
    <x v="719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x v="8"/>
    <x v="50"/>
    <x v="72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x v="8"/>
    <x v="131"/>
    <x v="72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x v="8"/>
    <x v="53"/>
    <x v="72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x v="8"/>
    <x v="60"/>
    <x v="72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x v="8"/>
    <x v="56"/>
    <x v="724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x v="8"/>
    <x v="53"/>
    <x v="72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x v="8"/>
    <x v="122"/>
    <x v="72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x v="8"/>
    <x v="80"/>
    <x v="72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x v="8"/>
    <x v="154"/>
    <x v="72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x v="8"/>
    <x v="77"/>
    <x v="729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x v="8"/>
    <x v="50"/>
    <x v="730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x v="8"/>
    <x v="50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x v="8"/>
    <x v="75"/>
    <x v="73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x v="8"/>
    <x v="60"/>
    <x v="73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x v="8"/>
    <x v="52"/>
    <x v="73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x v="8"/>
    <x v="55"/>
    <x v="734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x v="8"/>
    <x v="55"/>
    <x v="73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x v="8"/>
    <x v="50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x v="8"/>
    <x v="123"/>
    <x v="736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x v="8"/>
    <x v="50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x v="8"/>
    <x v="65"/>
    <x v="73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x v="8"/>
    <x v="50"/>
    <x v="738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x v="8"/>
    <x v="78"/>
    <x v="73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x v="8"/>
    <x v="53"/>
    <x v="7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x v="8"/>
    <x v="113"/>
    <x v="74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x v="8"/>
    <x v="53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x v="8"/>
    <x v="60"/>
    <x v="74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x v="8"/>
    <x v="155"/>
    <x v="7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x v="8"/>
    <x v="59"/>
    <x v="744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x v="8"/>
    <x v="53"/>
    <x v="74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x v="8"/>
    <x v="3"/>
    <x v="746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x v="8"/>
    <x v="75"/>
    <x v="747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x v="8"/>
    <x v="63"/>
    <x v="748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x v="8"/>
    <x v="133"/>
    <x v="749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x v="8"/>
    <x v="150"/>
    <x v="750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x v="8"/>
    <x v="52"/>
    <x v="75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x v="8"/>
    <x v="156"/>
    <x v="752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x v="8"/>
    <x v="50"/>
    <x v="404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x v="8"/>
    <x v="55"/>
    <x v="177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x v="8"/>
    <x v="50"/>
    <x v="687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x v="8"/>
    <x v="50"/>
    <x v="75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x v="8"/>
    <x v="157"/>
    <x v="75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x v="8"/>
    <x v="131"/>
    <x v="75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x v="8"/>
    <x v="134"/>
    <x v="756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x v="8"/>
    <x v="56"/>
    <x v="375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x v="8"/>
    <x v="56"/>
    <x v="757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x v="8"/>
    <x v="61"/>
    <x v="758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x v="8"/>
    <x v="56"/>
    <x v="75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x v="8"/>
    <x v="153"/>
    <x v="454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x v="15"/>
    <x v="158"/>
    <x v="76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x v="15"/>
    <x v="159"/>
    <x v="761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x v="15"/>
    <x v="41"/>
    <x v="762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x v="15"/>
    <x v="160"/>
    <x v="76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x v="15"/>
    <x v="17"/>
    <x v="764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x v="15"/>
    <x v="5"/>
    <x v="76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x v="15"/>
    <x v="8"/>
    <x v="7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x v="15"/>
    <x v="33"/>
    <x v="7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x v="15"/>
    <x v="16"/>
    <x v="76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x v="15"/>
    <x v="20"/>
    <x v="76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x v="15"/>
    <x v="161"/>
    <x v="770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x v="15"/>
    <x v="13"/>
    <x v="77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x v="15"/>
    <x v="29"/>
    <x v="77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x v="15"/>
    <x v="33"/>
    <x v="9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x v="15"/>
    <x v="22"/>
    <x v="77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x v="15"/>
    <x v="29"/>
    <x v="77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x v="15"/>
    <x v="20"/>
    <x v="77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x v="15"/>
    <x v="21"/>
    <x v="776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x v="15"/>
    <x v="14"/>
    <x v="77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x v="15"/>
    <x v="30"/>
    <x v="77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x v="16"/>
    <x v="50"/>
    <x v="404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x v="16"/>
    <x v="5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x v="16"/>
    <x v="53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x v="16"/>
    <x v="114"/>
    <x v="77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x v="16"/>
    <x v="50"/>
    <x v="36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x v="16"/>
    <x v="56"/>
    <x v="78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x v="16"/>
    <x v="5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x v="16"/>
    <x v="50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x v="16"/>
    <x v="60"/>
    <x v="444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b v="0"/>
    <x v="16"/>
    <x v="5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x v="16"/>
    <x v="5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x v="16"/>
    <x v="5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x v="16"/>
    <x v="5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x v="16"/>
    <x v="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x v="16"/>
    <x v="5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x v="16"/>
    <x v="5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x v="16"/>
    <x v="5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x v="16"/>
    <x v="5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x v="16"/>
    <x v="50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x v="16"/>
    <x v="5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x v="16"/>
    <x v="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x v="16"/>
    <x v="5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x v="16"/>
    <x v="162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x v="16"/>
    <x v="5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x v="17"/>
    <x v="114"/>
    <x v="78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x v="17"/>
    <x v="56"/>
    <x v="78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x v="17"/>
    <x v="56"/>
    <x v="78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x v="17"/>
    <x v="73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x v="17"/>
    <x v="50"/>
    <x v="784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x v="17"/>
    <x v="115"/>
    <x v="78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x v="17"/>
    <x v="60"/>
    <x v="431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x v="17"/>
    <x v="5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x v="17"/>
    <x v="50"/>
    <x v="786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x v="17"/>
    <x v="60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x v="17"/>
    <x v="52"/>
    <x v="78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x v="17"/>
    <x v="62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x v="17"/>
    <x v="163"/>
    <x v="78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x v="17"/>
    <x v="129"/>
    <x v="716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x v="17"/>
    <x v="59"/>
    <x v="373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x v="17"/>
    <x v="56"/>
    <x v="78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x v="17"/>
    <x v="114"/>
    <x v="790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x v="17"/>
    <x v="50"/>
    <x v="362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x v="17"/>
    <x v="60"/>
    <x v="791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x v="17"/>
    <x v="60"/>
    <x v="792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x v="17"/>
    <x v="5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x v="17"/>
    <x v="56"/>
    <x v="793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x v="17"/>
    <x v="50"/>
    <x v="501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x v="17"/>
    <x v="5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x v="17"/>
    <x v="51"/>
    <x v="794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x v="17"/>
    <x v="59"/>
    <x v="77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x v="17"/>
    <x v="50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x v="17"/>
    <x v="55"/>
    <x v="381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x v="17"/>
    <x v="60"/>
    <x v="36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x v="17"/>
    <x v="51"/>
    <x v="49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x v="17"/>
    <x v="82"/>
    <x v="79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x v="17"/>
    <x v="62"/>
    <x v="796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x v="17"/>
    <x v="82"/>
    <x v="79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x v="17"/>
    <x v="50"/>
    <x v="798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x v="17"/>
    <x v="113"/>
    <x v="799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x v="17"/>
    <x v="60"/>
    <x v="38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x v="17"/>
    <x v="56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x v="17"/>
    <x v="50"/>
    <x v="800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x v="17"/>
    <x v="62"/>
    <x v="8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x v="17"/>
    <x v="53"/>
    <x v="78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x v="17"/>
    <x v="62"/>
    <x v="80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x v="17"/>
    <x v="50"/>
    <x v="80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x v="17"/>
    <x v="139"/>
    <x v="80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x v="17"/>
    <x v="5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x v="17"/>
    <x v="56"/>
    <x v="80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x v="17"/>
    <x v="50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x v="17"/>
    <x v="60"/>
    <x v="806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x v="17"/>
    <x v="50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x v="17"/>
    <x v="71"/>
    <x v="80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x v="17"/>
    <x v="60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x v="17"/>
    <x v="50"/>
    <x v="808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x v="17"/>
    <x v="50"/>
    <x v="508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x v="17"/>
    <x v="50"/>
    <x v="809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x v="17"/>
    <x v="59"/>
    <x v="8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x v="17"/>
    <x v="53"/>
    <x v="81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x v="17"/>
    <x v="50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x v="17"/>
    <x v="5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x v="17"/>
    <x v="50"/>
    <x v="812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x v="17"/>
    <x v="5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x v="17"/>
    <x v="50"/>
    <x v="81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x v="18"/>
    <x v="50"/>
    <x v="814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x v="18"/>
    <x v="5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x v="18"/>
    <x v="60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x v="18"/>
    <x v="53"/>
    <x v="815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b v="0"/>
    <x v="18"/>
    <x v="5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x v="18"/>
    <x v="50"/>
    <x v="678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x v="18"/>
    <x v="50"/>
    <x v="81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x v="18"/>
    <x v="5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x v="18"/>
    <x v="51"/>
    <x v="816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x v="18"/>
    <x v="60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x v="18"/>
    <x v="50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x v="18"/>
    <x v="6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x v="18"/>
    <x v="52"/>
    <x v="81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x v="18"/>
    <x v="67"/>
    <x v="818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x v="18"/>
    <x v="50"/>
    <x v="672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x v="18"/>
    <x v="50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x v="18"/>
    <x v="50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x v="18"/>
    <x v="5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x v="18"/>
    <x v="5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x v="18"/>
    <x v="50"/>
    <x v="819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x v="19"/>
    <x v="5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x v="19"/>
    <x v="50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x v="19"/>
    <x v="114"/>
    <x v="82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x v="19"/>
    <x v="5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x v="19"/>
    <x v="50"/>
    <x v="82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x v="19"/>
    <x v="50"/>
    <x v="822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x v="19"/>
    <x v="54"/>
    <x v="823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x v="19"/>
    <x v="5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x v="19"/>
    <x v="52"/>
    <x v="82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x v="19"/>
    <x v="60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x v="19"/>
    <x v="113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x v="19"/>
    <x v="60"/>
    <x v="8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x v="19"/>
    <x v="5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x v="19"/>
    <x v="53"/>
    <x v="679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x v="19"/>
    <x v="50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x v="19"/>
    <x v="5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x v="19"/>
    <x v="65"/>
    <x v="826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x v="19"/>
    <x v="5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x v="19"/>
    <x v="50"/>
    <x v="82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x v="19"/>
    <x v="5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x v="19"/>
    <x v="5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x v="19"/>
    <x v="70"/>
    <x v="828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x v="19"/>
    <x v="118"/>
    <x v="82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x v="19"/>
    <x v="53"/>
    <x v="83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x v="19"/>
    <x v="52"/>
    <x v="831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x v="19"/>
    <x v="50"/>
    <x v="161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x v="19"/>
    <x v="50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x v="19"/>
    <x v="50"/>
    <x v="38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x v="19"/>
    <x v="5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x v="19"/>
    <x v="50"/>
    <x v="179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x v="19"/>
    <x v="52"/>
    <x v="83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x v="19"/>
    <x v="56"/>
    <x v="17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x v="19"/>
    <x v="5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x v="19"/>
    <x v="5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x v="19"/>
    <x v="5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x v="19"/>
    <x v="62"/>
    <x v="833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x v="19"/>
    <x v="81"/>
    <x v="834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x v="19"/>
    <x v="50"/>
    <x v="83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x v="19"/>
    <x v="65"/>
    <x v="678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x v="19"/>
    <x v="65"/>
    <x v="8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x v="20"/>
    <x v="2"/>
    <x v="83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x v="20"/>
    <x v="2"/>
    <x v="83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x v="20"/>
    <x v="13"/>
    <x v="83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x v="20"/>
    <x v="3"/>
    <x v="84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x v="20"/>
    <x v="164"/>
    <x v="84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x v="20"/>
    <x v="29"/>
    <x v="84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x v="20"/>
    <x v="165"/>
    <x v="843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x v="20"/>
    <x v="15"/>
    <x v="84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x v="20"/>
    <x v="166"/>
    <x v="84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x v="20"/>
    <x v="3"/>
    <x v="84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x v="20"/>
    <x v="167"/>
    <x v="84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x v="20"/>
    <x v="165"/>
    <x v="8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x v="20"/>
    <x v="168"/>
    <x v="849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x v="20"/>
    <x v="169"/>
    <x v="850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x v="20"/>
    <x v="170"/>
    <x v="851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x v="20"/>
    <x v="7"/>
    <x v="852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x v="20"/>
    <x v="9"/>
    <x v="8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x v="20"/>
    <x v="21"/>
    <x v="85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x v="20"/>
    <x v="171"/>
    <x v="85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x v="20"/>
    <x v="21"/>
    <x v="85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x v="20"/>
    <x v="33"/>
    <x v="857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x v="20"/>
    <x v="7"/>
    <x v="85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x v="20"/>
    <x v="41"/>
    <x v="859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x v="20"/>
    <x v="3"/>
    <x v="860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x v="20"/>
    <x v="19"/>
    <x v="86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x v="20"/>
    <x v="6"/>
    <x v="862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x v="20"/>
    <x v="172"/>
    <x v="86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x v="20"/>
    <x v="7"/>
    <x v="864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x v="20"/>
    <x v="32"/>
    <x v="86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x v="20"/>
    <x v="21"/>
    <x v="866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x v="20"/>
    <x v="88"/>
    <x v="867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x v="20"/>
    <x v="173"/>
    <x v="868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x v="20"/>
    <x v="91"/>
    <x v="869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x v="20"/>
    <x v="33"/>
    <x v="870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x v="20"/>
    <x v="174"/>
    <x v="87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x v="20"/>
    <x v="175"/>
    <x v="87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x v="20"/>
    <x v="3"/>
    <x v="87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x v="20"/>
    <x v="38"/>
    <x v="87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x v="20"/>
    <x v="176"/>
    <x v="8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x v="20"/>
    <x v="20"/>
    <x v="87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x v="21"/>
    <x v="113"/>
    <x v="87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x v="21"/>
    <x v="65"/>
    <x v="878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x v="21"/>
    <x v="65"/>
    <x v="879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x v="21"/>
    <x v="5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x v="21"/>
    <x v="129"/>
    <x v="880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x v="21"/>
    <x v="60"/>
    <x v="38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x v="21"/>
    <x v="5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x v="21"/>
    <x v="5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x v="21"/>
    <x v="60"/>
    <x v="37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x v="21"/>
    <x v="81"/>
    <x v="845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x v="21"/>
    <x v="5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x v="21"/>
    <x v="56"/>
    <x v="431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x v="21"/>
    <x v="5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x v="21"/>
    <x v="5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x v="21"/>
    <x v="82"/>
    <x v="88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x v="21"/>
    <x v="5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x v="21"/>
    <x v="56"/>
    <x v="88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x v="21"/>
    <x v="76"/>
    <x v="883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x v="21"/>
    <x v="60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x v="21"/>
    <x v="51"/>
    <x v="88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x v="11"/>
    <x v="3"/>
    <x v="88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x v="11"/>
    <x v="28"/>
    <x v="886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x v="11"/>
    <x v="16"/>
    <x v="88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x v="11"/>
    <x v="108"/>
    <x v="8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x v="11"/>
    <x v="143"/>
    <x v="88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x v="11"/>
    <x v="3"/>
    <x v="890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x v="11"/>
    <x v="177"/>
    <x v="891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x v="11"/>
    <x v="21"/>
    <x v="89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x v="11"/>
    <x v="178"/>
    <x v="893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x v="11"/>
    <x v="179"/>
    <x v="894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x v="11"/>
    <x v="171"/>
    <x v="89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x v="11"/>
    <x v="180"/>
    <x v="89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x v="11"/>
    <x v="90"/>
    <x v="897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x v="11"/>
    <x v="181"/>
    <x v="898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x v="11"/>
    <x v="182"/>
    <x v="899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x v="11"/>
    <x v="3"/>
    <x v="900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x v="11"/>
    <x v="35"/>
    <x v="90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x v="11"/>
    <x v="7"/>
    <x v="902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x v="11"/>
    <x v="105"/>
    <x v="9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x v="11"/>
    <x v="17"/>
    <x v="90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x v="11"/>
    <x v="183"/>
    <x v="905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x v="11"/>
    <x v="17"/>
    <x v="906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x v="11"/>
    <x v="8"/>
    <x v="907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x v="11"/>
    <x v="21"/>
    <x v="90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x v="11"/>
    <x v="16"/>
    <x v="909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x v="11"/>
    <x v="15"/>
    <x v="910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x v="11"/>
    <x v="41"/>
    <x v="9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x v="11"/>
    <x v="21"/>
    <x v="912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x v="11"/>
    <x v="6"/>
    <x v="913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x v="11"/>
    <x v="3"/>
    <x v="468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x v="11"/>
    <x v="19"/>
    <x v="91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x v="11"/>
    <x v="184"/>
    <x v="91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x v="11"/>
    <x v="3"/>
    <x v="91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x v="11"/>
    <x v="6"/>
    <x v="917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x v="11"/>
    <x v="19"/>
    <x v="91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x v="11"/>
    <x v="38"/>
    <x v="91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x v="11"/>
    <x v="38"/>
    <x v="920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x v="11"/>
    <x v="38"/>
    <x v="921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x v="11"/>
    <x v="39"/>
    <x v="922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x v="11"/>
    <x v="185"/>
    <x v="92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x v="6"/>
    <x v="7"/>
    <x v="77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x v="6"/>
    <x v="21"/>
    <x v="924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x v="6"/>
    <x v="29"/>
    <x v="9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x v="6"/>
    <x v="186"/>
    <x v="926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x v="6"/>
    <x v="8"/>
    <x v="92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x v="6"/>
    <x v="105"/>
    <x v="92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x v="6"/>
    <x v="15"/>
    <x v="92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x v="6"/>
    <x v="91"/>
    <x v="93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x v="6"/>
    <x v="5"/>
    <x v="93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x v="6"/>
    <x v="21"/>
    <x v="93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x v="6"/>
    <x v="108"/>
    <x v="93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x v="6"/>
    <x v="21"/>
    <x v="9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x v="6"/>
    <x v="48"/>
    <x v="93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x v="6"/>
    <x v="5"/>
    <x v="936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x v="6"/>
    <x v="2"/>
    <x v="937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x v="6"/>
    <x v="39"/>
    <x v="938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x v="6"/>
    <x v="165"/>
    <x v="93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x v="6"/>
    <x v="33"/>
    <x v="94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x v="6"/>
    <x v="8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x v="6"/>
    <x v="22"/>
    <x v="94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x v="8"/>
    <x v="67"/>
    <x v="94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x v="8"/>
    <x v="73"/>
    <x v="33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x v="8"/>
    <x v="187"/>
    <x v="943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x v="8"/>
    <x v="81"/>
    <x v="94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x v="8"/>
    <x v="57"/>
    <x v="945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x v="8"/>
    <x v="20"/>
    <x v="94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x v="8"/>
    <x v="63"/>
    <x v="94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x v="8"/>
    <x v="188"/>
    <x v="948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x v="8"/>
    <x v="60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x v="8"/>
    <x v="134"/>
    <x v="949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x v="8"/>
    <x v="60"/>
    <x v="950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x v="8"/>
    <x v="67"/>
    <x v="95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x v="8"/>
    <x v="50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x v="8"/>
    <x v="52"/>
    <x v="95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x v="8"/>
    <x v="77"/>
    <x v="95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x v="8"/>
    <x v="77"/>
    <x v="95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x v="8"/>
    <x v="60"/>
    <x v="955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x v="8"/>
    <x v="60"/>
    <x v="95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x v="8"/>
    <x v="50"/>
    <x v="71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x v="8"/>
    <x v="114"/>
    <x v="95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x v="8"/>
    <x v="54"/>
    <x v="958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x v="8"/>
    <x v="53"/>
    <x v="959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x v="8"/>
    <x v="60"/>
    <x v="960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x v="8"/>
    <x v="65"/>
    <x v="96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x v="8"/>
    <x v="53"/>
    <x v="96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x v="8"/>
    <x v="60"/>
    <x v="96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x v="8"/>
    <x v="66"/>
    <x v="96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x v="8"/>
    <x v="60"/>
    <x v="9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x v="8"/>
    <x v="5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x v="8"/>
    <x v="5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x v="8"/>
    <x v="57"/>
    <x v="707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x v="8"/>
    <x v="68"/>
    <x v="96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x v="8"/>
    <x v="189"/>
    <x v="96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x v="8"/>
    <x v="190"/>
    <x v="96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x v="8"/>
    <x v="56"/>
    <x v="96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x v="8"/>
    <x v="113"/>
    <x v="97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x v="8"/>
    <x v="5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x v="8"/>
    <x v="140"/>
    <x v="97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x v="8"/>
    <x v="50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x v="8"/>
    <x v="21"/>
    <x v="97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x v="9"/>
    <x v="191"/>
    <x v="29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x v="9"/>
    <x v="105"/>
    <x v="97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x v="9"/>
    <x v="92"/>
    <x v="97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x v="9"/>
    <x v="21"/>
    <x v="975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x v="9"/>
    <x v="21"/>
    <x v="97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x v="9"/>
    <x v="142"/>
    <x v="97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x v="9"/>
    <x v="3"/>
    <x v="1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x v="9"/>
    <x v="7"/>
    <x v="9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x v="9"/>
    <x v="104"/>
    <x v="97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x v="9"/>
    <x v="84"/>
    <x v="980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x v="9"/>
    <x v="22"/>
    <x v="98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x v="9"/>
    <x v="4"/>
    <x v="98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x v="9"/>
    <x v="25"/>
    <x v="98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x v="9"/>
    <x v="105"/>
    <x v="984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x v="9"/>
    <x v="20"/>
    <x v="98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x v="9"/>
    <x v="31"/>
    <x v="986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x v="9"/>
    <x v="36"/>
    <x v="98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x v="9"/>
    <x v="9"/>
    <x v="98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x v="9"/>
    <x v="15"/>
    <x v="989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x v="9"/>
    <x v="8"/>
    <x v="37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x v="11"/>
    <x v="17"/>
    <x v="990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x v="11"/>
    <x v="8"/>
    <x v="991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x v="11"/>
    <x v="9"/>
    <x v="992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x v="11"/>
    <x v="35"/>
    <x v="99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x v="11"/>
    <x v="38"/>
    <x v="99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x v="11"/>
    <x v="2"/>
    <x v="995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x v="11"/>
    <x v="3"/>
    <x v="99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x v="11"/>
    <x v="13"/>
    <x v="99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x v="11"/>
    <x v="39"/>
    <x v="99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x v="11"/>
    <x v="2"/>
    <x v="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x v="11"/>
    <x v="192"/>
    <x v="1000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x v="11"/>
    <x v="193"/>
    <x v="1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x v="11"/>
    <x v="194"/>
    <x v="1002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x v="11"/>
    <x v="31"/>
    <x v="1003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x v="11"/>
    <x v="195"/>
    <x v="1004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x v="11"/>
    <x v="20"/>
    <x v="100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x v="11"/>
    <x v="196"/>
    <x v="1006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x v="11"/>
    <x v="13"/>
    <x v="91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x v="11"/>
    <x v="3"/>
    <x v="847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x v="11"/>
    <x v="197"/>
    <x v="1007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x v="11"/>
    <x v="39"/>
    <x v="100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x v="11"/>
    <x v="5"/>
    <x v="100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x v="11"/>
    <x v="198"/>
    <x v="368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x v="11"/>
    <x v="0"/>
    <x v="101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x v="11"/>
    <x v="165"/>
    <x v="1011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x v="11"/>
    <x v="14"/>
    <x v="1012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x v="11"/>
    <x v="15"/>
    <x v="1013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x v="11"/>
    <x v="5"/>
    <x v="1014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x v="11"/>
    <x v="35"/>
    <x v="1015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x v="11"/>
    <x v="21"/>
    <x v="101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x v="11"/>
    <x v="108"/>
    <x v="1017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x v="11"/>
    <x v="20"/>
    <x v="101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x v="11"/>
    <x v="13"/>
    <x v="10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x v="11"/>
    <x v="35"/>
    <x v="1020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x v="11"/>
    <x v="5"/>
    <x v="1021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x v="11"/>
    <x v="9"/>
    <x v="102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x v="11"/>
    <x v="23"/>
    <x v="1023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x v="11"/>
    <x v="199"/>
    <x v="24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x v="11"/>
    <x v="15"/>
    <x v="10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x v="11"/>
    <x v="33"/>
    <x v="102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x v="22"/>
    <x v="53"/>
    <x v="1026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x v="22"/>
    <x v="50"/>
    <x v="1027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x v="22"/>
    <x v="50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x v="22"/>
    <x v="60"/>
    <x v="501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x v="22"/>
    <x v="113"/>
    <x v="1028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x v="22"/>
    <x v="5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x v="22"/>
    <x v="50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x v="22"/>
    <x v="50"/>
    <x v="102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x v="22"/>
    <x v="62"/>
    <x v="1030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x v="22"/>
    <x v="6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x v="22"/>
    <x v="50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x v="22"/>
    <x v="82"/>
    <x v="103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x v="22"/>
    <x v="5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x v="22"/>
    <x v="60"/>
    <x v="44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x v="22"/>
    <x v="50"/>
    <x v="10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x v="22"/>
    <x v="113"/>
    <x v="88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x v="22"/>
    <x v="5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x v="22"/>
    <x v="5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x v="22"/>
    <x v="50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x v="22"/>
    <x v="50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x v="22"/>
    <x v="68"/>
    <x v="1033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x v="22"/>
    <x v="5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x v="22"/>
    <x v="5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x v="22"/>
    <x v="59"/>
    <x v="103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x v="22"/>
    <x v="62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x v="22"/>
    <x v="5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x v="22"/>
    <x v="5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x v="22"/>
    <x v="188"/>
    <x v="103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x v="22"/>
    <x v="5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x v="22"/>
    <x v="113"/>
    <x v="1036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x v="22"/>
    <x v="54"/>
    <x v="1037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x v="22"/>
    <x v="50"/>
    <x v="501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x v="22"/>
    <x v="60"/>
    <x v="10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x v="22"/>
    <x v="117"/>
    <x v="1039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x v="22"/>
    <x v="56"/>
    <x v="75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x v="22"/>
    <x v="113"/>
    <x v="17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x v="22"/>
    <x v="50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x v="22"/>
    <x v="60"/>
    <x v="104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x v="22"/>
    <x v="5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x v="22"/>
    <x v="5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x v="22"/>
    <x v="5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x v="22"/>
    <x v="5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x v="22"/>
    <x v="5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x v="22"/>
    <x v="50"/>
    <x v="38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x v="22"/>
    <x v="5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x v="22"/>
    <x v="5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x v="22"/>
    <x v="50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x v="22"/>
    <x v="5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x v="22"/>
    <x v="5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x v="22"/>
    <x v="5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x v="22"/>
    <x v="60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x v="22"/>
    <x v="57"/>
    <x v="104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x v="22"/>
    <x v="56"/>
    <x v="104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x v="22"/>
    <x v="5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x v="22"/>
    <x v="5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x v="22"/>
    <x v="5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x v="22"/>
    <x v="5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x v="23"/>
    <x v="7"/>
    <x v="104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x v="23"/>
    <x v="15"/>
    <x v="104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x v="23"/>
    <x v="34"/>
    <x v="1045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x v="23"/>
    <x v="200"/>
    <x v="104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x v="23"/>
    <x v="201"/>
    <x v="104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x v="23"/>
    <x v="29"/>
    <x v="1048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x v="23"/>
    <x v="41"/>
    <x v="1049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x v="23"/>
    <x v="21"/>
    <x v="1050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x v="23"/>
    <x v="29"/>
    <x v="105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x v="23"/>
    <x v="105"/>
    <x v="1052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x v="23"/>
    <x v="3"/>
    <x v="105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x v="23"/>
    <x v="86"/>
    <x v="1054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x v="23"/>
    <x v="10"/>
    <x v="105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x v="23"/>
    <x v="20"/>
    <x v="1056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x v="23"/>
    <x v="192"/>
    <x v="105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x v="23"/>
    <x v="202"/>
    <x v="1058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x v="23"/>
    <x v="38"/>
    <x v="1059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x v="23"/>
    <x v="203"/>
    <x v="1060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x v="23"/>
    <x v="0"/>
    <x v="106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x v="23"/>
    <x v="16"/>
    <x v="106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x v="10"/>
    <x v="53"/>
    <x v="82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x v="10"/>
    <x v="5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x v="10"/>
    <x v="60"/>
    <x v="380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x v="10"/>
    <x v="5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x v="10"/>
    <x v="53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x v="10"/>
    <x v="50"/>
    <x v="580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x v="10"/>
    <x v="5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x v="10"/>
    <x v="53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x v="10"/>
    <x v="5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x v="10"/>
    <x v="134"/>
    <x v="10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x v="10"/>
    <x v="59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x v="10"/>
    <x v="60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x v="10"/>
    <x v="5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x v="10"/>
    <x v="114"/>
    <x v="1064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x v="10"/>
    <x v="5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x v="10"/>
    <x v="5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x v="10"/>
    <x v="5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x v="10"/>
    <x v="53"/>
    <x v="1065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x v="10"/>
    <x v="50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x v="10"/>
    <x v="78"/>
    <x v="10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x v="20"/>
    <x v="183"/>
    <x v="106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x v="20"/>
    <x v="7"/>
    <x v="10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x v="20"/>
    <x v="29"/>
    <x v="106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x v="20"/>
    <x v="204"/>
    <x v="1070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x v="20"/>
    <x v="3"/>
    <x v="107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x v="20"/>
    <x v="38"/>
    <x v="107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x v="20"/>
    <x v="205"/>
    <x v="1073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x v="20"/>
    <x v="38"/>
    <x v="107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x v="20"/>
    <x v="39"/>
    <x v="1075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x v="20"/>
    <x v="7"/>
    <x v="107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x v="20"/>
    <x v="20"/>
    <x v="1077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x v="20"/>
    <x v="206"/>
    <x v="107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x v="20"/>
    <x v="95"/>
    <x v="1079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x v="20"/>
    <x v="6"/>
    <x v="1080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x v="20"/>
    <x v="96"/>
    <x v="108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x v="20"/>
    <x v="15"/>
    <x v="1082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x v="20"/>
    <x v="184"/>
    <x v="1083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x v="20"/>
    <x v="207"/>
    <x v="108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x v="20"/>
    <x v="33"/>
    <x v="108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x v="20"/>
    <x v="33"/>
    <x v="108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x v="20"/>
    <x v="13"/>
    <x v="108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x v="20"/>
    <x v="86"/>
    <x v="1088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x v="20"/>
    <x v="105"/>
    <x v="4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x v="20"/>
    <x v="110"/>
    <x v="108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x v="20"/>
    <x v="107"/>
    <x v="1090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x v="20"/>
    <x v="28"/>
    <x v="10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x v="20"/>
    <x v="5"/>
    <x v="216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x v="20"/>
    <x v="208"/>
    <x v="109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x v="20"/>
    <x v="7"/>
    <x v="1093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x v="20"/>
    <x v="165"/>
    <x v="109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x v="20"/>
    <x v="98"/>
    <x v="1095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x v="20"/>
    <x v="209"/>
    <x v="109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x v="20"/>
    <x v="14"/>
    <x v="1097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x v="20"/>
    <x v="210"/>
    <x v="1098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x v="20"/>
    <x v="88"/>
    <x v="10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x v="20"/>
    <x v="211"/>
    <x v="1100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x v="20"/>
    <x v="144"/>
    <x v="1101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x v="20"/>
    <x v="33"/>
    <x v="110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x v="20"/>
    <x v="104"/>
    <x v="1103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x v="20"/>
    <x v="90"/>
    <x v="1104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x v="24"/>
    <x v="50"/>
    <x v="362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x v="24"/>
    <x v="65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x v="24"/>
    <x v="50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x v="24"/>
    <x v="5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x v="24"/>
    <x v="50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x v="24"/>
    <x v="129"/>
    <x v="1105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x v="24"/>
    <x v="5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x v="24"/>
    <x v="11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x v="24"/>
    <x v="122"/>
    <x v="1106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x v="24"/>
    <x v="55"/>
    <x v="1107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x v="24"/>
    <x v="5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x v="24"/>
    <x v="190"/>
    <x v="1108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x v="24"/>
    <x v="5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x v="24"/>
    <x v="5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x v="24"/>
    <x v="5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x v="24"/>
    <x v="79"/>
    <x v="110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x v="24"/>
    <x v="65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x v="24"/>
    <x v="62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x v="24"/>
    <x v="50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x v="24"/>
    <x v="65"/>
    <x v="8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x v="25"/>
    <x v="60"/>
    <x v="402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x v="25"/>
    <x v="5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x v="25"/>
    <x v="60"/>
    <x v="65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x v="25"/>
    <x v="5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x v="25"/>
    <x v="56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x v="25"/>
    <x v="70"/>
    <x v="1110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x v="25"/>
    <x v="65"/>
    <x v="111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x v="25"/>
    <x v="51"/>
    <x v="1112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x v="25"/>
    <x v="5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x v="25"/>
    <x v="139"/>
    <x v="1113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x v="25"/>
    <x v="60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x v="25"/>
    <x v="62"/>
    <x v="683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x v="25"/>
    <x v="53"/>
    <x v="111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x v="25"/>
    <x v="62"/>
    <x v="1115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x v="25"/>
    <x v="61"/>
    <x v="111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x v="25"/>
    <x v="55"/>
    <x v="17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x v="25"/>
    <x v="60"/>
    <x v="44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x v="25"/>
    <x v="57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x v="25"/>
    <x v="60"/>
    <x v="448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x v="25"/>
    <x v="5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x v="26"/>
    <x v="60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x v="26"/>
    <x v="114"/>
    <x v="1117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x v="26"/>
    <x v="50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x v="26"/>
    <x v="5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x v="26"/>
    <x v="135"/>
    <x v="1118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x v="26"/>
    <x v="5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x v="26"/>
    <x v="50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x v="26"/>
    <x v="5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x v="26"/>
    <x v="50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x v="26"/>
    <x v="53"/>
    <x v="1119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x v="26"/>
    <x v="129"/>
    <x v="1120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x v="26"/>
    <x v="5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x v="26"/>
    <x v="50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x v="26"/>
    <x v="70"/>
    <x v="37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x v="26"/>
    <x v="50"/>
    <x v="37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x v="26"/>
    <x v="53"/>
    <x v="380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x v="26"/>
    <x v="5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x v="26"/>
    <x v="50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x v="26"/>
    <x v="5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x v="26"/>
    <x v="113"/>
    <x v="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x v="11"/>
    <x v="29"/>
    <x v="104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x v="11"/>
    <x v="8"/>
    <x v="1121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x v="11"/>
    <x v="8"/>
    <x v="1122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x v="11"/>
    <x v="108"/>
    <x v="1123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x v="11"/>
    <x v="7"/>
    <x v="112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x v="11"/>
    <x v="7"/>
    <x v="1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x v="11"/>
    <x v="14"/>
    <x v="112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x v="11"/>
    <x v="7"/>
    <x v="112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x v="11"/>
    <x v="90"/>
    <x v="1128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x v="11"/>
    <x v="212"/>
    <x v="112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x v="11"/>
    <x v="105"/>
    <x v="1130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x v="11"/>
    <x v="5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x v="11"/>
    <x v="21"/>
    <x v="1131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x v="11"/>
    <x v="33"/>
    <x v="1122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x v="11"/>
    <x v="35"/>
    <x v="113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x v="11"/>
    <x v="3"/>
    <x v="113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x v="11"/>
    <x v="91"/>
    <x v="113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x v="11"/>
    <x v="2"/>
    <x v="113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x v="11"/>
    <x v="18"/>
    <x v="113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x v="11"/>
    <x v="40"/>
    <x v="113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x v="11"/>
    <x v="10"/>
    <x v="113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x v="11"/>
    <x v="21"/>
    <x v="113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x v="11"/>
    <x v="7"/>
    <x v="114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x v="11"/>
    <x v="90"/>
    <x v="114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x v="11"/>
    <x v="19"/>
    <x v="114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x v="11"/>
    <x v="7"/>
    <x v="114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x v="11"/>
    <x v="16"/>
    <x v="114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x v="11"/>
    <x v="7"/>
    <x v="11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x v="11"/>
    <x v="3"/>
    <x v="114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x v="11"/>
    <x v="213"/>
    <x v="11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x v="11"/>
    <x v="94"/>
    <x v="114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x v="11"/>
    <x v="21"/>
    <x v="11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x v="11"/>
    <x v="8"/>
    <x v="115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x v="11"/>
    <x v="7"/>
    <x v="115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x v="11"/>
    <x v="105"/>
    <x v="115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x v="11"/>
    <x v="3"/>
    <x v="11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x v="11"/>
    <x v="3"/>
    <x v="115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x v="11"/>
    <x v="2"/>
    <x v="115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x v="11"/>
    <x v="8"/>
    <x v="115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x v="11"/>
    <x v="106"/>
    <x v="115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x v="27"/>
    <x v="7"/>
    <x v="115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x v="27"/>
    <x v="8"/>
    <x v="3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x v="27"/>
    <x v="105"/>
    <x v="115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x v="27"/>
    <x v="5"/>
    <x v="116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x v="27"/>
    <x v="38"/>
    <x v="116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x v="27"/>
    <x v="5"/>
    <x v="116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x v="27"/>
    <x v="2"/>
    <x v="116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x v="27"/>
    <x v="105"/>
    <x v="116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x v="27"/>
    <x v="7"/>
    <x v="11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x v="27"/>
    <x v="24"/>
    <x v="116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x v="27"/>
    <x v="7"/>
    <x v="116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x v="27"/>
    <x v="7"/>
    <x v="116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x v="27"/>
    <x v="107"/>
    <x v="116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x v="27"/>
    <x v="28"/>
    <x v="117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x v="27"/>
    <x v="1"/>
    <x v="117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x v="27"/>
    <x v="8"/>
    <x v="117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x v="27"/>
    <x v="2"/>
    <x v="117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x v="27"/>
    <x v="88"/>
    <x v="11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x v="27"/>
    <x v="40"/>
    <x v="117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x v="27"/>
    <x v="214"/>
    <x v="67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x v="27"/>
    <x v="33"/>
    <x v="117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x v="27"/>
    <x v="33"/>
    <x v="1177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x v="27"/>
    <x v="29"/>
    <x v="117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x v="27"/>
    <x v="108"/>
    <x v="1179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x v="27"/>
    <x v="17"/>
    <x v="1180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x v="27"/>
    <x v="164"/>
    <x v="118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x v="27"/>
    <x v="37"/>
    <x v="118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x v="27"/>
    <x v="33"/>
    <x v="11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x v="27"/>
    <x v="49"/>
    <x v="399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x v="27"/>
    <x v="33"/>
    <x v="118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x v="27"/>
    <x v="7"/>
    <x v="118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x v="27"/>
    <x v="40"/>
    <x v="118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x v="27"/>
    <x v="30"/>
    <x v="1187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x v="27"/>
    <x v="180"/>
    <x v="118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x v="27"/>
    <x v="0"/>
    <x v="2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x v="27"/>
    <x v="41"/>
    <x v="1189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x v="27"/>
    <x v="20"/>
    <x v="119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x v="27"/>
    <x v="90"/>
    <x v="119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x v="27"/>
    <x v="215"/>
    <x v="36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x v="27"/>
    <x v="90"/>
    <x v="1192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x v="28"/>
    <x v="7"/>
    <x v="119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x v="28"/>
    <x v="5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x v="28"/>
    <x v="66"/>
    <x v="119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x v="28"/>
    <x v="15"/>
    <x v="119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x v="28"/>
    <x v="33"/>
    <x v="1196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x v="28"/>
    <x v="50"/>
    <x v="65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x v="28"/>
    <x v="134"/>
    <x v="119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x v="28"/>
    <x v="156"/>
    <x v="1198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x v="28"/>
    <x v="8"/>
    <x v="11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x v="28"/>
    <x v="78"/>
    <x v="1200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x v="28"/>
    <x v="69"/>
    <x v="1201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x v="28"/>
    <x v="216"/>
    <x v="1202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x v="28"/>
    <x v="114"/>
    <x v="431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x v="28"/>
    <x v="50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x v="28"/>
    <x v="81"/>
    <x v="12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x v="28"/>
    <x v="5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x v="28"/>
    <x v="68"/>
    <x v="120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x v="28"/>
    <x v="5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x v="28"/>
    <x v="65"/>
    <x v="120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x v="28"/>
    <x v="73"/>
    <x v="12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x v="28"/>
    <x v="50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x v="28"/>
    <x v="50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x v="28"/>
    <x v="60"/>
    <x v="15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x v="28"/>
    <x v="187"/>
    <x v="120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x v="28"/>
    <x v="5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x v="28"/>
    <x v="5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x v="28"/>
    <x v="54"/>
    <x v="120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x v="28"/>
    <x v="5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x v="28"/>
    <x v="62"/>
    <x v="1209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x v="28"/>
    <x v="60"/>
    <x v="441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x v="28"/>
    <x v="57"/>
    <x v="121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x v="28"/>
    <x v="5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x v="28"/>
    <x v="53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x v="28"/>
    <x v="59"/>
    <x v="121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x v="28"/>
    <x v="50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x v="28"/>
    <x v="59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x v="28"/>
    <x v="152"/>
    <x v="1212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x v="28"/>
    <x v="50"/>
    <x v="822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x v="28"/>
    <x v="60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x v="28"/>
    <x v="52"/>
    <x v="12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x v="28"/>
    <x v="5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x v="28"/>
    <x v="50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x v="28"/>
    <x v="113"/>
    <x v="121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x v="28"/>
    <x v="60"/>
    <x v="43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x v="28"/>
    <x v="54"/>
    <x v="121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x v="28"/>
    <x v="122"/>
    <x v="121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x v="28"/>
    <x v="50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x v="28"/>
    <x v="149"/>
    <x v="1217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x v="28"/>
    <x v="5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x v="28"/>
    <x v="5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x v="28"/>
    <x v="5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x v="28"/>
    <x v="5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x v="28"/>
    <x v="5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x v="28"/>
    <x v="50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x v="28"/>
    <x v="57"/>
    <x v="687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x v="28"/>
    <x v="60"/>
    <x v="1218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x v="28"/>
    <x v="70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x v="28"/>
    <x v="50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x v="28"/>
    <x v="5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x v="28"/>
    <x v="5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x v="20"/>
    <x v="38"/>
    <x v="121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x v="20"/>
    <x v="15"/>
    <x v="1220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x v="20"/>
    <x v="8"/>
    <x v="1221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x v="20"/>
    <x v="90"/>
    <x v="1222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x v="20"/>
    <x v="35"/>
    <x v="122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x v="20"/>
    <x v="34"/>
    <x v="1224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x v="20"/>
    <x v="2"/>
    <x v="122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x v="20"/>
    <x v="22"/>
    <x v="1226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x v="20"/>
    <x v="4"/>
    <x v="115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x v="20"/>
    <x v="180"/>
    <x v="1227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x v="20"/>
    <x v="33"/>
    <x v="122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x v="20"/>
    <x v="217"/>
    <x v="122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x v="20"/>
    <x v="29"/>
    <x v="1230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x v="20"/>
    <x v="38"/>
    <x v="123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x v="20"/>
    <x v="28"/>
    <x v="501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x v="20"/>
    <x v="33"/>
    <x v="1232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x v="20"/>
    <x v="31"/>
    <x v="1233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x v="20"/>
    <x v="41"/>
    <x v="1234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x v="20"/>
    <x v="13"/>
    <x v="123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x v="20"/>
    <x v="11"/>
    <x v="1236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x v="20"/>
    <x v="19"/>
    <x v="123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x v="20"/>
    <x v="218"/>
    <x v="1238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x v="20"/>
    <x v="21"/>
    <x v="123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x v="20"/>
    <x v="68"/>
    <x v="1240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x v="20"/>
    <x v="155"/>
    <x v="1241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x v="20"/>
    <x v="5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x v="20"/>
    <x v="132"/>
    <x v="124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x v="20"/>
    <x v="65"/>
    <x v="1243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x v="20"/>
    <x v="56"/>
    <x v="124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x v="20"/>
    <x v="219"/>
    <x v="4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x v="20"/>
    <x v="70"/>
    <x v="124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x v="20"/>
    <x v="63"/>
    <x v="124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x v="20"/>
    <x v="52"/>
    <x v="124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x v="20"/>
    <x v="132"/>
    <x v="124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x v="20"/>
    <x v="187"/>
    <x v="124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x v="20"/>
    <x v="113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x v="20"/>
    <x v="51"/>
    <x v="125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x v="20"/>
    <x v="53"/>
    <x v="1251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x v="20"/>
    <x v="71"/>
    <x v="125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x v="20"/>
    <x v="67"/>
    <x v="1253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x v="20"/>
    <x v="73"/>
    <x v="125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x v="20"/>
    <x v="77"/>
    <x v="1255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x v="20"/>
    <x v="148"/>
    <x v="1256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x v="20"/>
    <x v="67"/>
    <x v="1257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x v="20"/>
    <x v="68"/>
    <x v="125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x v="20"/>
    <x v="216"/>
    <x v="125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x v="20"/>
    <x v="77"/>
    <x v="1260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x v="20"/>
    <x v="60"/>
    <x v="106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x v="20"/>
    <x v="60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x v="20"/>
    <x v="62"/>
    <x v="1033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x v="20"/>
    <x v="65"/>
    <x v="1261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x v="20"/>
    <x v="220"/>
    <x v="1262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x v="20"/>
    <x v="60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x v="20"/>
    <x v="57"/>
    <x v="1263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x v="20"/>
    <x v="115"/>
    <x v="126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x v="20"/>
    <x v="66"/>
    <x v="1265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x v="20"/>
    <x v="149"/>
    <x v="1266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x v="20"/>
    <x v="51"/>
    <x v="126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x v="20"/>
    <x v="53"/>
    <x v="1268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x v="20"/>
    <x v="68"/>
    <x v="1269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x v="20"/>
    <x v="51"/>
    <x v="1270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x v="20"/>
    <x v="216"/>
    <x v="12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x v="20"/>
    <x v="134"/>
    <x v="12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x v="20"/>
    <x v="131"/>
    <x v="1273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x v="20"/>
    <x v="71"/>
    <x v="127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x v="20"/>
    <x v="56"/>
    <x v="12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x v="20"/>
    <x v="57"/>
    <x v="127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x v="20"/>
    <x v="139"/>
    <x v="12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x v="20"/>
    <x v="57"/>
    <x v="1278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x v="20"/>
    <x v="56"/>
    <x v="501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x v="20"/>
    <x v="50"/>
    <x v="1279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x v="20"/>
    <x v="55"/>
    <x v="1280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x v="20"/>
    <x v="5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x v="20"/>
    <x v="190"/>
    <x v="128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x v="20"/>
    <x v="5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x v="20"/>
    <x v="53"/>
    <x v="128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x v="20"/>
    <x v="221"/>
    <x v="128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x v="20"/>
    <x v="5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x v="20"/>
    <x v="53"/>
    <x v="128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x v="20"/>
    <x v="113"/>
    <x v="128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x v="11"/>
    <x v="165"/>
    <x v="128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x v="11"/>
    <x v="8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x v="11"/>
    <x v="31"/>
    <x v="1287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x v="11"/>
    <x v="8"/>
    <x v="1288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x v="11"/>
    <x v="2"/>
    <x v="1289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x v="11"/>
    <x v="7"/>
    <x v="1290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x v="11"/>
    <x v="7"/>
    <x v="129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x v="11"/>
    <x v="8"/>
    <x v="1292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x v="11"/>
    <x v="23"/>
    <x v="12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x v="11"/>
    <x v="21"/>
    <x v="55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x v="11"/>
    <x v="33"/>
    <x v="129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x v="11"/>
    <x v="1"/>
    <x v="38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x v="11"/>
    <x v="222"/>
    <x v="823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x v="11"/>
    <x v="90"/>
    <x v="129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x v="11"/>
    <x v="3"/>
    <x v="1296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x v="11"/>
    <x v="177"/>
    <x v="12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x v="11"/>
    <x v="223"/>
    <x v="129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x v="11"/>
    <x v="8"/>
    <x v="129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x v="11"/>
    <x v="207"/>
    <x v="1300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x v="11"/>
    <x v="15"/>
    <x v="1301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x v="11"/>
    <x v="21"/>
    <x v="1302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x v="11"/>
    <x v="105"/>
    <x v="130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x v="11"/>
    <x v="39"/>
    <x v="130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x v="11"/>
    <x v="7"/>
    <x v="13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x v="11"/>
    <x v="8"/>
    <x v="130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x v="11"/>
    <x v="178"/>
    <x v="1307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x v="11"/>
    <x v="10"/>
    <x v="1308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x v="11"/>
    <x v="13"/>
    <x v="57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x v="11"/>
    <x v="8"/>
    <x v="1309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x v="11"/>
    <x v="21"/>
    <x v="1310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x v="11"/>
    <x v="8"/>
    <x v="1311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x v="11"/>
    <x v="16"/>
    <x v="1312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x v="11"/>
    <x v="21"/>
    <x v="1313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x v="11"/>
    <x v="21"/>
    <x v="131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x v="11"/>
    <x v="224"/>
    <x v="1315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x v="11"/>
    <x v="7"/>
    <x v="1316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x v="11"/>
    <x v="8"/>
    <x v="131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x v="11"/>
    <x v="15"/>
    <x v="1318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x v="11"/>
    <x v="88"/>
    <x v="131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x v="11"/>
    <x v="18"/>
    <x v="132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x v="18"/>
    <x v="5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x v="18"/>
    <x v="59"/>
    <x v="132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x v="18"/>
    <x v="50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x v="18"/>
    <x v="152"/>
    <x v="1322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x v="18"/>
    <x v="50"/>
    <x v="447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x v="18"/>
    <x v="60"/>
    <x v="368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x v="18"/>
    <x v="50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x v="18"/>
    <x v="62"/>
    <x v="868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x v="18"/>
    <x v="5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x v="18"/>
    <x v="54"/>
    <x v="132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x v="18"/>
    <x v="225"/>
    <x v="1324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x v="18"/>
    <x v="60"/>
    <x v="132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x v="18"/>
    <x v="50"/>
    <x v="65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x v="18"/>
    <x v="50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x v="18"/>
    <x v="60"/>
    <x v="1326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x v="18"/>
    <x v="5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x v="18"/>
    <x v="5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x v="18"/>
    <x v="5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x v="18"/>
    <x v="50"/>
    <x v="36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x v="18"/>
    <x v="68"/>
    <x v="1327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x v="14"/>
    <x v="36"/>
    <x v="1328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x v="14"/>
    <x v="7"/>
    <x v="1329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x v="14"/>
    <x v="2"/>
    <x v="1330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x v="14"/>
    <x v="165"/>
    <x v="133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x v="14"/>
    <x v="31"/>
    <x v="90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x v="14"/>
    <x v="21"/>
    <x v="133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x v="14"/>
    <x v="38"/>
    <x v="1333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x v="14"/>
    <x v="183"/>
    <x v="133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x v="14"/>
    <x v="13"/>
    <x v="974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x v="14"/>
    <x v="14"/>
    <x v="133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x v="14"/>
    <x v="6"/>
    <x v="133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x v="14"/>
    <x v="0"/>
    <x v="110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x v="14"/>
    <x v="3"/>
    <x v="133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x v="14"/>
    <x v="41"/>
    <x v="133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x v="14"/>
    <x v="21"/>
    <x v="133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x v="14"/>
    <x v="39"/>
    <x v="134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x v="14"/>
    <x v="21"/>
    <x v="134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x v="14"/>
    <x v="14"/>
    <x v="134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x v="14"/>
    <x v="18"/>
    <x v="134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x v="14"/>
    <x v="15"/>
    <x v="134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x v="29"/>
    <x v="56"/>
    <x v="134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x v="29"/>
    <x v="60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x v="29"/>
    <x v="153"/>
    <x v="134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x v="29"/>
    <x v="50"/>
    <x v="38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x v="29"/>
    <x v="50"/>
    <x v="678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x v="29"/>
    <x v="152"/>
    <x v="134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x v="29"/>
    <x v="50"/>
    <x v="1209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x v="29"/>
    <x v="53"/>
    <x v="134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x v="29"/>
    <x v="51"/>
    <x v="134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x v="29"/>
    <x v="115"/>
    <x v="135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x v="29"/>
    <x v="50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x v="29"/>
    <x v="155"/>
    <x v="135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x v="29"/>
    <x v="60"/>
    <x v="135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x v="29"/>
    <x v="114"/>
    <x v="179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x v="29"/>
    <x v="53"/>
    <x v="447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x v="29"/>
    <x v="60"/>
    <x v="1326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x v="29"/>
    <x v="226"/>
    <x v="135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x v="29"/>
    <x v="60"/>
    <x v="673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x v="29"/>
    <x v="153"/>
    <x v="135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x v="29"/>
    <x v="152"/>
    <x v="135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x v="14"/>
    <x v="0"/>
    <x v="120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x v="14"/>
    <x v="31"/>
    <x v="135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x v="14"/>
    <x v="227"/>
    <x v="13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x v="14"/>
    <x v="35"/>
    <x v="135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x v="14"/>
    <x v="5"/>
    <x v="135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x v="14"/>
    <x v="228"/>
    <x v="136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x v="14"/>
    <x v="33"/>
    <x v="136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x v="14"/>
    <x v="33"/>
    <x v="136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x v="14"/>
    <x v="8"/>
    <x v="136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x v="14"/>
    <x v="37"/>
    <x v="136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x v="14"/>
    <x v="10"/>
    <x v="136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x v="14"/>
    <x v="13"/>
    <x v="136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x v="14"/>
    <x v="174"/>
    <x v="136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x v="14"/>
    <x v="39"/>
    <x v="136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x v="14"/>
    <x v="29"/>
    <x v="136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x v="14"/>
    <x v="16"/>
    <x v="137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x v="14"/>
    <x v="229"/>
    <x v="137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x v="14"/>
    <x v="31"/>
    <x v="137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x v="14"/>
    <x v="38"/>
    <x v="137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x v="14"/>
    <x v="193"/>
    <x v="137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x v="30"/>
    <x v="9"/>
    <x v="137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x v="30"/>
    <x v="178"/>
    <x v="137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x v="30"/>
    <x v="230"/>
    <x v="137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x v="30"/>
    <x v="231"/>
    <x v="137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x v="30"/>
    <x v="232"/>
    <x v="13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x v="30"/>
    <x v="95"/>
    <x v="138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x v="30"/>
    <x v="7"/>
    <x v="43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x v="30"/>
    <x v="233"/>
    <x v="138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x v="30"/>
    <x v="6"/>
    <x v="138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x v="30"/>
    <x v="234"/>
    <x v="1383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x v="30"/>
    <x v="197"/>
    <x v="138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x v="30"/>
    <x v="45"/>
    <x v="1385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x v="30"/>
    <x v="235"/>
    <x v="138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x v="30"/>
    <x v="236"/>
    <x v="138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x v="30"/>
    <x v="237"/>
    <x v="138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x v="30"/>
    <x v="238"/>
    <x v="1389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x v="30"/>
    <x v="239"/>
    <x v="1390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x v="30"/>
    <x v="240"/>
    <x v="139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x v="30"/>
    <x v="96"/>
    <x v="139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x v="30"/>
    <x v="90"/>
    <x v="139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x v="30"/>
    <x v="241"/>
    <x v="139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x v="30"/>
    <x v="242"/>
    <x v="13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x v="30"/>
    <x v="37"/>
    <x v="139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x v="30"/>
    <x v="217"/>
    <x v="1397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x v="30"/>
    <x v="243"/>
    <x v="13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x v="30"/>
    <x v="110"/>
    <x v="13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x v="30"/>
    <x v="244"/>
    <x v="1400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x v="30"/>
    <x v="245"/>
    <x v="14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x v="30"/>
    <x v="246"/>
    <x v="14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x v="30"/>
    <x v="247"/>
    <x v="140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x v="30"/>
    <x v="222"/>
    <x v="140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x v="30"/>
    <x v="248"/>
    <x v="140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x v="30"/>
    <x v="249"/>
    <x v="1406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x v="30"/>
    <x v="250"/>
    <x v="140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x v="30"/>
    <x v="251"/>
    <x v="140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x v="30"/>
    <x v="252"/>
    <x v="140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x v="30"/>
    <x v="253"/>
    <x v="1410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x v="30"/>
    <x v="254"/>
    <x v="141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x v="30"/>
    <x v="41"/>
    <x v="141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x v="30"/>
    <x v="255"/>
    <x v="1413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x v="31"/>
    <x v="62"/>
    <x v="1414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x v="31"/>
    <x v="5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x v="31"/>
    <x v="65"/>
    <x v="141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x v="31"/>
    <x v="70"/>
    <x v="141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x v="31"/>
    <x v="56"/>
    <x v="786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x v="31"/>
    <x v="50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x v="31"/>
    <x v="72"/>
    <x v="1417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x v="31"/>
    <x v="50"/>
    <x v="38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x v="31"/>
    <x v="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x v="31"/>
    <x v="123"/>
    <x v="141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x v="31"/>
    <x v="113"/>
    <x v="6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x v="31"/>
    <x v="50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x v="31"/>
    <x v="5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x v="31"/>
    <x v="5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x v="31"/>
    <x v="59"/>
    <x v="43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x v="31"/>
    <x v="5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x v="31"/>
    <x v="5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x v="31"/>
    <x v="73"/>
    <x v="141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x v="31"/>
    <x v="60"/>
    <x v="1420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x v="31"/>
    <x v="55"/>
    <x v="38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x v="30"/>
    <x v="256"/>
    <x v="142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x v="30"/>
    <x v="257"/>
    <x v="142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x v="30"/>
    <x v="258"/>
    <x v="1423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x v="30"/>
    <x v="259"/>
    <x v="1424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x v="30"/>
    <x v="39"/>
    <x v="142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x v="30"/>
    <x v="260"/>
    <x v="142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x v="30"/>
    <x v="31"/>
    <x v="1427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x v="30"/>
    <x v="16"/>
    <x v="1428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x v="30"/>
    <x v="83"/>
    <x v="142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x v="30"/>
    <x v="261"/>
    <x v="1240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x v="30"/>
    <x v="262"/>
    <x v="1430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x v="30"/>
    <x v="263"/>
    <x v="143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x v="30"/>
    <x v="264"/>
    <x v="143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x v="30"/>
    <x v="265"/>
    <x v="1433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x v="30"/>
    <x v="40"/>
    <x v="1434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x v="30"/>
    <x v="266"/>
    <x v="143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x v="30"/>
    <x v="105"/>
    <x v="1436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x v="30"/>
    <x v="21"/>
    <x v="143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x v="30"/>
    <x v="267"/>
    <x v="143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x v="30"/>
    <x v="268"/>
    <x v="1439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x v="30"/>
    <x v="269"/>
    <x v="1440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x v="30"/>
    <x v="105"/>
    <x v="144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x v="30"/>
    <x v="164"/>
    <x v="1442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x v="30"/>
    <x v="270"/>
    <x v="144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x v="30"/>
    <x v="234"/>
    <x v="144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x v="30"/>
    <x v="18"/>
    <x v="144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x v="30"/>
    <x v="28"/>
    <x v="1446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x v="30"/>
    <x v="9"/>
    <x v="14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x v="30"/>
    <x v="271"/>
    <x v="1448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x v="30"/>
    <x v="235"/>
    <x v="144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x v="30"/>
    <x v="28"/>
    <x v="1450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x v="30"/>
    <x v="272"/>
    <x v="145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x v="30"/>
    <x v="99"/>
    <x v="145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x v="30"/>
    <x v="273"/>
    <x v="145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x v="30"/>
    <x v="185"/>
    <x v="145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x v="30"/>
    <x v="88"/>
    <x v="145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x v="30"/>
    <x v="126"/>
    <x v="145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x v="30"/>
    <x v="274"/>
    <x v="145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x v="30"/>
    <x v="104"/>
    <x v="145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x v="30"/>
    <x v="260"/>
    <x v="145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x v="30"/>
    <x v="112"/>
    <x v="1460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x v="30"/>
    <x v="39"/>
    <x v="146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x v="30"/>
    <x v="275"/>
    <x v="811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x v="30"/>
    <x v="29"/>
    <x v="1462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x v="30"/>
    <x v="276"/>
    <x v="146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x v="30"/>
    <x v="10"/>
    <x v="146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x v="30"/>
    <x v="33"/>
    <x v="146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x v="30"/>
    <x v="34"/>
    <x v="146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x v="30"/>
    <x v="28"/>
    <x v="1467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x v="30"/>
    <x v="277"/>
    <x v="146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x v="30"/>
    <x v="22"/>
    <x v="146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x v="30"/>
    <x v="278"/>
    <x v="1470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x v="30"/>
    <x v="7"/>
    <x v="147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x v="30"/>
    <x v="35"/>
    <x v="147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x v="30"/>
    <x v="23"/>
    <x v="14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x v="30"/>
    <x v="42"/>
    <x v="147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x v="30"/>
    <x v="180"/>
    <x v="147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x v="30"/>
    <x v="239"/>
    <x v="1476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x v="30"/>
    <x v="1"/>
    <x v="14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x v="30"/>
    <x v="279"/>
    <x v="1478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x v="30"/>
    <x v="29"/>
    <x v="147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x v="30"/>
    <x v="41"/>
    <x v="148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x v="30"/>
    <x v="34"/>
    <x v="148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x v="30"/>
    <x v="87"/>
    <x v="344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x v="30"/>
    <x v="171"/>
    <x v="1482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x v="30"/>
    <x v="198"/>
    <x v="1483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x v="30"/>
    <x v="37"/>
    <x v="1484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x v="30"/>
    <x v="2"/>
    <x v="1485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x v="30"/>
    <x v="30"/>
    <x v="1486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x v="30"/>
    <x v="280"/>
    <x v="1487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x v="30"/>
    <x v="269"/>
    <x v="148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x v="30"/>
    <x v="38"/>
    <x v="148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x v="30"/>
    <x v="42"/>
    <x v="1490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x v="30"/>
    <x v="33"/>
    <x v="1491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x v="30"/>
    <x v="281"/>
    <x v="1492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x v="30"/>
    <x v="282"/>
    <x v="1493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x v="30"/>
    <x v="31"/>
    <x v="149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x v="30"/>
    <x v="26"/>
    <x v="149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x v="30"/>
    <x v="283"/>
    <x v="149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x v="30"/>
    <x v="284"/>
    <x v="1497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x v="14"/>
    <x v="41"/>
    <x v="1498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x v="14"/>
    <x v="38"/>
    <x v="1499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x v="14"/>
    <x v="40"/>
    <x v="441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x v="14"/>
    <x v="29"/>
    <x v="150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x v="14"/>
    <x v="39"/>
    <x v="15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x v="14"/>
    <x v="7"/>
    <x v="1502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x v="14"/>
    <x v="3"/>
    <x v="1503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x v="14"/>
    <x v="31"/>
    <x v="1504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x v="14"/>
    <x v="28"/>
    <x v="150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x v="14"/>
    <x v="41"/>
    <x v="1506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x v="14"/>
    <x v="28"/>
    <x v="150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x v="14"/>
    <x v="7"/>
    <x v="15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x v="14"/>
    <x v="21"/>
    <x v="1509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x v="14"/>
    <x v="10"/>
    <x v="1510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x v="14"/>
    <x v="8"/>
    <x v="38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x v="14"/>
    <x v="21"/>
    <x v="1511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x v="14"/>
    <x v="8"/>
    <x v="151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x v="14"/>
    <x v="8"/>
    <x v="15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x v="14"/>
    <x v="88"/>
    <x v="1514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x v="14"/>
    <x v="0"/>
    <x v="151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x v="14"/>
    <x v="40"/>
    <x v="1516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x v="14"/>
    <x v="104"/>
    <x v="151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x v="14"/>
    <x v="91"/>
    <x v="151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x v="14"/>
    <x v="22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x v="14"/>
    <x v="172"/>
    <x v="1383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x v="14"/>
    <x v="13"/>
    <x v="151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x v="14"/>
    <x v="29"/>
    <x v="1520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x v="14"/>
    <x v="13"/>
    <x v="152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x v="14"/>
    <x v="13"/>
    <x v="1522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x v="14"/>
    <x v="8"/>
    <x v="152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x v="14"/>
    <x v="13"/>
    <x v="85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x v="14"/>
    <x v="8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x v="14"/>
    <x v="2"/>
    <x v="152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x v="14"/>
    <x v="2"/>
    <x v="152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x v="14"/>
    <x v="235"/>
    <x v="152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x v="14"/>
    <x v="7"/>
    <x v="1527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x v="14"/>
    <x v="34"/>
    <x v="152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x v="14"/>
    <x v="165"/>
    <x v="152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x v="14"/>
    <x v="7"/>
    <x v="1530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x v="14"/>
    <x v="7"/>
    <x v="153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x v="17"/>
    <x v="60"/>
    <x v="153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x v="17"/>
    <x v="50"/>
    <x v="15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x v="17"/>
    <x v="54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x v="17"/>
    <x v="54"/>
    <x v="153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x v="17"/>
    <x v="60"/>
    <x v="153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x v="17"/>
    <x v="50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x v="17"/>
    <x v="129"/>
    <x v="153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x v="17"/>
    <x v="50"/>
    <x v="38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x v="17"/>
    <x v="81"/>
    <x v="153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x v="17"/>
    <x v="50"/>
    <x v="1209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x v="17"/>
    <x v="62"/>
    <x v="153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x v="17"/>
    <x v="53"/>
    <x v="153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x v="17"/>
    <x v="53"/>
    <x v="1540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x v="17"/>
    <x v="53"/>
    <x v="1541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x v="17"/>
    <x v="54"/>
    <x v="154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x v="17"/>
    <x v="50"/>
    <x v="1543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x v="17"/>
    <x v="58"/>
    <x v="154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x v="17"/>
    <x v="55"/>
    <x v="1545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x v="17"/>
    <x v="62"/>
    <x v="1546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x v="17"/>
    <x v="50"/>
    <x v="154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x v="17"/>
    <x v="5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x v="17"/>
    <x v="52"/>
    <x v="154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x v="17"/>
    <x v="57"/>
    <x v="817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x v="17"/>
    <x v="53"/>
    <x v="154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x v="17"/>
    <x v="75"/>
    <x v="1550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x v="17"/>
    <x v="50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x v="17"/>
    <x v="60"/>
    <x v="155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x v="17"/>
    <x v="53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x v="17"/>
    <x v="50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x v="17"/>
    <x v="60"/>
    <x v="1552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x v="17"/>
    <x v="50"/>
    <x v="1537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x v="17"/>
    <x v="50"/>
    <x v="381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x v="17"/>
    <x v="50"/>
    <x v="434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x v="17"/>
    <x v="60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x v="17"/>
    <x v="53"/>
    <x v="1534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x v="17"/>
    <x v="56"/>
    <x v="1553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x v="17"/>
    <x v="58"/>
    <x v="1554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x v="17"/>
    <x v="113"/>
    <x v="1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x v="17"/>
    <x v="6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x v="17"/>
    <x v="60"/>
    <x v="1556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x v="11"/>
    <x v="31"/>
    <x v="155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x v="11"/>
    <x v="20"/>
    <x v="155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x v="11"/>
    <x v="88"/>
    <x v="1559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x v="11"/>
    <x v="33"/>
    <x v="1560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x v="11"/>
    <x v="86"/>
    <x v="156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x v="11"/>
    <x v="92"/>
    <x v="156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x v="11"/>
    <x v="28"/>
    <x v="377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x v="11"/>
    <x v="108"/>
    <x v="1563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x v="11"/>
    <x v="8"/>
    <x v="1564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x v="11"/>
    <x v="141"/>
    <x v="156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x v="11"/>
    <x v="6"/>
    <x v="1566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x v="11"/>
    <x v="8"/>
    <x v="909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x v="11"/>
    <x v="37"/>
    <x v="1567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x v="11"/>
    <x v="33"/>
    <x v="10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x v="11"/>
    <x v="211"/>
    <x v="156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x v="11"/>
    <x v="9"/>
    <x v="156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x v="11"/>
    <x v="8"/>
    <x v="92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x v="11"/>
    <x v="86"/>
    <x v="157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x v="11"/>
    <x v="164"/>
    <x v="157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x v="11"/>
    <x v="13"/>
    <x v="157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x v="32"/>
    <x v="42"/>
    <x v="157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x v="32"/>
    <x v="285"/>
    <x v="820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x v="32"/>
    <x v="286"/>
    <x v="157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x v="32"/>
    <x v="245"/>
    <x v="157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x v="32"/>
    <x v="287"/>
    <x v="157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x v="32"/>
    <x v="5"/>
    <x v="157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x v="32"/>
    <x v="288"/>
    <x v="157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x v="32"/>
    <x v="289"/>
    <x v="157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x v="32"/>
    <x v="290"/>
    <x v="158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x v="32"/>
    <x v="85"/>
    <x v="158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x v="32"/>
    <x v="28"/>
    <x v="158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x v="32"/>
    <x v="291"/>
    <x v="158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x v="32"/>
    <x v="292"/>
    <x v="158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x v="32"/>
    <x v="293"/>
    <x v="158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x v="32"/>
    <x v="28"/>
    <x v="158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x v="32"/>
    <x v="35"/>
    <x v="158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x v="32"/>
    <x v="294"/>
    <x v="158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x v="32"/>
    <x v="18"/>
    <x v="158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x v="32"/>
    <x v="92"/>
    <x v="159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x v="32"/>
    <x v="295"/>
    <x v="159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x v="15"/>
    <x v="296"/>
    <x v="159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x v="15"/>
    <x v="297"/>
    <x v="476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x v="15"/>
    <x v="5"/>
    <x v="159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x v="15"/>
    <x v="18"/>
    <x v="1594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x v="15"/>
    <x v="143"/>
    <x v="127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x v="15"/>
    <x v="33"/>
    <x v="1595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x v="15"/>
    <x v="8"/>
    <x v="159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x v="15"/>
    <x v="21"/>
    <x v="1597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x v="15"/>
    <x v="298"/>
    <x v="159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x v="15"/>
    <x v="38"/>
    <x v="15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x v="15"/>
    <x v="279"/>
    <x v="603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x v="15"/>
    <x v="35"/>
    <x v="1600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x v="15"/>
    <x v="177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x v="15"/>
    <x v="101"/>
    <x v="1601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x v="15"/>
    <x v="94"/>
    <x v="160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x v="15"/>
    <x v="6"/>
    <x v="160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x v="15"/>
    <x v="7"/>
    <x v="160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x v="15"/>
    <x v="4"/>
    <x v="1090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x v="15"/>
    <x v="21"/>
    <x v="160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x v="15"/>
    <x v="7"/>
    <x v="1606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x v="32"/>
    <x v="29"/>
    <x v="160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x v="32"/>
    <x v="200"/>
    <x v="160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x v="32"/>
    <x v="6"/>
    <x v="1609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x v="32"/>
    <x v="299"/>
    <x v="1610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x v="32"/>
    <x v="300"/>
    <x v="161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x v="32"/>
    <x v="29"/>
    <x v="161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x v="32"/>
    <x v="96"/>
    <x v="161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x v="32"/>
    <x v="301"/>
    <x v="161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x v="32"/>
    <x v="193"/>
    <x v="8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x v="32"/>
    <x v="9"/>
    <x v="161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x v="32"/>
    <x v="302"/>
    <x v="1616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x v="32"/>
    <x v="303"/>
    <x v="1617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x v="32"/>
    <x v="304"/>
    <x v="161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x v="32"/>
    <x v="305"/>
    <x v="1619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x v="32"/>
    <x v="42"/>
    <x v="1620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x v="32"/>
    <x v="293"/>
    <x v="1621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x v="32"/>
    <x v="278"/>
    <x v="162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x v="32"/>
    <x v="0"/>
    <x v="162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x v="32"/>
    <x v="30"/>
    <x v="1624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x v="32"/>
    <x v="306"/>
    <x v="162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x v="32"/>
    <x v="307"/>
    <x v="1626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x v="32"/>
    <x v="308"/>
    <x v="162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x v="32"/>
    <x v="309"/>
    <x v="1628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x v="32"/>
    <x v="310"/>
    <x v="17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x v="32"/>
    <x v="311"/>
    <x v="1629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x v="32"/>
    <x v="8"/>
    <x v="163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x v="32"/>
    <x v="3"/>
    <x v="163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x v="32"/>
    <x v="13"/>
    <x v="632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x v="32"/>
    <x v="312"/>
    <x v="132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x v="32"/>
    <x v="313"/>
    <x v="163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x v="32"/>
    <x v="84"/>
    <x v="163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x v="32"/>
    <x v="212"/>
    <x v="163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x v="32"/>
    <x v="40"/>
    <x v="163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x v="32"/>
    <x v="314"/>
    <x v="123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x v="32"/>
    <x v="315"/>
    <x v="31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x v="32"/>
    <x v="316"/>
    <x v="101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x v="32"/>
    <x v="317"/>
    <x v="16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x v="32"/>
    <x v="92"/>
    <x v="1637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x v="32"/>
    <x v="318"/>
    <x v="163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x v="32"/>
    <x v="319"/>
    <x v="1639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x v="32"/>
    <x v="320"/>
    <x v="1640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x v="32"/>
    <x v="224"/>
    <x v="164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x v="32"/>
    <x v="31"/>
    <x v="1642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x v="32"/>
    <x v="144"/>
    <x v="164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x v="32"/>
    <x v="321"/>
    <x v="1644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x v="32"/>
    <x v="261"/>
    <x v="16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x v="32"/>
    <x v="322"/>
    <x v="164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x v="32"/>
    <x v="33"/>
    <x v="1647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x v="32"/>
    <x v="323"/>
    <x v="1648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x v="32"/>
    <x v="324"/>
    <x v="1649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x v="32"/>
    <x v="103"/>
    <x v="1650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x v="32"/>
    <x v="325"/>
    <x v="16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x v="32"/>
    <x v="47"/>
    <x v="16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x v="32"/>
    <x v="28"/>
    <x v="16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x v="32"/>
    <x v="326"/>
    <x v="165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x v="32"/>
    <x v="6"/>
    <x v="446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x v="32"/>
    <x v="48"/>
    <x v="165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x v="32"/>
    <x v="306"/>
    <x v="165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x v="32"/>
    <x v="224"/>
    <x v="165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x v="32"/>
    <x v="327"/>
    <x v="165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x v="11"/>
    <x v="85"/>
    <x v="165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x v="11"/>
    <x v="85"/>
    <x v="166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x v="11"/>
    <x v="7"/>
    <x v="1514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x v="11"/>
    <x v="6"/>
    <x v="1661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x v="11"/>
    <x v="10"/>
    <x v="1662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x v="11"/>
    <x v="8"/>
    <x v="166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x v="11"/>
    <x v="28"/>
    <x v="1664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x v="11"/>
    <x v="8"/>
    <x v="1665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x v="11"/>
    <x v="13"/>
    <x v="1666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x v="11"/>
    <x v="3"/>
    <x v="166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x v="11"/>
    <x v="36"/>
    <x v="166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x v="11"/>
    <x v="13"/>
    <x v="832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x v="11"/>
    <x v="29"/>
    <x v="1669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x v="11"/>
    <x v="91"/>
    <x v="1670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x v="11"/>
    <x v="105"/>
    <x v="167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x v="11"/>
    <x v="328"/>
    <x v="16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x v="11"/>
    <x v="7"/>
    <x v="167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x v="11"/>
    <x v="2"/>
    <x v="1674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x v="11"/>
    <x v="329"/>
    <x v="16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x v="11"/>
    <x v="7"/>
    <x v="121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x v="14"/>
    <x v="84"/>
    <x v="48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x v="14"/>
    <x v="193"/>
    <x v="13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x v="14"/>
    <x v="15"/>
    <x v="1676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x v="14"/>
    <x v="7"/>
    <x v="167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x v="14"/>
    <x v="7"/>
    <x v="16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x v="14"/>
    <x v="13"/>
    <x v="167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x v="14"/>
    <x v="13"/>
    <x v="1680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x v="14"/>
    <x v="7"/>
    <x v="1681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x v="14"/>
    <x v="13"/>
    <x v="16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x v="14"/>
    <x v="330"/>
    <x v="168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x v="14"/>
    <x v="3"/>
    <x v="16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x v="14"/>
    <x v="29"/>
    <x v="168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x v="14"/>
    <x v="98"/>
    <x v="150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x v="14"/>
    <x v="96"/>
    <x v="789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x v="14"/>
    <x v="33"/>
    <x v="168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x v="14"/>
    <x v="3"/>
    <x v="1687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x v="14"/>
    <x v="3"/>
    <x v="168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x v="14"/>
    <x v="10"/>
    <x v="168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x v="14"/>
    <x v="29"/>
    <x v="1690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x v="14"/>
    <x v="15"/>
    <x v="880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x v="33"/>
    <x v="115"/>
    <x v="1691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x v="33"/>
    <x v="56"/>
    <x v="120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x v="33"/>
    <x v="216"/>
    <x v="179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x v="33"/>
    <x v="70"/>
    <x v="1692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x v="33"/>
    <x v="59"/>
    <x v="169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x v="33"/>
    <x v="60"/>
    <x v="1694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x v="33"/>
    <x v="331"/>
    <x v="169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x v="33"/>
    <x v="172"/>
    <x v="1696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x v="33"/>
    <x v="6"/>
    <x v="1697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x v="33"/>
    <x v="21"/>
    <x v="169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x v="33"/>
    <x v="124"/>
    <x v="1699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x v="33"/>
    <x v="6"/>
    <x v="1700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x v="33"/>
    <x v="197"/>
    <x v="170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x v="33"/>
    <x v="21"/>
    <x v="1702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x v="33"/>
    <x v="21"/>
    <x v="170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x v="33"/>
    <x v="332"/>
    <x v="170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x v="33"/>
    <x v="38"/>
    <x v="170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x v="33"/>
    <x v="7"/>
    <x v="1706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x v="33"/>
    <x v="238"/>
    <x v="170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x v="33"/>
    <x v="6"/>
    <x v="1708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x v="7"/>
    <x v="5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x v="7"/>
    <x v="5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x v="7"/>
    <x v="56"/>
    <x v="462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x v="7"/>
    <x v="5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x v="7"/>
    <x v="5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x v="7"/>
    <x v="50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x v="7"/>
    <x v="53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x v="7"/>
    <x v="50"/>
    <x v="120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x v="7"/>
    <x v="5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x v="7"/>
    <x v="5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x v="7"/>
    <x v="60"/>
    <x v="170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x v="7"/>
    <x v="5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x v="7"/>
    <x v="5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x v="7"/>
    <x v="50"/>
    <x v="38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x v="7"/>
    <x v="60"/>
    <x v="44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x v="7"/>
    <x v="5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x v="7"/>
    <x v="5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x v="7"/>
    <x v="5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x v="7"/>
    <x v="77"/>
    <x v="171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x v="7"/>
    <x v="50"/>
    <x v="447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x v="7"/>
    <x v="5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x v="7"/>
    <x v="12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x v="7"/>
    <x v="5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x v="7"/>
    <x v="5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x v="7"/>
    <x v="5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x v="7"/>
    <x v="57"/>
    <x v="171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x v="7"/>
    <x v="60"/>
    <x v="171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x v="7"/>
    <x v="50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x v="7"/>
    <x v="5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x v="7"/>
    <x v="50"/>
    <x v="37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x v="7"/>
    <x v="5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x v="7"/>
    <x v="56"/>
    <x v="179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x v="7"/>
    <x v="50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x v="7"/>
    <x v="50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x v="7"/>
    <x v="5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x v="7"/>
    <x v="57"/>
    <x v="1713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x v="7"/>
    <x v="5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x v="7"/>
    <x v="5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x v="7"/>
    <x v="5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x v="7"/>
    <x v="50"/>
    <x v="1714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x v="7"/>
    <x v="53"/>
    <x v="1715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x v="7"/>
    <x v="56"/>
    <x v="82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x v="7"/>
    <x v="65"/>
    <x v="1716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x v="7"/>
    <x v="60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x v="7"/>
    <x v="60"/>
    <x v="171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x v="7"/>
    <x v="5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x v="7"/>
    <x v="60"/>
    <x v="1718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x v="7"/>
    <x v="60"/>
    <x v="1719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x v="7"/>
    <x v="50"/>
    <x v="179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x v="7"/>
    <x v="5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x v="7"/>
    <x v="50"/>
    <x v="38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x v="7"/>
    <x v="5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x v="7"/>
    <x v="50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x v="7"/>
    <x v="50"/>
    <x v="172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x v="7"/>
    <x v="5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x v="7"/>
    <x v="50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x v="7"/>
    <x v="5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x v="7"/>
    <x v="5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x v="7"/>
    <x v="5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x v="7"/>
    <x v="5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x v="19"/>
    <x v="60"/>
    <x v="1721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x v="19"/>
    <x v="50"/>
    <x v="364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x v="19"/>
    <x v="123"/>
    <x v="172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x v="19"/>
    <x v="5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x v="19"/>
    <x v="61"/>
    <x v="172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x v="19"/>
    <x v="139"/>
    <x v="172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x v="19"/>
    <x v="78"/>
    <x v="172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x v="19"/>
    <x v="50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x v="19"/>
    <x v="53"/>
    <x v="468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x v="19"/>
    <x v="5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x v="19"/>
    <x v="60"/>
    <x v="67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x v="19"/>
    <x v="5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x v="19"/>
    <x v="60"/>
    <x v="153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x v="19"/>
    <x v="56"/>
    <x v="1726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x v="19"/>
    <x v="60"/>
    <x v="1727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x v="19"/>
    <x v="50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x v="19"/>
    <x v="50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x v="19"/>
    <x v="50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x v="19"/>
    <x v="5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x v="19"/>
    <x v="77"/>
    <x v="1728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x v="19"/>
    <x v="50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x v="19"/>
    <x v="50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x v="19"/>
    <x v="50"/>
    <x v="1729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x v="19"/>
    <x v="60"/>
    <x v="1730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x v="19"/>
    <x v="50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x v="19"/>
    <x v="5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x v="19"/>
    <x v="50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x v="19"/>
    <x v="5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x v="19"/>
    <x v="60"/>
    <x v="173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x v="19"/>
    <x v="60"/>
    <x v="678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x v="19"/>
    <x v="50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x v="19"/>
    <x v="50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x v="19"/>
    <x v="5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x v="19"/>
    <x v="50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x v="19"/>
    <x v="50"/>
    <x v="1732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x v="19"/>
    <x v="50"/>
    <x v="377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x v="19"/>
    <x v="5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x v="19"/>
    <x v="50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x v="19"/>
    <x v="5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x v="19"/>
    <x v="50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x v="33"/>
    <x v="29"/>
    <x v="173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x v="33"/>
    <x v="9"/>
    <x v="9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x v="33"/>
    <x v="195"/>
    <x v="1734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x v="33"/>
    <x v="15"/>
    <x v="173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x v="33"/>
    <x v="36"/>
    <x v="162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x v="33"/>
    <x v="239"/>
    <x v="173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x v="33"/>
    <x v="333"/>
    <x v="173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x v="33"/>
    <x v="29"/>
    <x v="173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x v="33"/>
    <x v="29"/>
    <x v="466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x v="33"/>
    <x v="21"/>
    <x v="173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x v="33"/>
    <x v="41"/>
    <x v="174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x v="33"/>
    <x v="84"/>
    <x v="174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x v="33"/>
    <x v="19"/>
    <x v="3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x v="33"/>
    <x v="7"/>
    <x v="174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x v="33"/>
    <x v="112"/>
    <x v="78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x v="33"/>
    <x v="141"/>
    <x v="1743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x v="33"/>
    <x v="21"/>
    <x v="1744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x v="33"/>
    <x v="5"/>
    <x v="174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x v="33"/>
    <x v="21"/>
    <x v="123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x v="33"/>
    <x v="7"/>
    <x v="174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x v="14"/>
    <x v="3"/>
    <x v="174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x v="14"/>
    <x v="38"/>
    <x v="174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x v="14"/>
    <x v="31"/>
    <x v="111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x v="14"/>
    <x v="38"/>
    <x v="123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x v="14"/>
    <x v="144"/>
    <x v="110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x v="14"/>
    <x v="8"/>
    <x v="1749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x v="14"/>
    <x v="17"/>
    <x v="1750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x v="14"/>
    <x v="13"/>
    <x v="139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x v="14"/>
    <x v="35"/>
    <x v="175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x v="14"/>
    <x v="33"/>
    <x v="1752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x v="14"/>
    <x v="30"/>
    <x v="175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x v="14"/>
    <x v="104"/>
    <x v="27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x v="14"/>
    <x v="8"/>
    <x v="1754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x v="14"/>
    <x v="8"/>
    <x v="1755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x v="14"/>
    <x v="2"/>
    <x v="1090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x v="14"/>
    <x v="2"/>
    <x v="175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x v="14"/>
    <x v="193"/>
    <x v="1757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x v="14"/>
    <x v="30"/>
    <x v="1758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x v="14"/>
    <x v="18"/>
    <x v="175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x v="14"/>
    <x v="8"/>
    <x v="4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x v="14"/>
    <x v="40"/>
    <x v="1760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x v="14"/>
    <x v="8"/>
    <x v="1665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x v="14"/>
    <x v="35"/>
    <x v="1761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x v="14"/>
    <x v="17"/>
    <x v="1762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x v="14"/>
    <x v="33"/>
    <x v="176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x v="14"/>
    <x v="334"/>
    <x v="1764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x v="14"/>
    <x v="8"/>
    <x v="176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x v="14"/>
    <x v="13"/>
    <x v="17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x v="14"/>
    <x v="84"/>
    <x v="176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x v="14"/>
    <x v="10"/>
    <x v="176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x v="14"/>
    <x v="33"/>
    <x v="1769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x v="14"/>
    <x v="105"/>
    <x v="1770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x v="14"/>
    <x v="32"/>
    <x v="1771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x v="14"/>
    <x v="7"/>
    <x v="177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x v="14"/>
    <x v="30"/>
    <x v="147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x v="14"/>
    <x v="8"/>
    <x v="1773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x v="14"/>
    <x v="40"/>
    <x v="1774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x v="14"/>
    <x v="6"/>
    <x v="1775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x v="14"/>
    <x v="195"/>
    <x v="1776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x v="14"/>
    <x v="40"/>
    <x v="177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x v="34"/>
    <x v="56"/>
    <x v="1778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x v="34"/>
    <x v="50"/>
    <x v="1779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x v="34"/>
    <x v="5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x v="34"/>
    <x v="5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x v="34"/>
    <x v="5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x v="34"/>
    <x v="60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x v="34"/>
    <x v="5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x v="34"/>
    <x v="5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x v="34"/>
    <x v="60"/>
    <x v="669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x v="34"/>
    <x v="50"/>
    <x v="822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x v="34"/>
    <x v="5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x v="34"/>
    <x v="5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x v="34"/>
    <x v="5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x v="34"/>
    <x v="53"/>
    <x v="178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x v="34"/>
    <x v="118"/>
    <x v="178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x v="34"/>
    <x v="5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x v="34"/>
    <x v="54"/>
    <x v="178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x v="34"/>
    <x v="5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x v="34"/>
    <x v="50"/>
    <x v="178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x v="34"/>
    <x v="5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x v="35"/>
    <x v="15"/>
    <x v="178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x v="35"/>
    <x v="8"/>
    <x v="17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x v="35"/>
    <x v="94"/>
    <x v="178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x v="35"/>
    <x v="21"/>
    <x v="178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x v="35"/>
    <x v="8"/>
    <x v="1788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x v="35"/>
    <x v="40"/>
    <x v="178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x v="35"/>
    <x v="21"/>
    <x v="21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x v="35"/>
    <x v="13"/>
    <x v="179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x v="35"/>
    <x v="3"/>
    <x v="17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x v="35"/>
    <x v="8"/>
    <x v="179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x v="35"/>
    <x v="8"/>
    <x v="17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x v="35"/>
    <x v="9"/>
    <x v="17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x v="35"/>
    <x v="38"/>
    <x v="772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x v="35"/>
    <x v="2"/>
    <x v="1795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x v="35"/>
    <x v="3"/>
    <x v="179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x v="35"/>
    <x v="31"/>
    <x v="179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x v="35"/>
    <x v="5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x v="35"/>
    <x v="40"/>
    <x v="1798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x v="35"/>
    <x v="8"/>
    <x v="17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x v="35"/>
    <x v="33"/>
    <x v="1800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x v="35"/>
    <x v="13"/>
    <x v="3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x v="35"/>
    <x v="3"/>
    <x v="1801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x v="35"/>
    <x v="94"/>
    <x v="18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x v="35"/>
    <x v="7"/>
    <x v="1803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x v="35"/>
    <x v="228"/>
    <x v="180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x v="35"/>
    <x v="20"/>
    <x v="180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x v="35"/>
    <x v="28"/>
    <x v="180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x v="35"/>
    <x v="21"/>
    <x v="180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x v="35"/>
    <x v="33"/>
    <x v="1808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x v="35"/>
    <x v="7"/>
    <x v="1809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x v="35"/>
    <x v="33"/>
    <x v="1810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x v="35"/>
    <x v="13"/>
    <x v="181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x v="35"/>
    <x v="94"/>
    <x v="181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x v="35"/>
    <x v="4"/>
    <x v="181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x v="35"/>
    <x v="13"/>
    <x v="181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x v="35"/>
    <x v="6"/>
    <x v="1815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x v="35"/>
    <x v="90"/>
    <x v="1816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x v="35"/>
    <x v="15"/>
    <x v="1817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x v="35"/>
    <x v="38"/>
    <x v="1818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x v="35"/>
    <x v="8"/>
    <x v="181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x v="19"/>
    <x v="5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x v="19"/>
    <x v="60"/>
    <x v="380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x v="19"/>
    <x v="5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x v="19"/>
    <x v="5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x v="19"/>
    <x v="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x v="19"/>
    <x v="5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x v="19"/>
    <x v="5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x v="19"/>
    <x v="60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x v="19"/>
    <x v="53"/>
    <x v="182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x v="19"/>
    <x v="60"/>
    <x v="1821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x v="19"/>
    <x v="50"/>
    <x v="368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x v="19"/>
    <x v="5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x v="19"/>
    <x v="5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x v="19"/>
    <x v="5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x v="19"/>
    <x v="5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x v="19"/>
    <x v="5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x v="19"/>
    <x v="5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x v="19"/>
    <x v="5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x v="19"/>
    <x v="50"/>
    <x v="182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x v="19"/>
    <x v="60"/>
    <x v="15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x v="19"/>
    <x v="57"/>
    <x v="1823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x v="19"/>
    <x v="50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x v="19"/>
    <x v="60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x v="19"/>
    <x v="5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x v="19"/>
    <x v="50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x v="19"/>
    <x v="50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x v="19"/>
    <x v="53"/>
    <x v="182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x v="19"/>
    <x v="65"/>
    <x v="18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x v="19"/>
    <x v="50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x v="19"/>
    <x v="5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x v="19"/>
    <x v="53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x v="19"/>
    <x v="50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x v="19"/>
    <x v="5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x v="19"/>
    <x v="50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x v="19"/>
    <x v="81"/>
    <x v="182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x v="19"/>
    <x v="148"/>
    <x v="182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x v="19"/>
    <x v="52"/>
    <x v="18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x v="19"/>
    <x v="115"/>
    <x v="182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x v="19"/>
    <x v="60"/>
    <x v="65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x v="19"/>
    <x v="113"/>
    <x v="1830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x v="36"/>
    <x v="335"/>
    <x v="95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x v="36"/>
    <x v="336"/>
    <x v="183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x v="36"/>
    <x v="7"/>
    <x v="1832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x v="36"/>
    <x v="3"/>
    <x v="183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x v="36"/>
    <x v="13"/>
    <x v="1834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x v="36"/>
    <x v="5"/>
    <x v="183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x v="36"/>
    <x v="326"/>
    <x v="79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x v="36"/>
    <x v="337"/>
    <x v="1836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x v="36"/>
    <x v="272"/>
    <x v="183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x v="36"/>
    <x v="48"/>
    <x v="183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x v="36"/>
    <x v="338"/>
    <x v="1839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x v="36"/>
    <x v="174"/>
    <x v="700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x v="36"/>
    <x v="7"/>
    <x v="184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x v="36"/>
    <x v="21"/>
    <x v="184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x v="36"/>
    <x v="106"/>
    <x v="184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x v="36"/>
    <x v="41"/>
    <x v="1843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x v="36"/>
    <x v="339"/>
    <x v="1844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x v="36"/>
    <x v="2"/>
    <x v="184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x v="36"/>
    <x v="340"/>
    <x v="134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x v="36"/>
    <x v="124"/>
    <x v="1846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x v="36"/>
    <x v="91"/>
    <x v="18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x v="36"/>
    <x v="26"/>
    <x v="184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x v="36"/>
    <x v="35"/>
    <x v="184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x v="36"/>
    <x v="341"/>
    <x v="90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x v="36"/>
    <x v="342"/>
    <x v="1850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x v="36"/>
    <x v="2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x v="36"/>
    <x v="343"/>
    <x v="185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x v="36"/>
    <x v="5"/>
    <x v="185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x v="36"/>
    <x v="30"/>
    <x v="185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x v="36"/>
    <x v="137"/>
    <x v="1854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x v="36"/>
    <x v="41"/>
    <x v="185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x v="36"/>
    <x v="0"/>
    <x v="1856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x v="36"/>
    <x v="255"/>
    <x v="185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x v="36"/>
    <x v="6"/>
    <x v="1858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x v="36"/>
    <x v="8"/>
    <x v="185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x v="36"/>
    <x v="229"/>
    <x v="186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x v="36"/>
    <x v="183"/>
    <x v="186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x v="36"/>
    <x v="21"/>
    <x v="1862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x v="36"/>
    <x v="344"/>
    <x v="1863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x v="36"/>
    <x v="6"/>
    <x v="186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x v="36"/>
    <x v="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x v="36"/>
    <x v="5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x v="36"/>
    <x v="122"/>
    <x v="186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x v="36"/>
    <x v="53"/>
    <x v="1866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x v="36"/>
    <x v="57"/>
    <x v="186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x v="36"/>
    <x v="59"/>
    <x v="186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x v="36"/>
    <x v="60"/>
    <x v="1028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x v="36"/>
    <x v="60"/>
    <x v="186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x v="36"/>
    <x v="50"/>
    <x v="1870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x v="36"/>
    <x v="60"/>
    <x v="18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x v="36"/>
    <x v="53"/>
    <x v="187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x v="36"/>
    <x v="60"/>
    <x v="187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x v="36"/>
    <x v="81"/>
    <x v="187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x v="36"/>
    <x v="50"/>
    <x v="434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x v="36"/>
    <x v="70"/>
    <x v="187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x v="36"/>
    <x v="57"/>
    <x v="187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x v="36"/>
    <x v="118"/>
    <x v="18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x v="36"/>
    <x v="50"/>
    <x v="1878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b v="0"/>
    <x v="36"/>
    <x v="56"/>
    <x v="1879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x v="36"/>
    <x v="50"/>
    <x v="188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x v="37"/>
    <x v="33"/>
    <x v="1881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x v="37"/>
    <x v="13"/>
    <x v="1882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x v="37"/>
    <x v="2"/>
    <x v="188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x v="37"/>
    <x v="33"/>
    <x v="188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x v="37"/>
    <x v="4"/>
    <x v="188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x v="37"/>
    <x v="175"/>
    <x v="188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x v="37"/>
    <x v="38"/>
    <x v="188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x v="37"/>
    <x v="193"/>
    <x v="188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x v="37"/>
    <x v="105"/>
    <x v="1889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x v="37"/>
    <x v="52"/>
    <x v="1890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x v="37"/>
    <x v="57"/>
    <x v="1891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x v="37"/>
    <x v="69"/>
    <x v="189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x v="37"/>
    <x v="58"/>
    <x v="1893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x v="37"/>
    <x v="163"/>
    <x v="1894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x v="37"/>
    <x v="59"/>
    <x v="18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x v="37"/>
    <x v="119"/>
    <x v="189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x v="37"/>
    <x v="82"/>
    <x v="189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x v="37"/>
    <x v="50"/>
    <x v="1898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x v="37"/>
    <x v="50"/>
    <x v="878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x v="37"/>
    <x v="60"/>
    <x v="15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x v="19"/>
    <x v="60"/>
    <x v="44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x v="19"/>
    <x v="58"/>
    <x v="189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x v="19"/>
    <x v="50"/>
    <x v="1028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x v="19"/>
    <x v="60"/>
    <x v="438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x v="19"/>
    <x v="50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x v="19"/>
    <x v="5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x v="19"/>
    <x v="5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x v="19"/>
    <x v="50"/>
    <x v="1900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x v="19"/>
    <x v="5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x v="19"/>
    <x v="57"/>
    <x v="190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x v="19"/>
    <x v="50"/>
    <x v="82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x v="19"/>
    <x v="60"/>
    <x v="38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x v="19"/>
    <x v="60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x v="19"/>
    <x v="50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x v="19"/>
    <x v="50"/>
    <x v="1902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x v="19"/>
    <x v="52"/>
    <x v="190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x v="19"/>
    <x v="73"/>
    <x v="1904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x v="19"/>
    <x v="50"/>
    <x v="190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x v="19"/>
    <x v="5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x v="19"/>
    <x v="60"/>
    <x v="82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x v="38"/>
    <x v="132"/>
    <x v="78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x v="38"/>
    <x v="122"/>
    <x v="190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x v="38"/>
    <x v="3"/>
    <x v="190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x v="38"/>
    <x v="52"/>
    <x v="190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x v="38"/>
    <x v="57"/>
    <x v="190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x v="38"/>
    <x v="20"/>
    <x v="1910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x v="38"/>
    <x v="345"/>
    <x v="42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x v="38"/>
    <x v="145"/>
    <x v="191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x v="38"/>
    <x v="21"/>
    <x v="1912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x v="38"/>
    <x v="224"/>
    <x v="19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x v="38"/>
    <x v="7"/>
    <x v="191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x v="38"/>
    <x v="26"/>
    <x v="191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x v="38"/>
    <x v="21"/>
    <x v="169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x v="38"/>
    <x v="31"/>
    <x v="191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x v="38"/>
    <x v="213"/>
    <x v="191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x v="38"/>
    <x v="28"/>
    <x v="1085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x v="38"/>
    <x v="28"/>
    <x v="191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x v="38"/>
    <x v="3"/>
    <x v="191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x v="38"/>
    <x v="15"/>
    <x v="1920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x v="38"/>
    <x v="90"/>
    <x v="192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x v="30"/>
    <x v="346"/>
    <x v="29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x v="30"/>
    <x v="169"/>
    <x v="192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x v="30"/>
    <x v="49"/>
    <x v="192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x v="30"/>
    <x v="347"/>
    <x v="1924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x v="30"/>
    <x v="14"/>
    <x v="19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x v="30"/>
    <x v="6"/>
    <x v="1926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x v="30"/>
    <x v="348"/>
    <x v="192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x v="30"/>
    <x v="180"/>
    <x v="1928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x v="30"/>
    <x v="3"/>
    <x v="1929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x v="30"/>
    <x v="106"/>
    <x v="1810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x v="30"/>
    <x v="3"/>
    <x v="1930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x v="30"/>
    <x v="90"/>
    <x v="193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x v="30"/>
    <x v="29"/>
    <x v="193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x v="30"/>
    <x v="349"/>
    <x v="193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x v="30"/>
    <x v="350"/>
    <x v="193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x v="30"/>
    <x v="4"/>
    <x v="19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x v="30"/>
    <x v="351"/>
    <x v="193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x v="30"/>
    <x v="34"/>
    <x v="1937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x v="30"/>
    <x v="352"/>
    <x v="162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x v="30"/>
    <x v="33"/>
    <x v="193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x v="39"/>
    <x v="50"/>
    <x v="43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x v="39"/>
    <x v="129"/>
    <x v="193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x v="39"/>
    <x v="5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x v="39"/>
    <x v="62"/>
    <x v="1940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x v="39"/>
    <x v="66"/>
    <x v="1941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x v="39"/>
    <x v="117"/>
    <x v="1281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x v="39"/>
    <x v="58"/>
    <x v="431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x v="39"/>
    <x v="60"/>
    <x v="508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x v="39"/>
    <x v="60"/>
    <x v="687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x v="39"/>
    <x v="5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x v="39"/>
    <x v="5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x v="39"/>
    <x v="57"/>
    <x v="194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x v="39"/>
    <x v="118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x v="39"/>
    <x v="5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x v="39"/>
    <x v="221"/>
    <x v="1943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x v="39"/>
    <x v="54"/>
    <x v="1944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x v="39"/>
    <x v="60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x v="39"/>
    <x v="81"/>
    <x v="492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x v="39"/>
    <x v="57"/>
    <x v="178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x v="39"/>
    <x v="5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x v="39"/>
    <x v="60"/>
    <x v="37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x v="39"/>
    <x v="60"/>
    <x v="38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x v="39"/>
    <x v="50"/>
    <x v="179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x v="39"/>
    <x v="60"/>
    <x v="78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x v="39"/>
    <x v="5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x v="39"/>
    <x v="53"/>
    <x v="38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x v="39"/>
    <x v="60"/>
    <x v="194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x v="39"/>
    <x v="51"/>
    <x v="19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x v="39"/>
    <x v="50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x v="39"/>
    <x v="54"/>
    <x v="640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x v="39"/>
    <x v="5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x v="39"/>
    <x v="5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x v="39"/>
    <x v="50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x v="39"/>
    <x v="51"/>
    <x v="19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x v="39"/>
    <x v="56"/>
    <x v="75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x v="39"/>
    <x v="59"/>
    <x v="1948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x v="39"/>
    <x v="50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x v="39"/>
    <x v="73"/>
    <x v="194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x v="39"/>
    <x v="53"/>
    <x v="444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x v="39"/>
    <x v="5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x v="6"/>
    <x v="2"/>
    <x v="119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x v="6"/>
    <x v="28"/>
    <x v="5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x v="6"/>
    <x v="41"/>
    <x v="1950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x v="6"/>
    <x v="17"/>
    <x v="195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x v="6"/>
    <x v="2"/>
    <x v="195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x v="6"/>
    <x v="90"/>
    <x v="1953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x v="6"/>
    <x v="28"/>
    <x v="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x v="6"/>
    <x v="33"/>
    <x v="587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x v="6"/>
    <x v="7"/>
    <x v="195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x v="6"/>
    <x v="2"/>
    <x v="371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x v="6"/>
    <x v="33"/>
    <x v="1955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x v="6"/>
    <x v="29"/>
    <x v="1223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x v="6"/>
    <x v="38"/>
    <x v="195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x v="6"/>
    <x v="95"/>
    <x v="380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x v="6"/>
    <x v="3"/>
    <x v="195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x v="6"/>
    <x v="31"/>
    <x v="878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x v="6"/>
    <x v="33"/>
    <x v="1958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x v="6"/>
    <x v="7"/>
    <x v="195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x v="6"/>
    <x v="16"/>
    <x v="1960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x v="6"/>
    <x v="18"/>
    <x v="1961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x v="6"/>
    <x v="18"/>
    <x v="125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x v="6"/>
    <x v="21"/>
    <x v="19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x v="6"/>
    <x v="30"/>
    <x v="19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x v="6"/>
    <x v="41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x v="6"/>
    <x v="5"/>
    <x v="19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x v="6"/>
    <x v="20"/>
    <x v="19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x v="6"/>
    <x v="9"/>
    <x v="19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x v="6"/>
    <x v="8"/>
    <x v="10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x v="6"/>
    <x v="21"/>
    <x v="1967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x v="6"/>
    <x v="29"/>
    <x v="196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x v="6"/>
    <x v="8"/>
    <x v="196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x v="6"/>
    <x v="40"/>
    <x v="192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x v="6"/>
    <x v="30"/>
    <x v="1970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x v="6"/>
    <x v="29"/>
    <x v="1971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x v="6"/>
    <x v="186"/>
    <x v="197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x v="6"/>
    <x v="24"/>
    <x v="197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x v="6"/>
    <x v="22"/>
    <x v="197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x v="6"/>
    <x v="6"/>
    <x v="197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x v="6"/>
    <x v="2"/>
    <x v="197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x v="6"/>
    <x v="104"/>
    <x v="1977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x v="6"/>
    <x v="8"/>
    <x v="134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x v="6"/>
    <x v="8"/>
    <x v="4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x v="6"/>
    <x v="39"/>
    <x v="197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x v="6"/>
    <x v="16"/>
    <x v="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x v="6"/>
    <x v="33"/>
    <x v="1979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x v="6"/>
    <x v="29"/>
    <x v="1980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x v="6"/>
    <x v="28"/>
    <x v="1981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x v="6"/>
    <x v="8"/>
    <x v="198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x v="6"/>
    <x v="13"/>
    <x v="1983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x v="6"/>
    <x v="8"/>
    <x v="1984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x v="6"/>
    <x v="38"/>
    <x v="19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x v="6"/>
    <x v="41"/>
    <x v="1986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x v="6"/>
    <x v="29"/>
    <x v="1987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x v="6"/>
    <x v="106"/>
    <x v="1988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x v="6"/>
    <x v="229"/>
    <x v="198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x v="6"/>
    <x v="29"/>
    <x v="1990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x v="6"/>
    <x v="8"/>
    <x v="78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x v="6"/>
    <x v="28"/>
    <x v="1991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x v="6"/>
    <x v="38"/>
    <x v="199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x v="6"/>
    <x v="3"/>
    <x v="1993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x v="6"/>
    <x v="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x v="6"/>
    <x v="5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x v="6"/>
    <x v="5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x v="6"/>
    <x v="62"/>
    <x v="17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x v="6"/>
    <x v="188"/>
    <x v="199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x v="6"/>
    <x v="5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x v="6"/>
    <x v="5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x v="6"/>
    <x v="50"/>
    <x v="457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x v="6"/>
    <x v="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x v="6"/>
    <x v="65"/>
    <x v="1995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x v="6"/>
    <x v="5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x v="6"/>
    <x v="53"/>
    <x v="199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x v="6"/>
    <x v="5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x v="6"/>
    <x v="72"/>
    <x v="199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x v="6"/>
    <x v="119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x v="6"/>
    <x v="62"/>
    <x v="82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x v="6"/>
    <x v="6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x v="6"/>
    <x v="5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x v="6"/>
    <x v="53"/>
    <x v="431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x v="6"/>
    <x v="113"/>
    <x v="1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x v="6"/>
    <x v="188"/>
    <x v="1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x v="6"/>
    <x v="50"/>
    <x v="1714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x v="6"/>
    <x v="50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x v="6"/>
    <x v="53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x v="6"/>
    <x v="5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x v="6"/>
    <x v="60"/>
    <x v="377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x v="6"/>
    <x v="68"/>
    <x v="200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x v="6"/>
    <x v="72"/>
    <x v="2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x v="6"/>
    <x v="60"/>
    <x v="1238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x v="6"/>
    <x v="77"/>
    <x v="16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x v="6"/>
    <x v="62"/>
    <x v="158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x v="6"/>
    <x v="5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x v="6"/>
    <x v="151"/>
    <x v="2002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x v="6"/>
    <x v="62"/>
    <x v="200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x v="6"/>
    <x v="50"/>
    <x v="102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x v="6"/>
    <x v="5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x v="6"/>
    <x v="57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x v="6"/>
    <x v="53"/>
    <x v="2004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x v="6"/>
    <x v="50"/>
    <x v="200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x v="6"/>
    <x v="61"/>
    <x v="200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x v="6"/>
    <x v="5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x v="6"/>
    <x v="122"/>
    <x v="2007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x v="6"/>
    <x v="118"/>
    <x v="20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x v="6"/>
    <x v="50"/>
    <x v="2009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x v="6"/>
    <x v="69"/>
    <x v="433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x v="6"/>
    <x v="6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x v="6"/>
    <x v="50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x v="6"/>
    <x v="5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x v="6"/>
    <x v="151"/>
    <x v="201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x v="6"/>
    <x v="60"/>
    <x v="58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x v="6"/>
    <x v="56"/>
    <x v="1594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x v="6"/>
    <x v="114"/>
    <x v="201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x v="6"/>
    <x v="60"/>
    <x v="381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x v="6"/>
    <x v="5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x v="6"/>
    <x v="62"/>
    <x v="201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x v="6"/>
    <x v="70"/>
    <x v="2013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x v="6"/>
    <x v="62"/>
    <x v="201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x v="6"/>
    <x v="65"/>
    <x v="201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x v="6"/>
    <x v="5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x v="6"/>
    <x v="353"/>
    <x v="201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x v="6"/>
    <x v="60"/>
    <x v="36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x v="6"/>
    <x v="50"/>
    <x v="38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x v="6"/>
    <x v="60"/>
    <x v="2017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x v="6"/>
    <x v="62"/>
    <x v="64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x v="6"/>
    <x v="82"/>
    <x v="2018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x v="6"/>
    <x v="114"/>
    <x v="2019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x v="6"/>
    <x v="50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x v="6"/>
    <x v="56"/>
    <x v="177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x v="6"/>
    <x v="50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x v="6"/>
    <x v="50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x v="6"/>
    <x v="121"/>
    <x v="2020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x v="6"/>
    <x v="51"/>
    <x v="2021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x v="6"/>
    <x v="50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x v="6"/>
    <x v="50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x v="6"/>
    <x v="220"/>
    <x v="2022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x v="6"/>
    <x v="59"/>
    <x v="2023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x v="6"/>
    <x v="66"/>
    <x v="2024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x v="6"/>
    <x v="117"/>
    <x v="353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x v="6"/>
    <x v="114"/>
    <x v="434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x v="6"/>
    <x v="117"/>
    <x v="2025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x v="40"/>
    <x v="32"/>
    <x v="134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x v="40"/>
    <x v="8"/>
    <x v="160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x v="40"/>
    <x v="8"/>
    <x v="179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x v="40"/>
    <x v="33"/>
    <x v="202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x v="40"/>
    <x v="21"/>
    <x v="202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x v="40"/>
    <x v="105"/>
    <x v="753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x v="40"/>
    <x v="26"/>
    <x v="202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x v="40"/>
    <x v="8"/>
    <x v="683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x v="40"/>
    <x v="21"/>
    <x v="202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x v="40"/>
    <x v="7"/>
    <x v="203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x v="40"/>
    <x v="6"/>
    <x v="59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x v="40"/>
    <x v="2"/>
    <x v="2031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x v="40"/>
    <x v="33"/>
    <x v="2032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x v="40"/>
    <x v="29"/>
    <x v="203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x v="40"/>
    <x v="7"/>
    <x v="203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x v="40"/>
    <x v="30"/>
    <x v="175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x v="40"/>
    <x v="18"/>
    <x v="203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x v="40"/>
    <x v="7"/>
    <x v="203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x v="40"/>
    <x v="33"/>
    <x v="2037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x v="40"/>
    <x v="13"/>
    <x v="12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x v="38"/>
    <x v="50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x v="38"/>
    <x v="68"/>
    <x v="2038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x v="38"/>
    <x v="5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x v="38"/>
    <x v="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x v="38"/>
    <x v="5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x v="38"/>
    <x v="5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x v="38"/>
    <x v="65"/>
    <x v="2039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x v="38"/>
    <x v="50"/>
    <x v="2040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x v="38"/>
    <x v="56"/>
    <x v="381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x v="38"/>
    <x v="5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x v="38"/>
    <x v="53"/>
    <x v="204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x v="38"/>
    <x v="59"/>
    <x v="204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x v="38"/>
    <x v="50"/>
    <x v="204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x v="38"/>
    <x v="5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x v="38"/>
    <x v="64"/>
    <x v="177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x v="38"/>
    <x v="123"/>
    <x v="204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x v="38"/>
    <x v="53"/>
    <x v="72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x v="38"/>
    <x v="5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x v="38"/>
    <x v="5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x v="38"/>
    <x v="5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x v="6"/>
    <x v="5"/>
    <x v="204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x v="6"/>
    <x v="108"/>
    <x v="546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x v="6"/>
    <x v="13"/>
    <x v="2046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x v="6"/>
    <x v="7"/>
    <x v="2047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x v="6"/>
    <x v="15"/>
    <x v="204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x v="6"/>
    <x v="35"/>
    <x v="204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x v="6"/>
    <x v="35"/>
    <x v="205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x v="6"/>
    <x v="6"/>
    <x v="2051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x v="6"/>
    <x v="200"/>
    <x v="20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x v="6"/>
    <x v="6"/>
    <x v="205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x v="6"/>
    <x v="8"/>
    <x v="205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x v="6"/>
    <x v="2"/>
    <x v="2055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x v="6"/>
    <x v="215"/>
    <x v="205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x v="6"/>
    <x v="21"/>
    <x v="124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x v="6"/>
    <x v="8"/>
    <x v="205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x v="6"/>
    <x v="193"/>
    <x v="205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x v="6"/>
    <x v="35"/>
    <x v="78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x v="6"/>
    <x v="32"/>
    <x v="205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x v="6"/>
    <x v="7"/>
    <x v="206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x v="6"/>
    <x v="15"/>
    <x v="70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x v="38"/>
    <x v="32"/>
    <x v="1290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x v="38"/>
    <x v="21"/>
    <x v="11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x v="38"/>
    <x v="92"/>
    <x v="206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x v="38"/>
    <x v="8"/>
    <x v="206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x v="38"/>
    <x v="108"/>
    <x v="2063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x v="38"/>
    <x v="6"/>
    <x v="206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x v="38"/>
    <x v="5"/>
    <x v="206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x v="38"/>
    <x v="8"/>
    <x v="669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x v="38"/>
    <x v="93"/>
    <x v="206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x v="38"/>
    <x v="8"/>
    <x v="206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x v="38"/>
    <x v="33"/>
    <x v="2068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x v="38"/>
    <x v="2"/>
    <x v="2069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x v="38"/>
    <x v="8"/>
    <x v="1187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x v="38"/>
    <x v="354"/>
    <x v="2070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x v="38"/>
    <x v="2"/>
    <x v="207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x v="38"/>
    <x v="174"/>
    <x v="207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x v="38"/>
    <x v="3"/>
    <x v="2073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x v="38"/>
    <x v="33"/>
    <x v="2074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x v="38"/>
    <x v="17"/>
    <x v="207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x v="38"/>
    <x v="8"/>
    <x v="368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x v="38"/>
    <x v="355"/>
    <x v="207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x v="38"/>
    <x v="15"/>
    <x v="207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x v="38"/>
    <x v="7"/>
    <x v="20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x v="38"/>
    <x v="40"/>
    <x v="20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x v="38"/>
    <x v="28"/>
    <x v="2080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x v="38"/>
    <x v="29"/>
    <x v="2081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x v="38"/>
    <x v="144"/>
    <x v="120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x v="38"/>
    <x v="7"/>
    <x v="2082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x v="38"/>
    <x v="28"/>
    <x v="208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x v="38"/>
    <x v="137"/>
    <x v="208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x v="38"/>
    <x v="39"/>
    <x v="208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x v="38"/>
    <x v="16"/>
    <x v="208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x v="38"/>
    <x v="96"/>
    <x v="208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x v="38"/>
    <x v="40"/>
    <x v="2088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x v="38"/>
    <x v="33"/>
    <x v="208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x v="38"/>
    <x v="33"/>
    <x v="209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x v="38"/>
    <x v="6"/>
    <x v="2091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x v="38"/>
    <x v="7"/>
    <x v="2092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x v="38"/>
    <x v="10"/>
    <x v="209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x v="38"/>
    <x v="7"/>
    <x v="209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x v="38"/>
    <x v="31"/>
    <x v="90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x v="38"/>
    <x v="7"/>
    <x v="209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x v="38"/>
    <x v="33"/>
    <x v="2096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x v="38"/>
    <x v="351"/>
    <x v="209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x v="38"/>
    <x v="120"/>
    <x v="20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x v="38"/>
    <x v="1"/>
    <x v="1769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x v="38"/>
    <x v="26"/>
    <x v="2099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x v="38"/>
    <x v="239"/>
    <x v="210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x v="38"/>
    <x v="5"/>
    <x v="210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x v="38"/>
    <x v="13"/>
    <x v="210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x v="38"/>
    <x v="8"/>
    <x v="246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x v="38"/>
    <x v="37"/>
    <x v="130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x v="38"/>
    <x v="92"/>
    <x v="210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x v="38"/>
    <x v="40"/>
    <x v="2104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x v="38"/>
    <x v="15"/>
    <x v="210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x v="38"/>
    <x v="37"/>
    <x v="21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x v="38"/>
    <x v="182"/>
    <x v="2107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x v="38"/>
    <x v="7"/>
    <x v="210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x v="38"/>
    <x v="15"/>
    <x v="210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x v="38"/>
    <x v="29"/>
    <x v="211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x v="38"/>
    <x v="5"/>
    <x v="2111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x v="38"/>
    <x v="30"/>
    <x v="211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x v="38"/>
    <x v="5"/>
    <x v="2113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x v="38"/>
    <x v="15"/>
    <x v="211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x v="38"/>
    <x v="18"/>
    <x v="211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x v="38"/>
    <x v="87"/>
    <x v="2116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x v="38"/>
    <x v="328"/>
    <x v="211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x v="38"/>
    <x v="183"/>
    <x v="2118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x v="38"/>
    <x v="13"/>
    <x v="17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x v="38"/>
    <x v="6"/>
    <x v="211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x v="38"/>
    <x v="148"/>
    <x v="212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x v="38"/>
    <x v="50"/>
    <x v="822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x v="38"/>
    <x v="50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x v="38"/>
    <x v="5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x v="38"/>
    <x v="50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x v="38"/>
    <x v="5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x v="38"/>
    <x v="5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x v="38"/>
    <x v="50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x v="38"/>
    <x v="56"/>
    <x v="212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x v="38"/>
    <x v="50"/>
    <x v="1727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x v="38"/>
    <x v="5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x v="38"/>
    <x v="356"/>
    <x v="212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x v="38"/>
    <x v="68"/>
    <x v="2123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x v="38"/>
    <x v="57"/>
    <x v="212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x v="38"/>
    <x v="50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x v="38"/>
    <x v="81"/>
    <x v="212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x v="38"/>
    <x v="56"/>
    <x v="438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x v="38"/>
    <x v="50"/>
    <x v="212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x v="38"/>
    <x v="51"/>
    <x v="212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x v="38"/>
    <x v="56"/>
    <x v="212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x v="38"/>
    <x v="64"/>
    <x v="2129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x v="38"/>
    <x v="50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x v="38"/>
    <x v="50"/>
    <x v="213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x v="38"/>
    <x v="50"/>
    <x v="2131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x v="38"/>
    <x v="114"/>
    <x v="2132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x v="38"/>
    <x v="77"/>
    <x v="2133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x v="38"/>
    <x v="50"/>
    <x v="178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x v="38"/>
    <x v="50"/>
    <x v="1902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x v="38"/>
    <x v="60"/>
    <x v="213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x v="38"/>
    <x v="50"/>
    <x v="213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x v="38"/>
    <x v="50"/>
    <x v="213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x v="38"/>
    <x v="5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x v="38"/>
    <x v="50"/>
    <x v="791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x v="38"/>
    <x v="81"/>
    <x v="2137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x v="38"/>
    <x v="53"/>
    <x v="213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x v="38"/>
    <x v="50"/>
    <x v="40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x v="38"/>
    <x v="60"/>
    <x v="36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x v="38"/>
    <x v="50"/>
    <x v="82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x v="38"/>
    <x v="61"/>
    <x v="213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x v="38"/>
    <x v="62"/>
    <x v="214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x v="38"/>
    <x v="63"/>
    <x v="180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x v="38"/>
    <x v="60"/>
    <x v="239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x v="38"/>
    <x v="61"/>
    <x v="214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x v="38"/>
    <x v="50"/>
    <x v="38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x v="38"/>
    <x v="50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x v="38"/>
    <x v="65"/>
    <x v="214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x v="38"/>
    <x v="123"/>
    <x v="214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x v="38"/>
    <x v="65"/>
    <x v="214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x v="38"/>
    <x v="51"/>
    <x v="214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x v="38"/>
    <x v="77"/>
    <x v="214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x v="38"/>
    <x v="81"/>
    <x v="380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x v="38"/>
    <x v="115"/>
    <x v="214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x v="38"/>
    <x v="50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x v="38"/>
    <x v="75"/>
    <x v="214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x v="38"/>
    <x v="72"/>
    <x v="214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x v="38"/>
    <x v="65"/>
    <x v="21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x v="38"/>
    <x v="68"/>
    <x v="215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x v="38"/>
    <x v="50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x v="38"/>
    <x v="78"/>
    <x v="6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x v="38"/>
    <x v="50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x v="38"/>
    <x v="117"/>
    <x v="215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x v="38"/>
    <x v="62"/>
    <x v="2153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x v="38"/>
    <x v="65"/>
    <x v="215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x v="38"/>
    <x v="5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x v="38"/>
    <x v="56"/>
    <x v="462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x v="38"/>
    <x v="219"/>
    <x v="134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x v="38"/>
    <x v="5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x v="38"/>
    <x v="50"/>
    <x v="215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x v="38"/>
    <x v="50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x v="38"/>
    <x v="50"/>
    <x v="2156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x v="38"/>
    <x v="60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x v="38"/>
    <x v="74"/>
    <x v="2157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x v="38"/>
    <x v="149"/>
    <x v="21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x v="38"/>
    <x v="50"/>
    <x v="516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b v="0"/>
    <x v="38"/>
    <x v="5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x v="38"/>
    <x v="65"/>
    <x v="2159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x v="38"/>
    <x v="5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x v="6"/>
    <x v="15"/>
    <x v="2160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x v="6"/>
    <x v="60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x v="6"/>
    <x v="65"/>
    <x v="2161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x v="6"/>
    <x v="63"/>
    <x v="39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x v="6"/>
    <x v="50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x v="6"/>
    <x v="29"/>
    <x v="11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x v="6"/>
    <x v="61"/>
    <x v="64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x v="6"/>
    <x v="70"/>
    <x v="216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x v="6"/>
    <x v="30"/>
    <x v="216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x v="6"/>
    <x v="56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x v="6"/>
    <x v="5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x v="6"/>
    <x v="62"/>
    <x v="2164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x v="6"/>
    <x v="60"/>
    <x v="1196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x v="6"/>
    <x v="221"/>
    <x v="216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x v="6"/>
    <x v="53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x v="6"/>
    <x v="5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x v="6"/>
    <x v="150"/>
    <x v="216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x v="6"/>
    <x v="5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x v="6"/>
    <x v="57"/>
    <x v="21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x v="6"/>
    <x v="90"/>
    <x v="2168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x v="6"/>
    <x v="26"/>
    <x v="216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x v="6"/>
    <x v="3"/>
    <x v="36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x v="6"/>
    <x v="7"/>
    <x v="2170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x v="6"/>
    <x v="8"/>
    <x v="217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x v="6"/>
    <x v="6"/>
    <x v="217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x v="6"/>
    <x v="357"/>
    <x v="2173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x v="6"/>
    <x v="40"/>
    <x v="217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x v="6"/>
    <x v="192"/>
    <x v="125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x v="6"/>
    <x v="21"/>
    <x v="2175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x v="6"/>
    <x v="7"/>
    <x v="2176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x v="6"/>
    <x v="35"/>
    <x v="217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x v="6"/>
    <x v="18"/>
    <x v="10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x v="6"/>
    <x v="21"/>
    <x v="2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x v="6"/>
    <x v="2"/>
    <x v="217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x v="6"/>
    <x v="37"/>
    <x v="140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x v="6"/>
    <x v="38"/>
    <x v="217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x v="6"/>
    <x v="13"/>
    <x v="218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x v="6"/>
    <x v="200"/>
    <x v="218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x v="6"/>
    <x v="12"/>
    <x v="21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x v="6"/>
    <x v="31"/>
    <x v="218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x v="6"/>
    <x v="39"/>
    <x v="2184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x v="6"/>
    <x v="33"/>
    <x v="96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x v="6"/>
    <x v="20"/>
    <x v="29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x v="6"/>
    <x v="15"/>
    <x v="1250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x v="6"/>
    <x v="41"/>
    <x v="218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x v="6"/>
    <x v="33"/>
    <x v="2186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x v="6"/>
    <x v="7"/>
    <x v="21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x v="6"/>
    <x v="5"/>
    <x v="186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x v="6"/>
    <x v="41"/>
    <x v="2188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x v="6"/>
    <x v="16"/>
    <x v="218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x v="6"/>
    <x v="174"/>
    <x v="2190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x v="6"/>
    <x v="35"/>
    <x v="219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x v="6"/>
    <x v="28"/>
    <x v="219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x v="6"/>
    <x v="15"/>
    <x v="81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x v="6"/>
    <x v="7"/>
    <x v="219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x v="6"/>
    <x v="15"/>
    <x v="158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x v="6"/>
    <x v="13"/>
    <x v="219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x v="6"/>
    <x v="8"/>
    <x v="68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x v="6"/>
    <x v="21"/>
    <x v="219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x v="6"/>
    <x v="31"/>
    <x v="219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x v="40"/>
    <x v="187"/>
    <x v="219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x v="40"/>
    <x v="81"/>
    <x v="219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x v="40"/>
    <x v="5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x v="40"/>
    <x v="65"/>
    <x v="219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x v="40"/>
    <x v="60"/>
    <x v="786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x v="40"/>
    <x v="81"/>
    <x v="220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x v="40"/>
    <x v="5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x v="40"/>
    <x v="155"/>
    <x v="165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x v="40"/>
    <x v="50"/>
    <x v="462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x v="40"/>
    <x v="57"/>
    <x v="2201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x v="40"/>
    <x v="50"/>
    <x v="2202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x v="40"/>
    <x v="221"/>
    <x v="22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x v="40"/>
    <x v="50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x v="40"/>
    <x v="60"/>
    <x v="381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x v="40"/>
    <x v="358"/>
    <x v="18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x v="40"/>
    <x v="78"/>
    <x v="68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x v="40"/>
    <x v="5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x v="40"/>
    <x v="56"/>
    <x v="1878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x v="40"/>
    <x v="5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x v="40"/>
    <x v="132"/>
    <x v="220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x v="6"/>
    <x v="3"/>
    <x v="220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x v="6"/>
    <x v="17"/>
    <x v="220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x v="6"/>
    <x v="9"/>
    <x v="220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x v="6"/>
    <x v="28"/>
    <x v="2208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x v="6"/>
    <x v="9"/>
    <x v="2209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x v="6"/>
    <x v="8"/>
    <x v="2210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x v="6"/>
    <x v="21"/>
    <x v="221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x v="6"/>
    <x v="8"/>
    <x v="221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x v="6"/>
    <x v="8"/>
    <x v="2213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x v="6"/>
    <x v="31"/>
    <x v="221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x v="6"/>
    <x v="21"/>
    <x v="221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x v="6"/>
    <x v="8"/>
    <x v="2216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x v="6"/>
    <x v="7"/>
    <x v="221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x v="6"/>
    <x v="33"/>
    <x v="24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x v="6"/>
    <x v="105"/>
    <x v="221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x v="6"/>
    <x v="5"/>
    <x v="11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x v="6"/>
    <x v="21"/>
    <x v="221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x v="6"/>
    <x v="21"/>
    <x v="2220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x v="6"/>
    <x v="3"/>
    <x v="222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x v="6"/>
    <x v="10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x v="6"/>
    <x v="21"/>
    <x v="222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x v="6"/>
    <x v="29"/>
    <x v="134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x v="6"/>
    <x v="5"/>
    <x v="222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x v="6"/>
    <x v="164"/>
    <x v="400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x v="6"/>
    <x v="26"/>
    <x v="2224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x v="6"/>
    <x v="17"/>
    <x v="222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x v="6"/>
    <x v="8"/>
    <x v="222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x v="6"/>
    <x v="33"/>
    <x v="2208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x v="6"/>
    <x v="7"/>
    <x v="2227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x v="6"/>
    <x v="7"/>
    <x v="2228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x v="6"/>
    <x v="20"/>
    <x v="1953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x v="6"/>
    <x v="6"/>
    <x v="222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x v="6"/>
    <x v="7"/>
    <x v="2230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x v="6"/>
    <x v="41"/>
    <x v="223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x v="6"/>
    <x v="37"/>
    <x v="162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x v="6"/>
    <x v="33"/>
    <x v="22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x v="6"/>
    <x v="33"/>
    <x v="223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x v="6"/>
    <x v="3"/>
    <x v="2234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x v="6"/>
    <x v="38"/>
    <x v="191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x v="6"/>
    <x v="6"/>
    <x v="223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x v="6"/>
    <x v="7"/>
    <x v="223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x v="6"/>
    <x v="2"/>
    <x v="223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x v="6"/>
    <x v="21"/>
    <x v="223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x v="6"/>
    <x v="38"/>
    <x v="2239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x v="6"/>
    <x v="30"/>
    <x v="1506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x v="6"/>
    <x v="21"/>
    <x v="2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x v="6"/>
    <x v="7"/>
    <x v="224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x v="6"/>
    <x v="215"/>
    <x v="224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x v="6"/>
    <x v="30"/>
    <x v="190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x v="6"/>
    <x v="6"/>
    <x v="116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x v="6"/>
    <x v="2"/>
    <x v="224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x v="6"/>
    <x v="6"/>
    <x v="224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x v="6"/>
    <x v="15"/>
    <x v="224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x v="6"/>
    <x v="8"/>
    <x v="22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x v="6"/>
    <x v="33"/>
    <x v="2247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x v="6"/>
    <x v="20"/>
    <x v="224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x v="6"/>
    <x v="33"/>
    <x v="224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x v="6"/>
    <x v="344"/>
    <x v="225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x v="6"/>
    <x v="26"/>
    <x v="104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x v="6"/>
    <x v="21"/>
    <x v="2251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x v="6"/>
    <x v="30"/>
    <x v="225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x v="6"/>
    <x v="21"/>
    <x v="225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x v="6"/>
    <x v="21"/>
    <x v="2254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x v="6"/>
    <x v="22"/>
    <x v="225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x v="6"/>
    <x v="224"/>
    <x v="225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x v="6"/>
    <x v="13"/>
    <x v="22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x v="6"/>
    <x v="7"/>
    <x v="225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x v="6"/>
    <x v="8"/>
    <x v="225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x v="6"/>
    <x v="16"/>
    <x v="2260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x v="6"/>
    <x v="15"/>
    <x v="226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x v="6"/>
    <x v="33"/>
    <x v="2262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x v="6"/>
    <x v="35"/>
    <x v="22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x v="6"/>
    <x v="33"/>
    <x v="2264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x v="6"/>
    <x v="108"/>
    <x v="226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x v="6"/>
    <x v="33"/>
    <x v="226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x v="6"/>
    <x v="2"/>
    <x v="226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x v="6"/>
    <x v="21"/>
    <x v="2268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x v="6"/>
    <x v="20"/>
    <x v="22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x v="6"/>
    <x v="21"/>
    <x v="2270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x v="6"/>
    <x v="8"/>
    <x v="227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x v="6"/>
    <x v="8"/>
    <x v="2272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x v="6"/>
    <x v="18"/>
    <x v="227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x v="6"/>
    <x v="10"/>
    <x v="227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x v="6"/>
    <x v="35"/>
    <x v="227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x v="6"/>
    <x v="359"/>
    <x v="227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x v="6"/>
    <x v="106"/>
    <x v="518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x v="6"/>
    <x v="90"/>
    <x v="227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x v="6"/>
    <x v="33"/>
    <x v="1999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x v="6"/>
    <x v="124"/>
    <x v="2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x v="6"/>
    <x v="8"/>
    <x v="227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x v="6"/>
    <x v="21"/>
    <x v="2280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x v="6"/>
    <x v="31"/>
    <x v="228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x v="6"/>
    <x v="104"/>
    <x v="228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x v="6"/>
    <x v="18"/>
    <x v="699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x v="6"/>
    <x v="33"/>
    <x v="228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x v="6"/>
    <x v="31"/>
    <x v="2284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x v="6"/>
    <x v="2"/>
    <x v="228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x v="6"/>
    <x v="21"/>
    <x v="22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x v="6"/>
    <x v="215"/>
    <x v="228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x v="6"/>
    <x v="13"/>
    <x v="228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x v="6"/>
    <x v="108"/>
    <x v="228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x v="6"/>
    <x v="175"/>
    <x v="65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x v="6"/>
    <x v="8"/>
    <x v="229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x v="6"/>
    <x v="5"/>
    <x v="229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x v="6"/>
    <x v="8"/>
    <x v="225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x v="6"/>
    <x v="31"/>
    <x v="2292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x v="6"/>
    <x v="185"/>
    <x v="2293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x v="6"/>
    <x v="5"/>
    <x v="229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x v="6"/>
    <x v="8"/>
    <x v="2295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x v="6"/>
    <x v="6"/>
    <x v="229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x v="6"/>
    <x v="9"/>
    <x v="229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x v="6"/>
    <x v="29"/>
    <x v="11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x v="6"/>
    <x v="7"/>
    <x v="229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x v="6"/>
    <x v="13"/>
    <x v="124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x v="6"/>
    <x v="21"/>
    <x v="22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x v="6"/>
    <x v="9"/>
    <x v="204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x v="6"/>
    <x v="21"/>
    <x v="230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x v="6"/>
    <x v="40"/>
    <x v="179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x v="6"/>
    <x v="7"/>
    <x v="2301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x v="6"/>
    <x v="7"/>
    <x v="230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x v="6"/>
    <x v="91"/>
    <x v="230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x v="6"/>
    <x v="16"/>
    <x v="230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x v="6"/>
    <x v="6"/>
    <x v="230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x v="6"/>
    <x v="2"/>
    <x v="23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x v="6"/>
    <x v="8"/>
    <x v="2307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x v="6"/>
    <x v="2"/>
    <x v="230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x v="6"/>
    <x v="86"/>
    <x v="230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x v="6"/>
    <x v="8"/>
    <x v="231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x v="6"/>
    <x v="8"/>
    <x v="1770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x v="6"/>
    <x v="5"/>
    <x v="231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x v="6"/>
    <x v="21"/>
    <x v="23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x v="6"/>
    <x v="3"/>
    <x v="2313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x v="6"/>
    <x v="178"/>
    <x v="2314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x v="6"/>
    <x v="8"/>
    <x v="2315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x v="6"/>
    <x v="21"/>
    <x v="231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x v="6"/>
    <x v="193"/>
    <x v="93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x v="6"/>
    <x v="7"/>
    <x v="231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x v="6"/>
    <x v="22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x v="6"/>
    <x v="5"/>
    <x v="2318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x v="6"/>
    <x v="17"/>
    <x v="231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x v="6"/>
    <x v="8"/>
    <x v="232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x v="6"/>
    <x v="42"/>
    <x v="232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x v="6"/>
    <x v="3"/>
    <x v="39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x v="6"/>
    <x v="7"/>
    <x v="2322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x v="6"/>
    <x v="29"/>
    <x v="23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x v="6"/>
    <x v="136"/>
    <x v="124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x v="6"/>
    <x v="21"/>
    <x v="214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x v="6"/>
    <x v="9"/>
    <x v="232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x v="6"/>
    <x v="7"/>
    <x v="2325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x v="6"/>
    <x v="7"/>
    <x v="232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x v="6"/>
    <x v="33"/>
    <x v="155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x v="6"/>
    <x v="6"/>
    <x v="2327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x v="6"/>
    <x v="7"/>
    <x v="203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x v="6"/>
    <x v="40"/>
    <x v="1417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x v="6"/>
    <x v="147"/>
    <x v="2328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x v="6"/>
    <x v="7"/>
    <x v="232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x v="6"/>
    <x v="6"/>
    <x v="23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x v="6"/>
    <x v="3"/>
    <x v="2331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x v="6"/>
    <x v="360"/>
    <x v="2332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x v="6"/>
    <x v="17"/>
    <x v="2333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x v="6"/>
    <x v="2"/>
    <x v="2334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x v="6"/>
    <x v="3"/>
    <x v="233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x v="6"/>
    <x v="90"/>
    <x v="233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x v="6"/>
    <x v="86"/>
    <x v="2337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x v="6"/>
    <x v="3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x v="6"/>
    <x v="8"/>
    <x v="150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x v="6"/>
    <x v="13"/>
    <x v="233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x v="6"/>
    <x v="8"/>
    <x v="233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x v="6"/>
    <x v="8"/>
    <x v="234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x v="6"/>
    <x v="7"/>
    <x v="1708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x v="6"/>
    <x v="29"/>
    <x v="2341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x v="6"/>
    <x v="3"/>
    <x v="2342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x v="6"/>
    <x v="3"/>
    <x v="234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x v="6"/>
    <x v="21"/>
    <x v="234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x v="6"/>
    <x v="7"/>
    <x v="234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x v="6"/>
    <x v="20"/>
    <x v="234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x v="6"/>
    <x v="8"/>
    <x v="23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x v="6"/>
    <x v="8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x v="6"/>
    <x v="2"/>
    <x v="39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x v="6"/>
    <x v="16"/>
    <x v="234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x v="6"/>
    <x v="3"/>
    <x v="115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x v="6"/>
    <x v="41"/>
    <x v="2349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x v="6"/>
    <x v="21"/>
    <x v="232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x v="6"/>
    <x v="316"/>
    <x v="229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x v="6"/>
    <x v="8"/>
    <x v="683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x v="6"/>
    <x v="6"/>
    <x v="2350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x v="6"/>
    <x v="24"/>
    <x v="20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x v="6"/>
    <x v="361"/>
    <x v="235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x v="6"/>
    <x v="3"/>
    <x v="235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x v="6"/>
    <x v="2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x v="6"/>
    <x v="38"/>
    <x v="55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x v="6"/>
    <x v="3"/>
    <x v="2353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x v="6"/>
    <x v="8"/>
    <x v="235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x v="6"/>
    <x v="21"/>
    <x v="235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x v="6"/>
    <x v="5"/>
    <x v="235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x v="6"/>
    <x v="8"/>
    <x v="2124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x v="6"/>
    <x v="108"/>
    <x v="235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x v="6"/>
    <x v="178"/>
    <x v="235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x v="6"/>
    <x v="8"/>
    <x v="235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x v="6"/>
    <x v="13"/>
    <x v="2360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x v="6"/>
    <x v="185"/>
    <x v="23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x v="6"/>
    <x v="39"/>
    <x v="2362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x v="6"/>
    <x v="15"/>
    <x v="23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x v="6"/>
    <x v="3"/>
    <x v="2364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x v="6"/>
    <x v="8"/>
    <x v="236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x v="6"/>
    <x v="22"/>
    <x v="223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x v="6"/>
    <x v="3"/>
    <x v="2366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x v="6"/>
    <x v="8"/>
    <x v="2367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x v="6"/>
    <x v="28"/>
    <x v="236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x v="6"/>
    <x v="8"/>
    <x v="841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x v="6"/>
    <x v="7"/>
    <x v="2369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x v="6"/>
    <x v="13"/>
    <x v="237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x v="6"/>
    <x v="178"/>
    <x v="217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x v="6"/>
    <x v="7"/>
    <x v="23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x v="6"/>
    <x v="15"/>
    <x v="2372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x v="6"/>
    <x v="49"/>
    <x v="431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x v="6"/>
    <x v="3"/>
    <x v="237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x v="6"/>
    <x v="33"/>
    <x v="237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x v="6"/>
    <x v="29"/>
    <x v="2375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x v="6"/>
    <x v="8"/>
    <x v="24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x v="6"/>
    <x v="33"/>
    <x v="237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x v="6"/>
    <x v="22"/>
    <x v="178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x v="6"/>
    <x v="15"/>
    <x v="237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x v="6"/>
    <x v="8"/>
    <x v="237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x v="6"/>
    <x v="5"/>
    <x v="2379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x v="6"/>
    <x v="8"/>
    <x v="2380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x v="6"/>
    <x v="6"/>
    <x v="238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x v="6"/>
    <x v="20"/>
    <x v="238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x v="6"/>
    <x v="6"/>
    <x v="238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x v="6"/>
    <x v="7"/>
    <x v="23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x v="6"/>
    <x v="3"/>
    <x v="238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x v="6"/>
    <x v="165"/>
    <x v="2386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x v="6"/>
    <x v="2"/>
    <x v="108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x v="6"/>
    <x v="33"/>
    <x v="238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x v="6"/>
    <x v="8"/>
    <x v="67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x v="6"/>
    <x v="362"/>
    <x v="2388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x v="6"/>
    <x v="363"/>
    <x v="23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x v="6"/>
    <x v="8"/>
    <x v="2390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x v="6"/>
    <x v="29"/>
    <x v="239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x v="6"/>
    <x v="29"/>
    <x v="2392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x v="6"/>
    <x v="5"/>
    <x v="39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x v="6"/>
    <x v="193"/>
    <x v="1922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x v="6"/>
    <x v="143"/>
    <x v="2393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x v="6"/>
    <x v="7"/>
    <x v="239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x v="6"/>
    <x v="42"/>
    <x v="239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x v="6"/>
    <x v="30"/>
    <x v="440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x v="6"/>
    <x v="7"/>
    <x v="239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x v="6"/>
    <x v="7"/>
    <x v="239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x v="6"/>
    <x v="87"/>
    <x v="239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x v="6"/>
    <x v="49"/>
    <x v="23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x v="6"/>
    <x v="39"/>
    <x v="2400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x v="6"/>
    <x v="9"/>
    <x v="2401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x v="6"/>
    <x v="364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x v="6"/>
    <x v="86"/>
    <x v="240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x v="6"/>
    <x v="180"/>
    <x v="240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x v="6"/>
    <x v="33"/>
    <x v="24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x v="6"/>
    <x v="21"/>
    <x v="240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x v="6"/>
    <x v="33"/>
    <x v="2406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x v="6"/>
    <x v="37"/>
    <x v="2407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x v="6"/>
    <x v="7"/>
    <x v="890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x v="6"/>
    <x v="108"/>
    <x v="240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x v="6"/>
    <x v="40"/>
    <x v="200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x v="6"/>
    <x v="95"/>
    <x v="683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x v="6"/>
    <x v="205"/>
    <x v="12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x v="6"/>
    <x v="21"/>
    <x v="2230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x v="6"/>
    <x v="8"/>
    <x v="240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x v="6"/>
    <x v="7"/>
    <x v="241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x v="6"/>
    <x v="40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x v="6"/>
    <x v="3"/>
    <x v="36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x v="6"/>
    <x v="41"/>
    <x v="2411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x v="6"/>
    <x v="40"/>
    <x v="241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x v="6"/>
    <x v="30"/>
    <x v="241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x v="6"/>
    <x v="1"/>
    <x v="241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x v="6"/>
    <x v="17"/>
    <x v="241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x v="6"/>
    <x v="178"/>
    <x v="366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x v="6"/>
    <x v="12"/>
    <x v="2376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x v="6"/>
    <x v="35"/>
    <x v="2416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x v="6"/>
    <x v="7"/>
    <x v="228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x v="6"/>
    <x v="19"/>
    <x v="241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x v="6"/>
    <x v="30"/>
    <x v="241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x v="6"/>
    <x v="10"/>
    <x v="241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x v="6"/>
    <x v="40"/>
    <x v="91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x v="6"/>
    <x v="30"/>
    <x v="160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x v="6"/>
    <x v="137"/>
    <x v="242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x v="6"/>
    <x v="2"/>
    <x v="242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x v="6"/>
    <x v="8"/>
    <x v="246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x v="6"/>
    <x v="8"/>
    <x v="242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x v="6"/>
    <x v="13"/>
    <x v="797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x v="6"/>
    <x v="39"/>
    <x v="242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x v="6"/>
    <x v="15"/>
    <x v="242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x v="6"/>
    <x v="21"/>
    <x v="242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x v="6"/>
    <x v="6"/>
    <x v="242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x v="6"/>
    <x v="6"/>
    <x v="2427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x v="6"/>
    <x v="7"/>
    <x v="2428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x v="6"/>
    <x v="2"/>
    <x v="242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x v="6"/>
    <x v="29"/>
    <x v="243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x v="6"/>
    <x v="8"/>
    <x v="17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x v="6"/>
    <x v="3"/>
    <x v="243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x v="6"/>
    <x v="21"/>
    <x v="2432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x v="6"/>
    <x v="3"/>
    <x v="171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x v="6"/>
    <x v="144"/>
    <x v="102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x v="6"/>
    <x v="6"/>
    <x v="243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x v="6"/>
    <x v="7"/>
    <x v="2434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x v="6"/>
    <x v="7"/>
    <x v="243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x v="6"/>
    <x v="8"/>
    <x v="2436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x v="6"/>
    <x v="90"/>
    <x v="2437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x v="6"/>
    <x v="5"/>
    <x v="687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x v="6"/>
    <x v="33"/>
    <x v="243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x v="6"/>
    <x v="8"/>
    <x v="243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x v="6"/>
    <x v="8"/>
    <x v="2440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x v="6"/>
    <x v="5"/>
    <x v="244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x v="6"/>
    <x v="7"/>
    <x v="244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x v="6"/>
    <x v="7"/>
    <x v="2443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x v="6"/>
    <x v="312"/>
    <x v="1300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x v="6"/>
    <x v="8"/>
    <x v="244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x v="6"/>
    <x v="35"/>
    <x v="2445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x v="6"/>
    <x v="21"/>
    <x v="244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x v="6"/>
    <x v="6"/>
    <x v="244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x v="6"/>
    <x v="21"/>
    <x v="244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x v="6"/>
    <x v="16"/>
    <x v="2010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x v="6"/>
    <x v="7"/>
    <x v="244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x v="6"/>
    <x v="88"/>
    <x v="220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x v="6"/>
    <x v="8"/>
    <x v="178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x v="6"/>
    <x v="30"/>
    <x v="245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x v="6"/>
    <x v="17"/>
    <x v="245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x v="6"/>
    <x v="9"/>
    <x v="245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x v="6"/>
    <x v="94"/>
    <x v="245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x v="6"/>
    <x v="33"/>
    <x v="1428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x v="6"/>
    <x v="42"/>
    <x v="245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x v="6"/>
    <x v="144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x v="6"/>
    <x v="30"/>
    <x v="245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x v="6"/>
    <x v="28"/>
    <x v="2456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x v="6"/>
    <x v="4"/>
    <x v="88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x v="6"/>
    <x v="2"/>
    <x v="104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x v="6"/>
    <x v="21"/>
    <x v="2457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x v="6"/>
    <x v="2"/>
    <x v="2458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x v="6"/>
    <x v="8"/>
    <x v="2459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x v="6"/>
    <x v="8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x v="6"/>
    <x v="21"/>
    <x v="2460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x v="6"/>
    <x v="35"/>
    <x v="2461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x v="6"/>
    <x v="21"/>
    <x v="241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x v="6"/>
    <x v="21"/>
    <x v="246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x v="6"/>
    <x v="2"/>
    <x v="2463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x v="6"/>
    <x v="21"/>
    <x v="1756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x v="6"/>
    <x v="8"/>
    <x v="2464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x v="6"/>
    <x v="6"/>
    <x v="138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x v="6"/>
    <x v="40"/>
    <x v="246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x v="6"/>
    <x v="8"/>
    <x v="11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x v="6"/>
    <x v="8"/>
    <x v="246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x v="6"/>
    <x v="8"/>
    <x v="246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x v="6"/>
    <x v="124"/>
    <x v="246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x v="6"/>
    <x v="3"/>
    <x v="246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x v="6"/>
    <x v="29"/>
    <x v="2470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x v="6"/>
    <x v="21"/>
    <x v="247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x v="6"/>
    <x v="328"/>
    <x v="2472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x v="6"/>
    <x v="2"/>
    <x v="247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x v="6"/>
    <x v="7"/>
    <x v="2474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x v="6"/>
    <x v="26"/>
    <x v="24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x v="6"/>
    <x v="2"/>
    <x v="247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x v="6"/>
    <x v="15"/>
    <x v="247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x v="6"/>
    <x v="38"/>
    <x v="700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x v="6"/>
    <x v="8"/>
    <x v="2478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x v="6"/>
    <x v="35"/>
    <x v="133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x v="6"/>
    <x v="108"/>
    <x v="2479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x v="6"/>
    <x v="8"/>
    <x v="2480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x v="6"/>
    <x v="33"/>
    <x v="24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x v="6"/>
    <x v="6"/>
    <x v="2482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x v="6"/>
    <x v="7"/>
    <x v="2483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x v="6"/>
    <x v="8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x v="6"/>
    <x v="22"/>
    <x v="67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x v="6"/>
    <x v="8"/>
    <x v="1318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x v="6"/>
    <x v="8"/>
    <x v="669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x v="6"/>
    <x v="35"/>
    <x v="2484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x v="6"/>
    <x v="8"/>
    <x v="8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x v="6"/>
    <x v="315"/>
    <x v="248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x v="6"/>
    <x v="15"/>
    <x v="938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x v="6"/>
    <x v="31"/>
    <x v="2486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x v="6"/>
    <x v="17"/>
    <x v="2487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x v="6"/>
    <x v="15"/>
    <x v="2488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x v="6"/>
    <x v="37"/>
    <x v="248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x v="6"/>
    <x v="7"/>
    <x v="2490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x v="6"/>
    <x v="30"/>
    <x v="249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x v="6"/>
    <x v="8"/>
    <x v="249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x v="6"/>
    <x v="215"/>
    <x v="249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x v="6"/>
    <x v="37"/>
    <x v="24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x v="6"/>
    <x v="38"/>
    <x v="2495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x v="6"/>
    <x v="9"/>
    <x v="249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x v="6"/>
    <x v="17"/>
    <x v="2497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x v="6"/>
    <x v="29"/>
    <x v="2498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x v="6"/>
    <x v="33"/>
    <x v="24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x v="6"/>
    <x v="5"/>
    <x v="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x v="6"/>
    <x v="180"/>
    <x v="122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x v="6"/>
    <x v="22"/>
    <x v="2500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x v="6"/>
    <x v="3"/>
    <x v="104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x v="6"/>
    <x v="8"/>
    <x v="250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x v="6"/>
    <x v="193"/>
    <x v="290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x v="6"/>
    <x v="40"/>
    <x v="2502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x v="6"/>
    <x v="361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x v="6"/>
    <x v="22"/>
    <x v="2503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x v="6"/>
    <x v="2"/>
    <x v="200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x v="6"/>
    <x v="8"/>
    <x v="1354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x v="6"/>
    <x v="42"/>
    <x v="2504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x v="6"/>
    <x v="184"/>
    <x v="250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x v="6"/>
    <x v="104"/>
    <x v="583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x v="6"/>
    <x v="124"/>
    <x v="250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x v="6"/>
    <x v="8"/>
    <x v="368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x v="6"/>
    <x v="7"/>
    <x v="2507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x v="6"/>
    <x v="13"/>
    <x v="25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x v="6"/>
    <x v="105"/>
    <x v="250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x v="6"/>
    <x v="17"/>
    <x v="3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x v="6"/>
    <x v="7"/>
    <x v="2350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x v="6"/>
    <x v="40"/>
    <x v="113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x v="6"/>
    <x v="2"/>
    <x v="2510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x v="6"/>
    <x v="5"/>
    <x v="251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x v="6"/>
    <x v="8"/>
    <x v="63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x v="6"/>
    <x v="28"/>
    <x v="1461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x v="6"/>
    <x v="2"/>
    <x v="251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x v="6"/>
    <x v="33"/>
    <x v="1765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x v="6"/>
    <x v="21"/>
    <x v="2513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x v="6"/>
    <x v="8"/>
    <x v="2514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x v="40"/>
    <x v="5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x v="40"/>
    <x v="5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x v="40"/>
    <x v="50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x v="40"/>
    <x v="76"/>
    <x v="251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x v="40"/>
    <x v="68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x v="40"/>
    <x v="131"/>
    <x v="251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x v="40"/>
    <x v="65"/>
    <x v="251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x v="40"/>
    <x v="71"/>
    <x v="251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x v="40"/>
    <x v="5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x v="40"/>
    <x v="134"/>
    <x v="251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x v="40"/>
    <x v="113"/>
    <x v="1694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x v="40"/>
    <x v="50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x v="40"/>
    <x v="52"/>
    <x v="1714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x v="40"/>
    <x v="5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x v="40"/>
    <x v="53"/>
    <x v="501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x v="40"/>
    <x v="5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x v="40"/>
    <x v="63"/>
    <x v="2520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x v="40"/>
    <x v="5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x v="40"/>
    <x v="62"/>
    <x v="2521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x v="40"/>
    <x v="52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x v="6"/>
    <x v="8"/>
    <x v="2522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x v="6"/>
    <x v="3"/>
    <x v="115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x v="6"/>
    <x v="8"/>
    <x v="201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x v="6"/>
    <x v="3"/>
    <x v="133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x v="6"/>
    <x v="365"/>
    <x v="252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x v="6"/>
    <x v="7"/>
    <x v="2524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x v="6"/>
    <x v="107"/>
    <x v="252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x v="6"/>
    <x v="31"/>
    <x v="252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x v="6"/>
    <x v="6"/>
    <x v="252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x v="6"/>
    <x v="38"/>
    <x v="2528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x v="6"/>
    <x v="7"/>
    <x v="170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x v="6"/>
    <x v="21"/>
    <x v="2529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x v="6"/>
    <x v="8"/>
    <x v="2530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x v="6"/>
    <x v="38"/>
    <x v="253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x v="6"/>
    <x v="7"/>
    <x v="253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x v="6"/>
    <x v="3"/>
    <x v="433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x v="6"/>
    <x v="15"/>
    <x v="25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x v="6"/>
    <x v="41"/>
    <x v="253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x v="6"/>
    <x v="8"/>
    <x v="253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x v="6"/>
    <x v="33"/>
    <x v="25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x v="6"/>
    <x v="3"/>
    <x v="25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x v="6"/>
    <x v="178"/>
    <x v="2538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x v="6"/>
    <x v="5"/>
    <x v="253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x v="6"/>
    <x v="7"/>
    <x v="2540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x v="6"/>
    <x v="21"/>
    <x v="254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x v="6"/>
    <x v="35"/>
    <x v="254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x v="6"/>
    <x v="8"/>
    <x v="254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x v="6"/>
    <x v="49"/>
    <x v="457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x v="6"/>
    <x v="32"/>
    <x v="254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x v="6"/>
    <x v="33"/>
    <x v="254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x v="6"/>
    <x v="33"/>
    <x v="254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x v="6"/>
    <x v="5"/>
    <x v="2547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x v="6"/>
    <x v="40"/>
    <x v="254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x v="6"/>
    <x v="20"/>
    <x v="102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x v="6"/>
    <x v="86"/>
    <x v="6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x v="6"/>
    <x v="38"/>
    <x v="254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x v="6"/>
    <x v="86"/>
    <x v="2550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x v="6"/>
    <x v="6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x v="6"/>
    <x v="7"/>
    <x v="2551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x v="6"/>
    <x v="8"/>
    <x v="2552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x v="6"/>
    <x v="15"/>
    <x v="995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x v="6"/>
    <x v="90"/>
    <x v="255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x v="6"/>
    <x v="28"/>
    <x v="255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x v="6"/>
    <x v="30"/>
    <x v="255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x v="6"/>
    <x v="9"/>
    <x v="255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x v="6"/>
    <x v="32"/>
    <x v="255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x v="6"/>
    <x v="13"/>
    <x v="255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x v="6"/>
    <x v="8"/>
    <x v="255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x v="6"/>
    <x v="19"/>
    <x v="256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x v="6"/>
    <x v="29"/>
    <x v="256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x v="6"/>
    <x v="38"/>
    <x v="256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x v="6"/>
    <x v="7"/>
    <x v="2007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x v="6"/>
    <x v="10"/>
    <x v="227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x v="6"/>
    <x v="8"/>
    <x v="256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x v="6"/>
    <x v="15"/>
    <x v="256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x v="6"/>
    <x v="4"/>
    <x v="256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x v="6"/>
    <x v="104"/>
    <x v="25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x v="6"/>
    <x v="33"/>
    <x v="182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x v="6"/>
    <x v="10"/>
    <x v="256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x v="6"/>
    <x v="362"/>
    <x v="256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x v="6"/>
    <x v="126"/>
    <x v="256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x v="6"/>
    <x v="29"/>
    <x v="257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x v="6"/>
    <x v="48"/>
    <x v="257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x v="6"/>
    <x v="35"/>
    <x v="257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x v="6"/>
    <x v="224"/>
    <x v="7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x v="6"/>
    <x v="21"/>
    <x v="2573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x v="6"/>
    <x v="21"/>
    <x v="257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x v="6"/>
    <x v="33"/>
    <x v="257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x v="6"/>
    <x v="94"/>
    <x v="843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x v="6"/>
    <x v="7"/>
    <x v="2576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x v="6"/>
    <x v="366"/>
    <x v="2577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x v="6"/>
    <x v="367"/>
    <x v="243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x v="6"/>
    <x v="2"/>
    <x v="2578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x v="6"/>
    <x v="7"/>
    <x v="2579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x v="6"/>
    <x v="38"/>
    <x v="2580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x v="6"/>
    <x v="21"/>
    <x v="258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x v="6"/>
    <x v="33"/>
    <x v="2582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x v="6"/>
    <x v="37"/>
    <x v="2583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x v="6"/>
    <x v="368"/>
    <x v="2584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x v="6"/>
    <x v="7"/>
    <x v="250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x v="6"/>
    <x v="114"/>
    <x v="258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x v="6"/>
    <x v="113"/>
    <x v="258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x v="6"/>
    <x v="54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x v="6"/>
    <x v="57"/>
    <x v="123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x v="6"/>
    <x v="77"/>
    <x v="16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x v="6"/>
    <x v="5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x v="6"/>
    <x v="58"/>
    <x v="2254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x v="6"/>
    <x v="55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x v="6"/>
    <x v="60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x v="6"/>
    <x v="70"/>
    <x v="82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x v="6"/>
    <x v="82"/>
    <x v="817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x v="6"/>
    <x v="68"/>
    <x v="2587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x v="6"/>
    <x v="82"/>
    <x v="2588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x v="6"/>
    <x v="5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x v="6"/>
    <x v="53"/>
    <x v="38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x v="6"/>
    <x v="5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x v="6"/>
    <x v="5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x v="6"/>
    <x v="54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x v="6"/>
    <x v="53"/>
    <x v="2589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x v="6"/>
    <x v="60"/>
    <x v="38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x v="40"/>
    <x v="3"/>
    <x v="259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x v="40"/>
    <x v="2"/>
    <x v="753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x v="40"/>
    <x v="8"/>
    <x v="2591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x v="40"/>
    <x v="18"/>
    <x v="2592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x v="40"/>
    <x v="40"/>
    <x v="78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x v="40"/>
    <x v="33"/>
    <x v="259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x v="40"/>
    <x v="28"/>
    <x v="2594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x v="40"/>
    <x v="22"/>
    <x v="259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x v="40"/>
    <x v="7"/>
    <x v="259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x v="40"/>
    <x v="15"/>
    <x v="2597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x v="40"/>
    <x v="21"/>
    <x v="12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x v="40"/>
    <x v="5"/>
    <x v="2598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x v="40"/>
    <x v="7"/>
    <x v="2599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x v="40"/>
    <x v="8"/>
    <x v="260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x v="40"/>
    <x v="6"/>
    <x v="260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x v="40"/>
    <x v="8"/>
    <x v="2602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x v="40"/>
    <x v="8"/>
    <x v="248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x v="40"/>
    <x v="40"/>
    <x v="260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x v="40"/>
    <x v="33"/>
    <x v="2604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x v="40"/>
    <x v="16"/>
    <x v="64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x v="40"/>
    <x v="29"/>
    <x v="26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x v="40"/>
    <x v="8"/>
    <x v="2606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x v="40"/>
    <x v="8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x v="40"/>
    <x v="91"/>
    <x v="2607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x v="40"/>
    <x v="5"/>
    <x v="2608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x v="40"/>
    <x v="29"/>
    <x v="26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x v="40"/>
    <x v="8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x v="40"/>
    <x v="8"/>
    <x v="145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x v="40"/>
    <x v="13"/>
    <x v="261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x v="40"/>
    <x v="1"/>
    <x v="112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x v="40"/>
    <x v="2"/>
    <x v="261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x v="40"/>
    <x v="3"/>
    <x v="938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x v="40"/>
    <x v="28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x v="40"/>
    <x v="5"/>
    <x v="261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x v="40"/>
    <x v="21"/>
    <x v="2613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x v="40"/>
    <x v="32"/>
    <x v="261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x v="40"/>
    <x v="41"/>
    <x v="26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x v="40"/>
    <x v="298"/>
    <x v="96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x v="40"/>
    <x v="38"/>
    <x v="261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x v="40"/>
    <x v="8"/>
    <x v="2617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x v="40"/>
    <x v="60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x v="40"/>
    <x v="56"/>
    <x v="200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x v="40"/>
    <x v="5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x v="40"/>
    <x v="5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x v="40"/>
    <x v="50"/>
    <x v="82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x v="40"/>
    <x v="64"/>
    <x v="2618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x v="40"/>
    <x v="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x v="40"/>
    <x v="53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x v="40"/>
    <x v="50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x v="40"/>
    <x v="369"/>
    <x v="261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x v="40"/>
    <x v="60"/>
    <x v="1491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x v="40"/>
    <x v="65"/>
    <x v="96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x v="40"/>
    <x v="65"/>
    <x v="262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x v="40"/>
    <x v="114"/>
    <x v="262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x v="40"/>
    <x v="5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x v="40"/>
    <x v="68"/>
    <x v="2382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x v="40"/>
    <x v="5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x v="40"/>
    <x v="50"/>
    <x v="172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x v="40"/>
    <x v="5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x v="40"/>
    <x v="75"/>
    <x v="262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x v="6"/>
    <x v="8"/>
    <x v="683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x v="6"/>
    <x v="7"/>
    <x v="1316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x v="6"/>
    <x v="108"/>
    <x v="26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x v="6"/>
    <x v="370"/>
    <x v="79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x v="6"/>
    <x v="5"/>
    <x v="26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x v="6"/>
    <x v="7"/>
    <x v="26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x v="6"/>
    <x v="49"/>
    <x v="26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x v="6"/>
    <x v="8"/>
    <x v="73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x v="6"/>
    <x v="17"/>
    <x v="262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x v="6"/>
    <x v="13"/>
    <x v="2628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x v="6"/>
    <x v="371"/>
    <x v="26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x v="6"/>
    <x v="6"/>
    <x v="263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x v="6"/>
    <x v="1"/>
    <x v="16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x v="6"/>
    <x v="2"/>
    <x v="2631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x v="6"/>
    <x v="5"/>
    <x v="263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x v="6"/>
    <x v="6"/>
    <x v="162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x v="6"/>
    <x v="29"/>
    <x v="2633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x v="6"/>
    <x v="2"/>
    <x v="263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x v="6"/>
    <x v="17"/>
    <x v="44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x v="6"/>
    <x v="42"/>
    <x v="263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x v="6"/>
    <x v="8"/>
    <x v="2636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x v="6"/>
    <x v="8"/>
    <x v="2637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x v="6"/>
    <x v="372"/>
    <x v="753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x v="6"/>
    <x v="6"/>
    <x v="263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x v="6"/>
    <x v="2"/>
    <x v="26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x v="6"/>
    <x v="16"/>
    <x v="27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x v="6"/>
    <x v="15"/>
    <x v="264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x v="6"/>
    <x v="12"/>
    <x v="37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x v="6"/>
    <x v="40"/>
    <x v="2641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x v="6"/>
    <x v="21"/>
    <x v="264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x v="6"/>
    <x v="7"/>
    <x v="2643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x v="6"/>
    <x v="7"/>
    <x v="2644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x v="6"/>
    <x v="373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x v="6"/>
    <x v="114"/>
    <x v="264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x v="6"/>
    <x v="66"/>
    <x v="2646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x v="6"/>
    <x v="70"/>
    <x v="264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x v="6"/>
    <x v="139"/>
    <x v="264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x v="6"/>
    <x v="53"/>
    <x v="2649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x v="6"/>
    <x v="56"/>
    <x v="212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x v="6"/>
    <x v="63"/>
    <x v="265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x v="6"/>
    <x v="63"/>
    <x v="26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x v="6"/>
    <x v="113"/>
    <x v="265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x v="6"/>
    <x v="65"/>
    <x v="2653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x v="6"/>
    <x v="122"/>
    <x v="2654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x v="6"/>
    <x v="50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x v="6"/>
    <x v="50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x v="6"/>
    <x v="63"/>
    <x v="26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x v="6"/>
    <x v="56"/>
    <x v="38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x v="6"/>
    <x v="50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x v="6"/>
    <x v="62"/>
    <x v="177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x v="6"/>
    <x v="53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x v="6"/>
    <x v="50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x v="6"/>
    <x v="82"/>
    <x v="265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x v="6"/>
    <x v="62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x v="6"/>
    <x v="50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x v="6"/>
    <x v="5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x v="6"/>
    <x v="60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x v="6"/>
    <x v="117"/>
    <x v="2235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x v="6"/>
    <x v="60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x v="6"/>
    <x v="55"/>
    <x v="2214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x v="40"/>
    <x v="50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x v="40"/>
    <x v="56"/>
    <x v="88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x v="40"/>
    <x v="77"/>
    <x v="179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x v="40"/>
    <x v="56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x v="40"/>
    <x v="5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x v="40"/>
    <x v="5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x v="40"/>
    <x v="5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x v="40"/>
    <x v="5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x v="40"/>
    <x v="226"/>
    <x v="235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x v="40"/>
    <x v="62"/>
    <x v="265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x v="40"/>
    <x v="50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x v="40"/>
    <x v="5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x v="40"/>
    <x v="55"/>
    <x v="35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x v="40"/>
    <x v="62"/>
    <x v="38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x v="40"/>
    <x v="5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x v="40"/>
    <x v="5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x v="40"/>
    <x v="5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x v="40"/>
    <x v="50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b v="0"/>
    <x v="40"/>
    <x v="5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x v="40"/>
    <x v="53"/>
    <x v="82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x v="6"/>
    <x v="117"/>
    <x v="241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x v="6"/>
    <x v="60"/>
    <x v="265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x v="6"/>
    <x v="123"/>
    <x v="265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x v="6"/>
    <x v="69"/>
    <x v="221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x v="6"/>
    <x v="5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x v="6"/>
    <x v="66"/>
    <x v="266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x v="6"/>
    <x v="56"/>
    <x v="1296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x v="6"/>
    <x v="6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x v="6"/>
    <x v="57"/>
    <x v="65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x v="6"/>
    <x v="82"/>
    <x v="878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x v="6"/>
    <x v="69"/>
    <x v="1302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x v="6"/>
    <x v="60"/>
    <x v="368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x v="6"/>
    <x v="62"/>
    <x v="266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x v="6"/>
    <x v="60"/>
    <x v="38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x v="6"/>
    <x v="190"/>
    <x v="266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x v="6"/>
    <x v="5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x v="6"/>
    <x v="50"/>
    <x v="172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x v="6"/>
    <x v="81"/>
    <x v="266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x v="6"/>
    <x v="356"/>
    <x v="266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x v="6"/>
    <x v="77"/>
    <x v="266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x v="6"/>
    <x v="114"/>
    <x v="1783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x v="6"/>
    <x v="50"/>
    <x v="117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x v="6"/>
    <x v="56"/>
    <x v="266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x v="6"/>
    <x v="121"/>
    <x v="241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x v="6"/>
    <x v="5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x v="6"/>
    <x v="54"/>
    <x v="266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x v="6"/>
    <x v="71"/>
    <x v="227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x v="6"/>
    <x v="50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x v="6"/>
    <x v="5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x v="6"/>
    <x v="50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x v="6"/>
    <x v="50"/>
    <x v="37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x v="6"/>
    <x v="53"/>
    <x v="179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x v="6"/>
    <x v="62"/>
    <x v="81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x v="6"/>
    <x v="5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x v="6"/>
    <x v="59"/>
    <x v="2668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x v="6"/>
    <x v="81"/>
    <x v="266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x v="6"/>
    <x v="77"/>
    <x v="133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x v="6"/>
    <x v="54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x v="6"/>
    <x v="50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x v="6"/>
    <x v="60"/>
    <x v="38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x v="6"/>
    <x v="55"/>
    <x v="267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x v="6"/>
    <x v="53"/>
    <x v="2671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x v="6"/>
    <x v="5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x v="6"/>
    <x v="5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x v="6"/>
    <x v="50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x v="6"/>
    <x v="63"/>
    <x v="1466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x v="6"/>
    <x v="57"/>
    <x v="267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x v="6"/>
    <x v="156"/>
    <x v="221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x v="6"/>
    <x v="5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x v="6"/>
    <x v="374"/>
    <x v="267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x v="6"/>
    <x v="81"/>
    <x v="29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x v="6"/>
    <x v="5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x v="6"/>
    <x v="50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x v="6"/>
    <x v="60"/>
    <x v="38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x v="6"/>
    <x v="5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x v="6"/>
    <x v="71"/>
    <x v="267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x v="6"/>
    <x v="5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x v="6"/>
    <x v="50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x v="6"/>
    <x v="56"/>
    <x v="49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x v="6"/>
    <x v="56"/>
    <x v="47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x v="6"/>
    <x v="5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x v="6"/>
    <x v="63"/>
    <x v="267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x v="6"/>
    <x v="60"/>
    <x v="38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x v="6"/>
    <x v="5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x v="6"/>
    <x v="50"/>
    <x v="38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x v="6"/>
    <x v="5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x v="6"/>
    <x v="5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x v="6"/>
    <x v="148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x v="6"/>
    <x v="5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x v="6"/>
    <x v="50"/>
    <x v="582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x v="6"/>
    <x v="188"/>
    <x v="267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x v="6"/>
    <x v="148"/>
    <x v="82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x v="6"/>
    <x v="53"/>
    <x v="784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x v="6"/>
    <x v="50"/>
    <x v="678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x v="6"/>
    <x v="56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x v="6"/>
    <x v="5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x v="6"/>
    <x v="52"/>
    <x v="82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x v="6"/>
    <x v="51"/>
    <x v="367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x v="6"/>
    <x v="60"/>
    <x v="377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x v="6"/>
    <x v="148"/>
    <x v="212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x v="6"/>
    <x v="57"/>
    <x v="14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x v="6"/>
    <x v="113"/>
    <x v="267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x v="6"/>
    <x v="50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x v="6"/>
    <x v="60"/>
    <x v="267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x v="6"/>
    <x v="70"/>
    <x v="267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x v="6"/>
    <x v="375"/>
    <x v="268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x v="6"/>
    <x v="188"/>
    <x v="268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x v="6"/>
    <x v="5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x v="6"/>
    <x v="216"/>
    <x v="268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x v="6"/>
    <x v="60"/>
    <x v="2683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x v="6"/>
    <x v="57"/>
    <x v="126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x v="6"/>
    <x v="53"/>
    <x v="1714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x v="6"/>
    <x v="82"/>
    <x v="2641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x v="6"/>
    <x v="65"/>
    <x v="62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x v="6"/>
    <x v="68"/>
    <x v="44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x v="6"/>
    <x v="131"/>
    <x v="26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x v="6"/>
    <x v="52"/>
    <x v="265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x v="6"/>
    <x v="188"/>
    <x v="2685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x v="6"/>
    <x v="54"/>
    <x v="2686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x v="6"/>
    <x v="151"/>
    <x v="268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x v="6"/>
    <x v="53"/>
    <x v="1729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x v="6"/>
    <x v="5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x v="6"/>
    <x v="65"/>
    <x v="1534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x v="6"/>
    <x v="68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x v="6"/>
    <x v="62"/>
    <x v="2688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x v="6"/>
    <x v="50"/>
    <x v="36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x v="6"/>
    <x v="50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x v="6"/>
    <x v="131"/>
    <x v="82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x v="6"/>
    <x v="123"/>
    <x v="77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x v="6"/>
    <x v="5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x v="6"/>
    <x v="219"/>
    <x v="268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x v="6"/>
    <x v="123"/>
    <x v="2690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x v="6"/>
    <x v="50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x v="6"/>
    <x v="151"/>
    <x v="2671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x v="6"/>
    <x v="53"/>
    <x v="201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x v="6"/>
    <x v="54"/>
    <x v="96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x v="6"/>
    <x v="50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x v="6"/>
    <x v="60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x v="6"/>
    <x v="50"/>
    <x v="447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x v="6"/>
    <x v="50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x v="6"/>
    <x v="52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x v="6"/>
    <x v="65"/>
    <x v="38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x v="6"/>
    <x v="148"/>
    <x v="2691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x v="6"/>
    <x v="59"/>
    <x v="269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x v="6"/>
    <x v="5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x v="6"/>
    <x v="60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x v="6"/>
    <x v="5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x v="6"/>
    <x v="50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x v="6"/>
    <x v="5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x v="6"/>
    <x v="60"/>
    <x v="178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x v="6"/>
    <x v="114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x v="6"/>
    <x v="60"/>
    <x v="179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x v="6"/>
    <x v="123"/>
    <x v="8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x v="6"/>
    <x v="60"/>
    <x v="368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x v="6"/>
    <x v="140"/>
    <x v="269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x v="6"/>
    <x v="5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x v="6"/>
    <x v="60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x v="6"/>
    <x v="62"/>
    <x v="368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x v="6"/>
    <x v="5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x v="6"/>
    <x v="113"/>
    <x v="255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x v="6"/>
    <x v="58"/>
    <x v="2534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x v="6"/>
    <x v="5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x v="6"/>
    <x v="63"/>
    <x v="58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x v="6"/>
    <x v="5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x v="6"/>
    <x v="113"/>
    <x v="578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x v="6"/>
    <x v="73"/>
    <x v="269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x v="6"/>
    <x v="60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x v="6"/>
    <x v="121"/>
    <x v="269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x v="6"/>
    <x v="153"/>
    <x v="269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x v="6"/>
    <x v="57"/>
    <x v="375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x v="6"/>
    <x v="81"/>
    <x v="2697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x v="6"/>
    <x v="64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x v="6"/>
    <x v="134"/>
    <x v="2698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x v="6"/>
    <x v="50"/>
    <x v="678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x v="6"/>
    <x v="50"/>
    <x v="58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x v="6"/>
    <x v="5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x v="6"/>
    <x v="151"/>
    <x v="69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x v="6"/>
    <x v="50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x v="6"/>
    <x v="59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x v="6"/>
    <x v="53"/>
    <x v="44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x v="6"/>
    <x v="82"/>
    <x v="2699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x v="6"/>
    <x v="50"/>
    <x v="58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x v="6"/>
    <x v="5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x v="6"/>
    <x v="5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x v="6"/>
    <x v="151"/>
    <x v="270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x v="6"/>
    <x v="66"/>
    <x v="687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x v="6"/>
    <x v="5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x v="6"/>
    <x v="82"/>
    <x v="270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x v="6"/>
    <x v="226"/>
    <x v="59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x v="6"/>
    <x v="66"/>
    <x v="94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x v="6"/>
    <x v="56"/>
    <x v="270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x v="6"/>
    <x v="56"/>
    <x v="669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x v="6"/>
    <x v="56"/>
    <x v="2629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x v="6"/>
    <x v="5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x v="6"/>
    <x v="53"/>
    <x v="270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x v="6"/>
    <x v="60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x v="6"/>
    <x v="118"/>
    <x v="105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x v="6"/>
    <x v="60"/>
    <x v="2704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x v="6"/>
    <x v="50"/>
    <x v="38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x v="6"/>
    <x v="220"/>
    <x v="2705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x v="6"/>
    <x v="60"/>
    <x v="2706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x v="6"/>
    <x v="122"/>
    <x v="270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x v="6"/>
    <x v="123"/>
    <x v="44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x v="6"/>
    <x v="5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x v="6"/>
    <x v="50"/>
    <x v="447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x v="6"/>
    <x v="60"/>
    <x v="270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x v="6"/>
    <x v="117"/>
    <x v="431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x v="6"/>
    <x v="129"/>
    <x v="2709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x v="6"/>
    <x v="5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x v="6"/>
    <x v="114"/>
    <x v="271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x v="6"/>
    <x v="5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x v="6"/>
    <x v="50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x v="6"/>
    <x v="5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x v="6"/>
    <x v="63"/>
    <x v="224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x v="6"/>
    <x v="53"/>
    <x v="172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x v="6"/>
    <x v="66"/>
    <x v="271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x v="6"/>
    <x v="50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x v="6"/>
    <x v="50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x v="6"/>
    <x v="62"/>
    <x v="2712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x v="6"/>
    <x v="5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x v="6"/>
    <x v="57"/>
    <x v="256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x v="6"/>
    <x v="62"/>
    <x v="179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x v="6"/>
    <x v="56"/>
    <x v="154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x v="6"/>
    <x v="55"/>
    <x v="15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x v="6"/>
    <x v="5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x v="6"/>
    <x v="53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x v="6"/>
    <x v="121"/>
    <x v="2713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x v="6"/>
    <x v="56"/>
    <x v="271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x v="6"/>
    <x v="57"/>
    <x v="271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x v="6"/>
    <x v="5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x v="6"/>
    <x v="5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x v="6"/>
    <x v="60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x v="6"/>
    <x v="5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x v="6"/>
    <x v="5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x v="6"/>
    <x v="117"/>
    <x v="2716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x v="6"/>
    <x v="54"/>
    <x v="40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x v="6"/>
    <x v="70"/>
    <x v="271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x v="6"/>
    <x v="113"/>
    <x v="2718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x v="6"/>
    <x v="376"/>
    <x v="271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x v="6"/>
    <x v="53"/>
    <x v="215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x v="6"/>
    <x v="53"/>
    <x v="578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x v="6"/>
    <x v="5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x v="6"/>
    <x v="129"/>
    <x v="272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x v="6"/>
    <x v="56"/>
    <x v="272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x v="6"/>
    <x v="50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x v="6"/>
    <x v="50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CDA37-9D35-4028-A287-8897F16D75D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A57EF-C2A3-4530-9466-05E39EF93C9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D919F-AA3F-432A-8FD7-5F927784F20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J1" zoomScaleNormal="100" workbookViewId="0">
      <selection activeCell="E5" sqref="E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77734375" customWidth="1"/>
    <col min="16" max="16" width="18.77734375" customWidth="1"/>
    <col min="17" max="17" width="16.88671875" customWidth="1"/>
    <col min="18" max="18" width="13.33203125" customWidth="1"/>
    <col min="19" max="21" width="22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8377</v>
      </c>
      <c r="Q1" s="5" t="s">
        <v>8307</v>
      </c>
      <c r="R1" s="5" t="s">
        <v>8308</v>
      </c>
      <c r="S1" s="5" t="s">
        <v>8322</v>
      </c>
      <c r="T1" s="5" t="s">
        <v>8323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ROUND(E2/D2*100,0)</f>
        <v>137</v>
      </c>
      <c r="P2" s="12">
        <f t="shared" ref="P2:P65" si="1">IFERROR(ROUND(E2/L2,2), 0 )</f>
        <v>63.92</v>
      </c>
      <c r="Q2" t="str">
        <f>LEFT(N2,SEARCH("/",N2)-1)</f>
        <v>film &amp; video</v>
      </c>
      <c r="R2" t="str">
        <f t="shared" ref="R2:R65" si="2">RIGHT(N2,LEN(N2 )-LEN(Q2) -1)</f>
        <v>television</v>
      </c>
      <c r="S2" s="9">
        <f t="shared" ref="S2:S65" si="3">(((J2/60)/60)/24) + DATE(1970,1,1)</f>
        <v>42177.007071759261</v>
      </c>
      <c r="T2" s="9">
        <f t="shared" ref="T2:T65" si="4">(((I2/60)/60)/24) + 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12">
        <f t="shared" si="1"/>
        <v>185.48</v>
      </c>
      <c r="Q3" t="str">
        <f t="shared" ref="Q3:Q66" si="5">LEFT(N3,SEARCH("/",N3,1) - 1)</f>
        <v>film &amp; video</v>
      </c>
      <c r="R3" t="str">
        <f t="shared" si="2"/>
        <v>television</v>
      </c>
      <c r="S3" s="9">
        <f t="shared" si="3"/>
        <v>42766.600497685184</v>
      </c>
      <c r="T3" s="9">
        <f t="shared" si="4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2">
        <f t="shared" si="1"/>
        <v>15</v>
      </c>
      <c r="Q4" t="str">
        <f t="shared" si="5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12">
        <f t="shared" si="1"/>
        <v>69.27</v>
      </c>
      <c r="Q5" t="str">
        <f t="shared" si="5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12">
        <f t="shared" si="1"/>
        <v>190.55</v>
      </c>
      <c r="Q6" t="str">
        <f t="shared" si="5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12">
        <f t="shared" si="1"/>
        <v>93.4</v>
      </c>
      <c r="Q7" t="str">
        <f t="shared" si="5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12">
        <f t="shared" si="1"/>
        <v>146.88</v>
      </c>
      <c r="Q8" t="str">
        <f t="shared" si="5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12">
        <f t="shared" si="1"/>
        <v>159.82</v>
      </c>
      <c r="Q9" t="str">
        <f t="shared" si="5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12">
        <f t="shared" si="1"/>
        <v>291.79000000000002</v>
      </c>
      <c r="Q10" t="str">
        <f t="shared" si="5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12">
        <f t="shared" si="1"/>
        <v>31.5</v>
      </c>
      <c r="Q11" t="str">
        <f t="shared" si="5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12">
        <f t="shared" si="1"/>
        <v>158.68</v>
      </c>
      <c r="Q12" t="str">
        <f t="shared" si="5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12">
        <f t="shared" si="1"/>
        <v>80.33</v>
      </c>
      <c r="Q13" t="str">
        <f t="shared" si="5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12">
        <f t="shared" si="1"/>
        <v>59.96</v>
      </c>
      <c r="Q14" t="str">
        <f t="shared" si="5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12">
        <f t="shared" si="1"/>
        <v>109.78</v>
      </c>
      <c r="Q15" t="str">
        <f t="shared" si="5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12">
        <f t="shared" si="1"/>
        <v>147.71</v>
      </c>
      <c r="Q16" t="str">
        <f t="shared" si="5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12">
        <f t="shared" si="1"/>
        <v>21.76</v>
      </c>
      <c r="Q17" t="str">
        <f t="shared" si="5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12">
        <f t="shared" si="1"/>
        <v>171.84</v>
      </c>
      <c r="Q18" t="str">
        <f t="shared" si="5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12">
        <f t="shared" si="1"/>
        <v>41.94</v>
      </c>
      <c r="Q19" t="str">
        <f t="shared" si="5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12">
        <f t="shared" si="1"/>
        <v>93.26</v>
      </c>
      <c r="Q20" t="str">
        <f t="shared" si="5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12">
        <f t="shared" si="1"/>
        <v>56.14</v>
      </c>
      <c r="Q21" t="str">
        <f t="shared" si="5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12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12">
        <f t="shared" si="1"/>
        <v>199.9</v>
      </c>
      <c r="Q23" t="str">
        <f t="shared" si="5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12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12">
        <f t="shared" si="1"/>
        <v>103.04</v>
      </c>
      <c r="Q25" t="str">
        <f t="shared" si="5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12">
        <f t="shared" si="1"/>
        <v>66.349999999999994</v>
      </c>
      <c r="Q26" t="str">
        <f t="shared" si="5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12">
        <f t="shared" si="1"/>
        <v>57.14</v>
      </c>
      <c r="Q27" t="str">
        <f t="shared" si="5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12">
        <f t="shared" si="1"/>
        <v>102.11</v>
      </c>
      <c r="Q28" t="str">
        <f t="shared" si="5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12">
        <f t="shared" si="1"/>
        <v>148.97</v>
      </c>
      <c r="Q29" t="str">
        <f t="shared" si="5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12">
        <f t="shared" si="1"/>
        <v>169.61</v>
      </c>
      <c r="Q30" t="str">
        <f t="shared" si="5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12">
        <f t="shared" si="1"/>
        <v>31.62</v>
      </c>
      <c r="Q31" t="str">
        <f t="shared" si="5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12">
        <f t="shared" si="1"/>
        <v>76.45</v>
      </c>
      <c r="Q32" t="str">
        <f t="shared" si="5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12">
        <f t="shared" si="1"/>
        <v>13</v>
      </c>
      <c r="Q33" t="str">
        <f t="shared" si="5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12">
        <f t="shared" si="1"/>
        <v>320.45</v>
      </c>
      <c r="Q34" t="str">
        <f t="shared" si="5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12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12">
        <f t="shared" si="1"/>
        <v>49.88</v>
      </c>
      <c r="Q36" t="str">
        <f t="shared" si="5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12">
        <f t="shared" si="1"/>
        <v>59.46</v>
      </c>
      <c r="Q37" t="str">
        <f t="shared" si="5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12">
        <f t="shared" si="1"/>
        <v>193.84</v>
      </c>
      <c r="Q38" t="str">
        <f t="shared" si="5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12">
        <f t="shared" si="1"/>
        <v>159.51</v>
      </c>
      <c r="Q39" t="str">
        <f t="shared" si="5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12">
        <f t="shared" si="1"/>
        <v>41.68</v>
      </c>
      <c r="Q40" t="str">
        <f t="shared" si="5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12">
        <f t="shared" si="1"/>
        <v>150.9</v>
      </c>
      <c r="Q41" t="str">
        <f t="shared" si="5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12">
        <f t="shared" si="1"/>
        <v>126.69</v>
      </c>
      <c r="Q42" t="str">
        <f t="shared" si="5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12">
        <f t="shared" si="1"/>
        <v>105.26</v>
      </c>
      <c r="Q43" t="str">
        <f t="shared" si="5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12">
        <f t="shared" si="1"/>
        <v>117.51</v>
      </c>
      <c r="Q44" t="str">
        <f t="shared" si="5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12">
        <f t="shared" si="1"/>
        <v>117.36</v>
      </c>
      <c r="Q45" t="str">
        <f t="shared" si="5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12">
        <f t="shared" si="1"/>
        <v>133.33000000000001</v>
      </c>
      <c r="Q46" t="str">
        <f t="shared" si="5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12">
        <f t="shared" si="1"/>
        <v>98.36</v>
      </c>
      <c r="Q47" t="str">
        <f t="shared" si="5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12">
        <f t="shared" si="1"/>
        <v>194.44</v>
      </c>
      <c r="Q48" t="str">
        <f t="shared" si="5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12">
        <f t="shared" si="1"/>
        <v>76.87</v>
      </c>
      <c r="Q49" t="str">
        <f t="shared" si="5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12">
        <f t="shared" si="1"/>
        <v>56.82</v>
      </c>
      <c r="Q50" t="str">
        <f t="shared" si="5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12">
        <f t="shared" si="1"/>
        <v>137.93</v>
      </c>
      <c r="Q51" t="str">
        <f t="shared" si="5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12">
        <f t="shared" si="1"/>
        <v>27.27</v>
      </c>
      <c r="Q52" t="str">
        <f t="shared" si="5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12">
        <f t="shared" si="1"/>
        <v>118.34</v>
      </c>
      <c r="Q53" t="str">
        <f t="shared" si="5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12">
        <f t="shared" si="1"/>
        <v>223.48</v>
      </c>
      <c r="Q54" t="str">
        <f t="shared" si="5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12">
        <f t="shared" si="1"/>
        <v>28.11</v>
      </c>
      <c r="Q55" t="str">
        <f t="shared" si="5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12">
        <f t="shared" si="1"/>
        <v>194.23</v>
      </c>
      <c r="Q56" t="str">
        <f t="shared" si="5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12">
        <f t="shared" si="1"/>
        <v>128.94999999999999</v>
      </c>
      <c r="Q57" t="str">
        <f t="shared" si="5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12">
        <f t="shared" si="1"/>
        <v>49.32</v>
      </c>
      <c r="Q58" t="str">
        <f t="shared" si="5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12">
        <f t="shared" si="1"/>
        <v>221.52</v>
      </c>
      <c r="Q59" t="str">
        <f t="shared" si="5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12">
        <f t="shared" si="1"/>
        <v>137.21</v>
      </c>
      <c r="Q60" t="str">
        <f t="shared" si="5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12">
        <f t="shared" si="1"/>
        <v>606.82000000000005</v>
      </c>
      <c r="Q61" t="str">
        <f t="shared" si="5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12">
        <f t="shared" si="1"/>
        <v>43.04</v>
      </c>
      <c r="Q62" t="str">
        <f t="shared" si="5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12">
        <f t="shared" si="1"/>
        <v>322.39</v>
      </c>
      <c r="Q63" t="str">
        <f t="shared" si="5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12">
        <f t="shared" si="1"/>
        <v>96.71</v>
      </c>
      <c r="Q64" t="str">
        <f t="shared" si="5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12">
        <f t="shared" si="1"/>
        <v>35.47</v>
      </c>
      <c r="Q65" t="str">
        <f t="shared" si="5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ROUND(E66/D66*100,0)</f>
        <v>173</v>
      </c>
      <c r="P66" s="12">
        <f t="shared" ref="P66:P129" si="7">IFERROR(ROUND(E66/L66,2), 0 )</f>
        <v>86.67</v>
      </c>
      <c r="Q66" t="str">
        <f t="shared" si="5"/>
        <v>film &amp; video</v>
      </c>
      <c r="R66" t="str">
        <f t="shared" ref="R66:R129" si="8">RIGHT(N66,LEN(N66 )-LEN(Q66) -1)</f>
        <v>shorts</v>
      </c>
      <c r="S66" s="9">
        <f t="shared" ref="S66:S129" si="9">(((J66/60)/60)/24) + DATE(1970,1,1)</f>
        <v>41433.01829861111</v>
      </c>
      <c r="T66" s="9">
        <f t="shared" ref="T66:T129" si="10">(((I66/60)/60)/24) + 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 s="12">
        <f t="shared" si="7"/>
        <v>132.05000000000001</v>
      </c>
      <c r="Q67" t="str">
        <f t="shared" ref="Q67:Q130" si="11">LEFT(N67,SEARCH("/",N67,1) - 1)</f>
        <v>film &amp; video</v>
      </c>
      <c r="R67" t="str">
        <f t="shared" si="8"/>
        <v>shorts</v>
      </c>
      <c r="S67" s="9">
        <f t="shared" si="9"/>
        <v>41835.821226851855</v>
      </c>
      <c r="T67" s="9">
        <f t="shared" si="10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12">
        <f t="shared" si="7"/>
        <v>91.23</v>
      </c>
      <c r="Q68" t="str">
        <f t="shared" si="11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12">
        <f t="shared" si="7"/>
        <v>116.25</v>
      </c>
      <c r="Q69" t="str">
        <f t="shared" si="11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12">
        <f t="shared" si="7"/>
        <v>21.19</v>
      </c>
      <c r="Q70" t="str">
        <f t="shared" si="11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12">
        <f t="shared" si="7"/>
        <v>62.33</v>
      </c>
      <c r="Q71" t="str">
        <f t="shared" si="11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12">
        <f t="shared" si="7"/>
        <v>37.409999999999997</v>
      </c>
      <c r="Q72" t="str">
        <f t="shared" si="11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12">
        <f t="shared" si="7"/>
        <v>69.72</v>
      </c>
      <c r="Q73" t="str">
        <f t="shared" si="11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12">
        <f t="shared" si="7"/>
        <v>58.17</v>
      </c>
      <c r="Q74" t="str">
        <f t="shared" si="11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12">
        <f t="shared" si="7"/>
        <v>50</v>
      </c>
      <c r="Q75" t="str">
        <f t="shared" si="11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12">
        <f t="shared" si="7"/>
        <v>19.47</v>
      </c>
      <c r="Q76" t="str">
        <f t="shared" si="11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12">
        <f t="shared" si="7"/>
        <v>85.96</v>
      </c>
      <c r="Q77" t="str">
        <f t="shared" si="11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12">
        <f t="shared" si="7"/>
        <v>30.67</v>
      </c>
      <c r="Q78" t="str">
        <f t="shared" si="11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12">
        <f t="shared" si="7"/>
        <v>60.38</v>
      </c>
      <c r="Q79" t="str">
        <f t="shared" si="11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12">
        <f t="shared" si="7"/>
        <v>38.6</v>
      </c>
      <c r="Q80" t="str">
        <f t="shared" si="11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12">
        <f t="shared" si="7"/>
        <v>40.270000000000003</v>
      </c>
      <c r="Q81" t="str">
        <f t="shared" si="11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12">
        <f t="shared" si="7"/>
        <v>273.83</v>
      </c>
      <c r="Q82" t="str">
        <f t="shared" si="11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12">
        <f t="shared" si="7"/>
        <v>53.04</v>
      </c>
      <c r="Q83" t="str">
        <f t="shared" si="11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12">
        <f t="shared" si="7"/>
        <v>40.01</v>
      </c>
      <c r="Q84" t="str">
        <f t="shared" si="11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12">
        <f t="shared" si="7"/>
        <v>15.77</v>
      </c>
      <c r="Q85" t="str">
        <f t="shared" si="11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12">
        <f t="shared" si="7"/>
        <v>71.430000000000007</v>
      </c>
      <c r="Q86" t="str">
        <f t="shared" si="11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12">
        <f t="shared" si="7"/>
        <v>71.709999999999994</v>
      </c>
      <c r="Q87" t="str">
        <f t="shared" si="11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12">
        <f t="shared" si="7"/>
        <v>375.76</v>
      </c>
      <c r="Q88" t="str">
        <f t="shared" si="11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12">
        <f t="shared" si="7"/>
        <v>104.6</v>
      </c>
      <c r="Q89" t="str">
        <f t="shared" si="11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12">
        <f t="shared" si="7"/>
        <v>60</v>
      </c>
      <c r="Q90" t="str">
        <f t="shared" si="11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12">
        <f t="shared" si="7"/>
        <v>123.29</v>
      </c>
      <c r="Q91" t="str">
        <f t="shared" si="11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12">
        <f t="shared" si="7"/>
        <v>31.38</v>
      </c>
      <c r="Q92" t="str">
        <f t="shared" si="11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12">
        <f t="shared" si="7"/>
        <v>78.260000000000005</v>
      </c>
      <c r="Q93" t="str">
        <f t="shared" si="11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12">
        <f t="shared" si="7"/>
        <v>122.33</v>
      </c>
      <c r="Q94" t="str">
        <f t="shared" si="11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12">
        <f t="shared" si="7"/>
        <v>73.73</v>
      </c>
      <c r="Q95" t="str">
        <f t="shared" si="11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12">
        <f t="shared" si="7"/>
        <v>21.67</v>
      </c>
      <c r="Q96" t="str">
        <f t="shared" si="11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12">
        <f t="shared" si="7"/>
        <v>21.9</v>
      </c>
      <c r="Q97" t="str">
        <f t="shared" si="11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12">
        <f t="shared" si="7"/>
        <v>50.59</v>
      </c>
      <c r="Q98" t="str">
        <f t="shared" si="11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12">
        <f t="shared" si="7"/>
        <v>53.13</v>
      </c>
      <c r="Q99" t="str">
        <f t="shared" si="11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12">
        <f t="shared" si="7"/>
        <v>56.67</v>
      </c>
      <c r="Q100" t="str">
        <f t="shared" si="11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12">
        <f t="shared" si="7"/>
        <v>40.78</v>
      </c>
      <c r="Q101" t="str">
        <f t="shared" si="11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12">
        <f t="shared" si="7"/>
        <v>192.31</v>
      </c>
      <c r="Q102" t="str">
        <f t="shared" si="11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12">
        <f t="shared" si="7"/>
        <v>100</v>
      </c>
      <c r="Q103" t="str">
        <f t="shared" si="11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12">
        <f t="shared" si="7"/>
        <v>117.92</v>
      </c>
      <c r="Q104" t="str">
        <f t="shared" si="11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12">
        <f t="shared" si="7"/>
        <v>27.9</v>
      </c>
      <c r="Q105" t="str">
        <f t="shared" si="11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12">
        <f t="shared" si="7"/>
        <v>60</v>
      </c>
      <c r="Q106" t="str">
        <f t="shared" si="11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12">
        <f t="shared" si="7"/>
        <v>39.380000000000003</v>
      </c>
      <c r="Q107" t="str">
        <f t="shared" si="11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12">
        <f t="shared" si="7"/>
        <v>186.11</v>
      </c>
      <c r="Q108" t="str">
        <f t="shared" si="11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12">
        <f t="shared" si="7"/>
        <v>111.38</v>
      </c>
      <c r="Q109" t="str">
        <f t="shared" si="11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12">
        <f t="shared" si="7"/>
        <v>78.72</v>
      </c>
      <c r="Q110" t="str">
        <f t="shared" si="11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12">
        <f t="shared" si="7"/>
        <v>46.7</v>
      </c>
      <c r="Q111" t="str">
        <f t="shared" si="11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12">
        <f t="shared" si="7"/>
        <v>65.38</v>
      </c>
      <c r="Q112" t="str">
        <f t="shared" si="11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12">
        <f t="shared" si="7"/>
        <v>102.08</v>
      </c>
      <c r="Q113" t="str">
        <f t="shared" si="11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12">
        <f t="shared" si="7"/>
        <v>64.2</v>
      </c>
      <c r="Q114" t="str">
        <f t="shared" si="11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12">
        <f t="shared" si="7"/>
        <v>90.38</v>
      </c>
      <c r="Q115" t="str">
        <f t="shared" si="11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12">
        <f t="shared" si="7"/>
        <v>88.57</v>
      </c>
      <c r="Q116" t="str">
        <f t="shared" si="11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12">
        <f t="shared" si="7"/>
        <v>28.73</v>
      </c>
      <c r="Q117" t="str">
        <f t="shared" si="11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12">
        <f t="shared" si="7"/>
        <v>69.790000000000006</v>
      </c>
      <c r="Q118" t="str">
        <f t="shared" si="11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12">
        <f t="shared" si="7"/>
        <v>167.49</v>
      </c>
      <c r="Q119" t="str">
        <f t="shared" si="11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12">
        <f t="shared" si="7"/>
        <v>144.91</v>
      </c>
      <c r="Q120" t="str">
        <f t="shared" si="11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12">
        <f t="shared" si="7"/>
        <v>91.84</v>
      </c>
      <c r="Q121" t="str">
        <f t="shared" si="11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12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12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12">
        <f t="shared" si="7"/>
        <v>0</v>
      </c>
      <c r="Q124" t="str">
        <f t="shared" si="11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12">
        <f t="shared" si="7"/>
        <v>25.17</v>
      </c>
      <c r="Q125" t="str">
        <f t="shared" si="11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12">
        <f t="shared" si="7"/>
        <v>0</v>
      </c>
      <c r="Q126" t="str">
        <f t="shared" si="11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12">
        <f t="shared" si="7"/>
        <v>11.67</v>
      </c>
      <c r="Q127" t="str">
        <f t="shared" si="11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12">
        <f t="shared" si="7"/>
        <v>106.69</v>
      </c>
      <c r="Q128" t="str">
        <f t="shared" si="11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12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ROUND(E130/D130*100,0)</f>
        <v>2</v>
      </c>
      <c r="P130" s="12">
        <f t="shared" ref="P130:P193" si="13">IFERROR(ROUND(E130/L130,2), 0 )</f>
        <v>311.17</v>
      </c>
      <c r="Q130" t="str">
        <f t="shared" si="11"/>
        <v>film &amp; video</v>
      </c>
      <c r="R130" t="str">
        <f t="shared" ref="R130:R193" si="14">RIGHT(N130,LEN(N130 )-LEN(Q130) -1)</f>
        <v>science fiction</v>
      </c>
      <c r="S130" s="9">
        <f t="shared" ref="S130:S193" si="15">(((J130/60)/60)/24) + DATE(1970,1,1)</f>
        <v>42628.22792824074</v>
      </c>
      <c r="T130" s="9">
        <f t="shared" ref="T130:T193" si="16">(((I130/60)/60)/24) + 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12">
        <f t="shared" si="13"/>
        <v>0</v>
      </c>
      <c r="Q131" t="str">
        <f t="shared" ref="Q131:Q194" si="17">LEFT(N131,SEARCH("/",N131,1) - 1)</f>
        <v>film &amp; video</v>
      </c>
      <c r="R131" t="str">
        <f t="shared" si="14"/>
        <v>science fiction</v>
      </c>
      <c r="S131" s="9">
        <f t="shared" si="15"/>
        <v>41882.937303240738</v>
      </c>
      <c r="T131" s="9">
        <f t="shared" si="16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12">
        <f t="shared" si="13"/>
        <v>0</v>
      </c>
      <c r="Q132" t="str">
        <f t="shared" si="17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12">
        <f t="shared" si="13"/>
        <v>0</v>
      </c>
      <c r="Q133" t="str">
        <f t="shared" si="17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12">
        <f t="shared" si="13"/>
        <v>94.51</v>
      </c>
      <c r="Q134" t="str">
        <f t="shared" si="17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12">
        <f t="shared" si="13"/>
        <v>0</v>
      </c>
      <c r="Q135" t="str">
        <f t="shared" si="17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12">
        <f t="shared" si="13"/>
        <v>0</v>
      </c>
      <c r="Q136" t="str">
        <f t="shared" si="17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12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12">
        <f t="shared" si="13"/>
        <v>0</v>
      </c>
      <c r="Q138" t="str">
        <f t="shared" si="17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12">
        <f t="shared" si="13"/>
        <v>0</v>
      </c>
      <c r="Q139" t="str">
        <f t="shared" si="17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12">
        <f t="shared" si="13"/>
        <v>81.239999999999995</v>
      </c>
      <c r="Q140" t="str">
        <f t="shared" si="17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12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12">
        <f t="shared" si="13"/>
        <v>0</v>
      </c>
      <c r="Q142" t="str">
        <f t="shared" si="17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12">
        <f t="shared" si="13"/>
        <v>46.18</v>
      </c>
      <c r="Q143" t="str">
        <f t="shared" si="17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12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12">
        <f t="shared" si="13"/>
        <v>0</v>
      </c>
      <c r="Q145" t="str">
        <f t="shared" si="17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12">
        <f t="shared" si="13"/>
        <v>55.95</v>
      </c>
      <c r="Q146" t="str">
        <f t="shared" si="17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12">
        <f t="shared" si="13"/>
        <v>37.56</v>
      </c>
      <c r="Q147" t="str">
        <f t="shared" si="17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12">
        <f t="shared" si="13"/>
        <v>38.33</v>
      </c>
      <c r="Q148" t="str">
        <f t="shared" si="17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12">
        <f t="shared" si="13"/>
        <v>0</v>
      </c>
      <c r="Q149" t="str">
        <f t="shared" si="17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12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12">
        <f t="shared" si="13"/>
        <v>15.33</v>
      </c>
      <c r="Q151" t="str">
        <f t="shared" si="17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12">
        <f t="shared" si="13"/>
        <v>449.43</v>
      </c>
      <c r="Q152" t="str">
        <f t="shared" si="17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12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12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12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12">
        <f t="shared" si="13"/>
        <v>13.33</v>
      </c>
      <c r="Q156" t="str">
        <f t="shared" si="17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12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12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12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12">
        <f t="shared" si="13"/>
        <v>0</v>
      </c>
      <c r="Q160" t="str">
        <f t="shared" si="17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12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12">
        <f t="shared" si="13"/>
        <v>0</v>
      </c>
      <c r="Q162" t="str">
        <f t="shared" si="17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12">
        <f t="shared" si="13"/>
        <v>5</v>
      </c>
      <c r="Q163" t="str">
        <f t="shared" si="17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12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12">
        <f t="shared" si="13"/>
        <v>0</v>
      </c>
      <c r="Q165" t="str">
        <f t="shared" si="17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12">
        <f t="shared" si="13"/>
        <v>91.43</v>
      </c>
      <c r="Q166" t="str">
        <f t="shared" si="17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12">
        <f t="shared" si="13"/>
        <v>0</v>
      </c>
      <c r="Q167" t="str">
        <f t="shared" si="17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12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12">
        <f t="shared" si="13"/>
        <v>5.5</v>
      </c>
      <c r="Q169" t="str">
        <f t="shared" si="17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12">
        <f t="shared" si="13"/>
        <v>108.33</v>
      </c>
      <c r="Q170" t="str">
        <f t="shared" si="17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12">
        <f t="shared" si="13"/>
        <v>56</v>
      </c>
      <c r="Q171" t="str">
        <f t="shared" si="17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12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12">
        <f t="shared" si="13"/>
        <v>1</v>
      </c>
      <c r="Q173" t="str">
        <f t="shared" si="17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12">
        <f t="shared" si="13"/>
        <v>0</v>
      </c>
      <c r="Q174" t="str">
        <f t="shared" si="17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12">
        <f t="shared" si="13"/>
        <v>0</v>
      </c>
      <c r="Q175" t="str">
        <f t="shared" si="17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12">
        <f t="shared" si="13"/>
        <v>0</v>
      </c>
      <c r="Q176" t="str">
        <f t="shared" si="17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12">
        <f t="shared" si="13"/>
        <v>49.88</v>
      </c>
      <c r="Q177" t="str">
        <f t="shared" si="17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12">
        <f t="shared" si="13"/>
        <v>0</v>
      </c>
      <c r="Q178" t="str">
        <f t="shared" si="17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12">
        <f t="shared" si="13"/>
        <v>25.71</v>
      </c>
      <c r="Q179" t="str">
        <f t="shared" si="17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12">
        <f t="shared" si="13"/>
        <v>0</v>
      </c>
      <c r="Q180" t="str">
        <f t="shared" si="17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12">
        <f t="shared" si="13"/>
        <v>100</v>
      </c>
      <c r="Q181" t="str">
        <f t="shared" si="17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12">
        <f t="shared" si="13"/>
        <v>30.85</v>
      </c>
      <c r="Q182" t="str">
        <f t="shared" si="17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12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12">
        <f t="shared" si="13"/>
        <v>0</v>
      </c>
      <c r="Q184" t="str">
        <f t="shared" si="17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12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12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12">
        <f t="shared" si="13"/>
        <v>220</v>
      </c>
      <c r="Q187" t="str">
        <f t="shared" si="17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12">
        <f t="shared" si="13"/>
        <v>0</v>
      </c>
      <c r="Q188" t="str">
        <f t="shared" si="17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12">
        <f t="shared" si="13"/>
        <v>160</v>
      </c>
      <c r="Q189" t="str">
        <f t="shared" si="17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12">
        <f t="shared" si="13"/>
        <v>0</v>
      </c>
      <c r="Q190" t="str">
        <f t="shared" si="17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12">
        <f t="shared" si="13"/>
        <v>69</v>
      </c>
      <c r="Q191" t="str">
        <f t="shared" si="17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12">
        <f t="shared" si="13"/>
        <v>50</v>
      </c>
      <c r="Q192" t="str">
        <f t="shared" si="17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12">
        <f t="shared" si="13"/>
        <v>83.33</v>
      </c>
      <c r="Q193" t="str">
        <f t="shared" si="17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ROUND(E194/D194*100,0)</f>
        <v>0</v>
      </c>
      <c r="P194" s="12">
        <f t="shared" ref="P194:P257" si="19">IFERROR(ROUND(E194/L194,2), 0 )</f>
        <v>5.67</v>
      </c>
      <c r="Q194" t="str">
        <f t="shared" si="17"/>
        <v>film &amp; video</v>
      </c>
      <c r="R194" t="str">
        <f t="shared" ref="R194:R257" si="20">RIGHT(N194,LEN(N194 )-LEN(Q194) -1)</f>
        <v>drama</v>
      </c>
      <c r="S194" s="9">
        <f t="shared" ref="S194:S257" si="21">(((J194/60)/60)/24) + DATE(1970,1,1)</f>
        <v>41899.792037037041</v>
      </c>
      <c r="T194" s="9">
        <f t="shared" ref="T194:T257" si="22">(((I194/60)/60)/24) + 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12">
        <f t="shared" si="19"/>
        <v>0</v>
      </c>
      <c r="Q195" t="str">
        <f t="shared" ref="Q195:Q258" si="23">LEFT(N195,SEARCH("/",N195,1) - 1)</f>
        <v>film &amp; video</v>
      </c>
      <c r="R195" t="str">
        <f t="shared" si="20"/>
        <v>drama</v>
      </c>
      <c r="S195" s="9">
        <f t="shared" si="21"/>
        <v>41911.934791666667</v>
      </c>
      <c r="T195" s="9">
        <f t="shared" si="22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12">
        <f t="shared" si="19"/>
        <v>1</v>
      </c>
      <c r="Q196" t="str">
        <f t="shared" si="23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12">
        <f t="shared" si="19"/>
        <v>0</v>
      </c>
      <c r="Q197" t="str">
        <f t="shared" si="23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12">
        <f t="shared" si="19"/>
        <v>77.11</v>
      </c>
      <c r="Q198" t="str">
        <f t="shared" si="23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12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12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12">
        <f t="shared" si="19"/>
        <v>0</v>
      </c>
      <c r="Q201" t="str">
        <f t="shared" si="23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12">
        <f t="shared" si="19"/>
        <v>87.31</v>
      </c>
      <c r="Q202" t="str">
        <f t="shared" si="23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12">
        <f t="shared" si="19"/>
        <v>54.29</v>
      </c>
      <c r="Q203" t="str">
        <f t="shared" si="23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12">
        <f t="shared" si="19"/>
        <v>0</v>
      </c>
      <c r="Q204" t="str">
        <f t="shared" si="23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12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12">
        <f t="shared" si="19"/>
        <v>117.68</v>
      </c>
      <c r="Q206" t="str">
        <f t="shared" si="23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12">
        <f t="shared" si="19"/>
        <v>76.47</v>
      </c>
      <c r="Q207" t="str">
        <f t="shared" si="23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12">
        <f t="shared" si="19"/>
        <v>0</v>
      </c>
      <c r="Q208" t="str">
        <f t="shared" si="23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12">
        <f t="shared" si="19"/>
        <v>163.85</v>
      </c>
      <c r="Q209" t="str">
        <f t="shared" si="23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12">
        <f t="shared" si="19"/>
        <v>0</v>
      </c>
      <c r="Q210" t="str">
        <f t="shared" si="23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12">
        <f t="shared" si="19"/>
        <v>0</v>
      </c>
      <c r="Q211" t="str">
        <f t="shared" si="23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12">
        <f t="shared" si="19"/>
        <v>91.82</v>
      </c>
      <c r="Q212" t="str">
        <f t="shared" si="23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12">
        <f t="shared" si="19"/>
        <v>185.83</v>
      </c>
      <c r="Q213" t="str">
        <f t="shared" si="23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12">
        <f t="shared" si="19"/>
        <v>1</v>
      </c>
      <c r="Q214" t="str">
        <f t="shared" si="23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12">
        <f t="shared" si="19"/>
        <v>20</v>
      </c>
      <c r="Q215" t="str">
        <f t="shared" si="23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12">
        <f t="shared" si="19"/>
        <v>1</v>
      </c>
      <c r="Q216" t="str">
        <f t="shared" si="23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12">
        <f t="shared" si="19"/>
        <v>10</v>
      </c>
      <c r="Q217" t="str">
        <f t="shared" si="23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12">
        <f t="shared" si="19"/>
        <v>331.54</v>
      </c>
      <c r="Q218" t="str">
        <f t="shared" si="23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12">
        <f t="shared" si="19"/>
        <v>314.29000000000002</v>
      </c>
      <c r="Q219" t="str">
        <f t="shared" si="23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12">
        <f t="shared" si="19"/>
        <v>100</v>
      </c>
      <c r="Q220" t="str">
        <f t="shared" si="23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12">
        <f t="shared" si="19"/>
        <v>115.99</v>
      </c>
      <c r="Q221" t="str">
        <f t="shared" si="23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12">
        <f t="shared" si="19"/>
        <v>120</v>
      </c>
      <c r="Q222" t="str">
        <f t="shared" si="23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12">
        <f t="shared" si="19"/>
        <v>0</v>
      </c>
      <c r="Q223" t="str">
        <f t="shared" si="23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12">
        <f t="shared" si="19"/>
        <v>65</v>
      </c>
      <c r="Q224" t="str">
        <f t="shared" si="23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12">
        <f t="shared" si="19"/>
        <v>0</v>
      </c>
      <c r="Q225" t="str">
        <f t="shared" si="23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12">
        <f t="shared" si="19"/>
        <v>0</v>
      </c>
      <c r="Q226" t="str">
        <f t="shared" si="23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12">
        <f t="shared" si="19"/>
        <v>0</v>
      </c>
      <c r="Q227" t="str">
        <f t="shared" si="23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12">
        <f t="shared" si="19"/>
        <v>125</v>
      </c>
      <c r="Q228" t="str">
        <f t="shared" si="23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12">
        <f t="shared" si="19"/>
        <v>0</v>
      </c>
      <c r="Q229" t="str">
        <f t="shared" si="23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12">
        <f t="shared" si="19"/>
        <v>0</v>
      </c>
      <c r="Q230" t="str">
        <f t="shared" si="23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12">
        <f t="shared" si="19"/>
        <v>0</v>
      </c>
      <c r="Q231" t="str">
        <f t="shared" si="23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12">
        <f t="shared" si="19"/>
        <v>30</v>
      </c>
      <c r="Q232" t="str">
        <f t="shared" si="23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12">
        <f t="shared" si="19"/>
        <v>0</v>
      </c>
      <c r="Q233" t="str">
        <f t="shared" si="23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12">
        <f t="shared" si="19"/>
        <v>15.71</v>
      </c>
      <c r="Q234" t="str">
        <f t="shared" si="23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12">
        <f t="shared" si="19"/>
        <v>0</v>
      </c>
      <c r="Q235" t="str">
        <f t="shared" si="23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12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12">
        <f t="shared" si="19"/>
        <v>0</v>
      </c>
      <c r="Q237" t="str">
        <f t="shared" si="23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12">
        <f t="shared" si="19"/>
        <v>0</v>
      </c>
      <c r="Q238" t="str">
        <f t="shared" si="23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12">
        <f t="shared" si="19"/>
        <v>50</v>
      </c>
      <c r="Q239" t="str">
        <f t="shared" si="23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12">
        <f t="shared" si="19"/>
        <v>0</v>
      </c>
      <c r="Q240" t="str">
        <f t="shared" si="23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12">
        <f t="shared" si="19"/>
        <v>50</v>
      </c>
      <c r="Q241" t="str">
        <f t="shared" si="23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12">
        <f t="shared" si="19"/>
        <v>117.85</v>
      </c>
      <c r="Q242" t="str">
        <f t="shared" si="23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12">
        <f t="shared" si="19"/>
        <v>109.04</v>
      </c>
      <c r="Q243" t="str">
        <f t="shared" si="23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12">
        <f t="shared" si="19"/>
        <v>73.02</v>
      </c>
      <c r="Q244" t="str">
        <f t="shared" si="23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12">
        <f t="shared" si="19"/>
        <v>78.2</v>
      </c>
      <c r="Q245" t="str">
        <f t="shared" si="23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12">
        <f t="shared" si="19"/>
        <v>47.4</v>
      </c>
      <c r="Q246" t="str">
        <f t="shared" si="23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12">
        <f t="shared" si="19"/>
        <v>54.02</v>
      </c>
      <c r="Q247" t="str">
        <f t="shared" si="23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12">
        <f t="shared" si="19"/>
        <v>68.489999999999995</v>
      </c>
      <c r="Q248" t="str">
        <f t="shared" si="23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12">
        <f t="shared" si="19"/>
        <v>108.15</v>
      </c>
      <c r="Q249" t="str">
        <f t="shared" si="23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12">
        <f t="shared" si="19"/>
        <v>589.95000000000005</v>
      </c>
      <c r="Q250" t="str">
        <f t="shared" si="23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12">
        <f t="shared" si="19"/>
        <v>48.05</v>
      </c>
      <c r="Q251" t="str">
        <f t="shared" si="23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12">
        <f t="shared" si="19"/>
        <v>72.48</v>
      </c>
      <c r="Q252" t="str">
        <f t="shared" si="23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12">
        <f t="shared" si="19"/>
        <v>57.08</v>
      </c>
      <c r="Q253" t="str">
        <f t="shared" si="23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12">
        <f t="shared" si="19"/>
        <v>85.44</v>
      </c>
      <c r="Q254" t="str">
        <f t="shared" si="23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12">
        <f t="shared" si="19"/>
        <v>215.86</v>
      </c>
      <c r="Q255" t="str">
        <f t="shared" si="23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12">
        <f t="shared" si="19"/>
        <v>89.39</v>
      </c>
      <c r="Q256" t="str">
        <f t="shared" si="23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12">
        <f t="shared" si="19"/>
        <v>45.42</v>
      </c>
      <c r="Q257" t="str">
        <f t="shared" si="23"/>
        <v>film &amp; video</v>
      </c>
      <c r="R257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ROUND(E258/D258*100,0)</f>
        <v>139</v>
      </c>
      <c r="P258" s="12">
        <f t="shared" ref="P258:P321" si="25">IFERROR(ROUND(E258/L258,2), 0 )</f>
        <v>65.760000000000005</v>
      </c>
      <c r="Q258" t="str">
        <f t="shared" si="23"/>
        <v>film &amp; video</v>
      </c>
      <c r="R258" t="str">
        <f t="shared" ref="R258:R321" si="26">RIGHT(N258,LEN(N258 )-LEN(Q258) -1)</f>
        <v>documentary</v>
      </c>
      <c r="S258" s="9">
        <f t="shared" ref="S258:S321" si="27">(((J258/60)/60)/24) + DATE(1970,1,1)</f>
        <v>41319.769293981481</v>
      </c>
      <c r="T258" s="9">
        <f t="shared" ref="T258:T321" si="28">(((I258/60)/60)/24) + 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 s="12">
        <f t="shared" si="25"/>
        <v>66.7</v>
      </c>
      <c r="Q259" t="str">
        <f t="shared" ref="Q259:Q322" si="29">LEFT(N259,SEARCH("/",N259,1) - 1)</f>
        <v>film &amp; video</v>
      </c>
      <c r="R259" t="str">
        <f t="shared" si="26"/>
        <v>documentary</v>
      </c>
      <c r="S259" s="9">
        <f t="shared" si="27"/>
        <v>42479.626875000002</v>
      </c>
      <c r="T259" s="9">
        <f t="shared" si="28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12">
        <f t="shared" si="25"/>
        <v>83.35</v>
      </c>
      <c r="Q260" t="str">
        <f t="shared" si="29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12">
        <f t="shared" si="25"/>
        <v>105.05</v>
      </c>
      <c r="Q261" t="str">
        <f t="shared" si="29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12">
        <f t="shared" si="25"/>
        <v>120.91</v>
      </c>
      <c r="Q262" t="str">
        <f t="shared" si="29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12">
        <f t="shared" si="25"/>
        <v>97.64</v>
      </c>
      <c r="Q263" t="str">
        <f t="shared" si="29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12">
        <f t="shared" si="25"/>
        <v>41.38</v>
      </c>
      <c r="Q264" t="str">
        <f t="shared" si="29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12">
        <f t="shared" si="25"/>
        <v>30.65</v>
      </c>
      <c r="Q265" t="str">
        <f t="shared" si="29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12">
        <f t="shared" si="25"/>
        <v>64.95</v>
      </c>
      <c r="Q266" t="str">
        <f t="shared" si="29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12">
        <f t="shared" si="25"/>
        <v>95.78</v>
      </c>
      <c r="Q267" t="str">
        <f t="shared" si="29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12">
        <f t="shared" si="25"/>
        <v>40.42</v>
      </c>
      <c r="Q268" t="str">
        <f t="shared" si="29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12">
        <f t="shared" si="25"/>
        <v>78.58</v>
      </c>
      <c r="Q269" t="str">
        <f t="shared" si="29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12">
        <f t="shared" si="25"/>
        <v>50.18</v>
      </c>
      <c r="Q270" t="str">
        <f t="shared" si="29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12">
        <f t="shared" si="25"/>
        <v>92.25</v>
      </c>
      <c r="Q271" t="str">
        <f t="shared" si="29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12">
        <f t="shared" si="25"/>
        <v>57.54</v>
      </c>
      <c r="Q272" t="str">
        <f t="shared" si="29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12">
        <f t="shared" si="25"/>
        <v>109.42</v>
      </c>
      <c r="Q273" t="str">
        <f t="shared" si="29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12">
        <f t="shared" si="25"/>
        <v>81.89</v>
      </c>
      <c r="Q274" t="str">
        <f t="shared" si="29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12">
        <f t="shared" si="25"/>
        <v>45.67</v>
      </c>
      <c r="Q275" t="str">
        <f t="shared" si="29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12">
        <f t="shared" si="25"/>
        <v>55.22</v>
      </c>
      <c r="Q276" t="str">
        <f t="shared" si="29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12">
        <f t="shared" si="25"/>
        <v>65.3</v>
      </c>
      <c r="Q277" t="str">
        <f t="shared" si="29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12">
        <f t="shared" si="25"/>
        <v>95.23</v>
      </c>
      <c r="Q278" t="str">
        <f t="shared" si="29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12">
        <f t="shared" si="25"/>
        <v>75.44</v>
      </c>
      <c r="Q279" t="str">
        <f t="shared" si="29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12">
        <f t="shared" si="25"/>
        <v>97.82</v>
      </c>
      <c r="Q280" t="str">
        <f t="shared" si="29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12">
        <f t="shared" si="25"/>
        <v>87.69</v>
      </c>
      <c r="Q281" t="str">
        <f t="shared" si="29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12">
        <f t="shared" si="25"/>
        <v>54.75</v>
      </c>
      <c r="Q282" t="str">
        <f t="shared" si="29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12">
        <f t="shared" si="25"/>
        <v>83.95</v>
      </c>
      <c r="Q283" t="str">
        <f t="shared" si="29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12">
        <f t="shared" si="25"/>
        <v>254.39</v>
      </c>
      <c r="Q284" t="str">
        <f t="shared" si="29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12">
        <f t="shared" si="25"/>
        <v>101.83</v>
      </c>
      <c r="Q285" t="str">
        <f t="shared" si="29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12">
        <f t="shared" si="25"/>
        <v>55.07</v>
      </c>
      <c r="Q286" t="str">
        <f t="shared" si="29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12">
        <f t="shared" si="25"/>
        <v>56.9</v>
      </c>
      <c r="Q287" t="str">
        <f t="shared" si="29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12">
        <f t="shared" si="25"/>
        <v>121.28</v>
      </c>
      <c r="Q288" t="str">
        <f t="shared" si="29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12">
        <f t="shared" si="25"/>
        <v>91.19</v>
      </c>
      <c r="Q289" t="str">
        <f t="shared" si="29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12">
        <f t="shared" si="25"/>
        <v>115.45</v>
      </c>
      <c r="Q290" t="str">
        <f t="shared" si="29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12">
        <f t="shared" si="25"/>
        <v>67.77</v>
      </c>
      <c r="Q291" t="str">
        <f t="shared" si="29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12">
        <f t="shared" si="25"/>
        <v>28.58</v>
      </c>
      <c r="Q292" t="str">
        <f t="shared" si="29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12">
        <f t="shared" si="25"/>
        <v>46.88</v>
      </c>
      <c r="Q293" t="str">
        <f t="shared" si="29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12">
        <f t="shared" si="25"/>
        <v>154.41999999999999</v>
      </c>
      <c r="Q294" t="str">
        <f t="shared" si="29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12">
        <f t="shared" si="25"/>
        <v>201.22</v>
      </c>
      <c r="Q295" t="str">
        <f t="shared" si="29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12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12">
        <f t="shared" si="25"/>
        <v>100.08</v>
      </c>
      <c r="Q297" t="str">
        <f t="shared" si="29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12">
        <f t="shared" si="25"/>
        <v>230.09</v>
      </c>
      <c r="Q298" t="str">
        <f t="shared" si="29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12">
        <f t="shared" si="25"/>
        <v>141.75</v>
      </c>
      <c r="Q299" t="str">
        <f t="shared" si="29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12">
        <f t="shared" si="25"/>
        <v>56.34</v>
      </c>
      <c r="Q300" t="str">
        <f t="shared" si="29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12">
        <f t="shared" si="25"/>
        <v>73.34</v>
      </c>
      <c r="Q301" t="str">
        <f t="shared" si="29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12">
        <f t="shared" si="25"/>
        <v>85.34</v>
      </c>
      <c r="Q302" t="str">
        <f t="shared" si="29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12">
        <f t="shared" si="25"/>
        <v>61.5</v>
      </c>
      <c r="Q303" t="str">
        <f t="shared" si="29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12">
        <f t="shared" si="25"/>
        <v>93.02</v>
      </c>
      <c r="Q304" t="str">
        <f t="shared" si="29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12">
        <f t="shared" si="25"/>
        <v>50.29</v>
      </c>
      <c r="Q305" t="str">
        <f t="shared" si="29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12">
        <f t="shared" si="25"/>
        <v>106.43</v>
      </c>
      <c r="Q306" t="str">
        <f t="shared" si="29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12">
        <f t="shared" si="25"/>
        <v>51.72</v>
      </c>
      <c r="Q307" t="str">
        <f t="shared" si="29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12">
        <f t="shared" si="25"/>
        <v>36.61</v>
      </c>
      <c r="Q308" t="str">
        <f t="shared" si="29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12">
        <f t="shared" si="25"/>
        <v>42.52</v>
      </c>
      <c r="Q309" t="str">
        <f t="shared" si="29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12">
        <f t="shared" si="25"/>
        <v>62.71</v>
      </c>
      <c r="Q310" t="str">
        <f t="shared" si="29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12">
        <f t="shared" si="25"/>
        <v>89.96</v>
      </c>
      <c r="Q311" t="str">
        <f t="shared" si="29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12">
        <f t="shared" si="25"/>
        <v>28.92</v>
      </c>
      <c r="Q312" t="str">
        <f t="shared" si="29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12">
        <f t="shared" si="25"/>
        <v>138.80000000000001</v>
      </c>
      <c r="Q313" t="str">
        <f t="shared" si="29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12">
        <f t="shared" si="25"/>
        <v>61.3</v>
      </c>
      <c r="Q314" t="str">
        <f t="shared" si="29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12">
        <f t="shared" si="25"/>
        <v>80.2</v>
      </c>
      <c r="Q315" t="str">
        <f t="shared" si="29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12">
        <f t="shared" si="25"/>
        <v>32.1</v>
      </c>
      <c r="Q316" t="str">
        <f t="shared" si="29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12">
        <f t="shared" si="25"/>
        <v>200.89</v>
      </c>
      <c r="Q317" t="str">
        <f t="shared" si="29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12">
        <f t="shared" si="25"/>
        <v>108.01</v>
      </c>
      <c r="Q318" t="str">
        <f t="shared" si="29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12">
        <f t="shared" si="25"/>
        <v>95.7</v>
      </c>
      <c r="Q319" t="str">
        <f t="shared" si="29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12">
        <f t="shared" si="25"/>
        <v>49.88</v>
      </c>
      <c r="Q320" t="str">
        <f t="shared" si="29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12">
        <f t="shared" si="25"/>
        <v>110.47</v>
      </c>
      <c r="Q321" t="str">
        <f t="shared" si="29"/>
        <v>film &amp; video</v>
      </c>
      <c r="R321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ROUND(E322/D322*100,0)</f>
        <v>107</v>
      </c>
      <c r="P322" s="12">
        <f t="shared" ref="P322:P385" si="31">IFERROR(ROUND(E322/L322,2), 0 )</f>
        <v>134.91</v>
      </c>
      <c r="Q322" t="str">
        <f t="shared" si="29"/>
        <v>film &amp; video</v>
      </c>
      <c r="R322" t="str">
        <f t="shared" ref="R322:R385" si="32">RIGHT(N322,LEN(N322 )-LEN(Q322) -1)</f>
        <v>documentary</v>
      </c>
      <c r="S322" s="9">
        <f t="shared" ref="S322:S385" si="33">(((J322/60)/60)/24) + DATE(1970,1,1)</f>
        <v>42331.551307870366</v>
      </c>
      <c r="T322" s="9">
        <f t="shared" ref="T322:T385" si="34">(((I322/60)/60)/24) + 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 s="12">
        <f t="shared" si="31"/>
        <v>106.62</v>
      </c>
      <c r="Q323" t="str">
        <f t="shared" ref="Q323:Q386" si="35">LEFT(N323,SEARCH("/",N323,1) - 1)</f>
        <v>film &amp; video</v>
      </c>
      <c r="R323" t="str">
        <f t="shared" si="32"/>
        <v>documentary</v>
      </c>
      <c r="S323" s="9">
        <f t="shared" si="33"/>
        <v>42647.446597222224</v>
      </c>
      <c r="T323" s="9">
        <f t="shared" si="34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12">
        <f t="shared" si="31"/>
        <v>145.04</v>
      </c>
      <c r="Q324" t="str">
        <f t="shared" si="35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12">
        <f t="shared" si="31"/>
        <v>114.59</v>
      </c>
      <c r="Q325" t="str">
        <f t="shared" si="35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12">
        <f t="shared" si="31"/>
        <v>105.32</v>
      </c>
      <c r="Q326" t="str">
        <f t="shared" si="35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12">
        <f t="shared" si="31"/>
        <v>70.92</v>
      </c>
      <c r="Q327" t="str">
        <f t="shared" si="35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12">
        <f t="shared" si="31"/>
        <v>147.16999999999999</v>
      </c>
      <c r="Q328" t="str">
        <f t="shared" si="35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12">
        <f t="shared" si="31"/>
        <v>160.47</v>
      </c>
      <c r="Q329" t="str">
        <f t="shared" si="35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12">
        <f t="shared" si="31"/>
        <v>156.05000000000001</v>
      </c>
      <c r="Q330" t="str">
        <f t="shared" si="35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12">
        <f t="shared" si="31"/>
        <v>63.17</v>
      </c>
      <c r="Q331" t="str">
        <f t="shared" si="35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12">
        <f t="shared" si="31"/>
        <v>104.82</v>
      </c>
      <c r="Q332" t="str">
        <f t="shared" si="35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12">
        <f t="shared" si="31"/>
        <v>97.36</v>
      </c>
      <c r="Q333" t="str">
        <f t="shared" si="35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12">
        <f t="shared" si="31"/>
        <v>203.63</v>
      </c>
      <c r="Q334" t="str">
        <f t="shared" si="35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12">
        <f t="shared" si="31"/>
        <v>188.31</v>
      </c>
      <c r="Q335" t="str">
        <f t="shared" si="35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12">
        <f t="shared" si="31"/>
        <v>146.65</v>
      </c>
      <c r="Q336" t="str">
        <f t="shared" si="35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12">
        <f t="shared" si="31"/>
        <v>109.19</v>
      </c>
      <c r="Q337" t="str">
        <f t="shared" si="35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12">
        <f t="shared" si="31"/>
        <v>59.25</v>
      </c>
      <c r="Q338" t="str">
        <f t="shared" si="35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12">
        <f t="shared" si="31"/>
        <v>97.9</v>
      </c>
      <c r="Q339" t="str">
        <f t="shared" si="35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12">
        <f t="shared" si="31"/>
        <v>70</v>
      </c>
      <c r="Q340" t="str">
        <f t="shared" si="35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12">
        <f t="shared" si="31"/>
        <v>72.87</v>
      </c>
      <c r="Q341" t="str">
        <f t="shared" si="35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12">
        <f t="shared" si="31"/>
        <v>146.35</v>
      </c>
      <c r="Q342" t="str">
        <f t="shared" si="35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12">
        <f t="shared" si="31"/>
        <v>67.91</v>
      </c>
      <c r="Q343" t="str">
        <f t="shared" si="35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12">
        <f t="shared" si="31"/>
        <v>169.85</v>
      </c>
      <c r="Q344" t="str">
        <f t="shared" si="35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12">
        <f t="shared" si="31"/>
        <v>58.41</v>
      </c>
      <c r="Q345" t="str">
        <f t="shared" si="35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12">
        <f t="shared" si="31"/>
        <v>119.99</v>
      </c>
      <c r="Q346" t="str">
        <f t="shared" si="35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12">
        <f t="shared" si="31"/>
        <v>99.86</v>
      </c>
      <c r="Q347" t="str">
        <f t="shared" si="35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12">
        <f t="shared" si="31"/>
        <v>90.58</v>
      </c>
      <c r="Q348" t="str">
        <f t="shared" si="35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12">
        <f t="shared" si="31"/>
        <v>117.77</v>
      </c>
      <c r="Q349" t="str">
        <f t="shared" si="35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12">
        <f t="shared" si="31"/>
        <v>86.55</v>
      </c>
      <c r="Q350" t="str">
        <f t="shared" si="35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12">
        <f t="shared" si="31"/>
        <v>71.900000000000006</v>
      </c>
      <c r="Q351" t="str">
        <f t="shared" si="35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12">
        <f t="shared" si="31"/>
        <v>129.82</v>
      </c>
      <c r="Q352" t="str">
        <f t="shared" si="35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12">
        <f t="shared" si="31"/>
        <v>44.91</v>
      </c>
      <c r="Q353" t="str">
        <f t="shared" si="35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12">
        <f t="shared" si="31"/>
        <v>40.76</v>
      </c>
      <c r="Q354" t="str">
        <f t="shared" si="35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12">
        <f t="shared" si="31"/>
        <v>103.52</v>
      </c>
      <c r="Q355" t="str">
        <f t="shared" si="35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12">
        <f t="shared" si="31"/>
        <v>125.45</v>
      </c>
      <c r="Q356" t="str">
        <f t="shared" si="35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12">
        <f t="shared" si="31"/>
        <v>246.61</v>
      </c>
      <c r="Q357" t="str">
        <f t="shared" si="35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12">
        <f t="shared" si="31"/>
        <v>79.400000000000006</v>
      </c>
      <c r="Q358" t="str">
        <f t="shared" si="35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12">
        <f t="shared" si="31"/>
        <v>86.14</v>
      </c>
      <c r="Q359" t="str">
        <f t="shared" si="35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12">
        <f t="shared" si="31"/>
        <v>193.05</v>
      </c>
      <c r="Q360" t="str">
        <f t="shared" si="35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12">
        <f t="shared" si="31"/>
        <v>84.02</v>
      </c>
      <c r="Q361" t="str">
        <f t="shared" si="35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12">
        <f t="shared" si="31"/>
        <v>139.83000000000001</v>
      </c>
      <c r="Q362" t="str">
        <f t="shared" si="35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12">
        <f t="shared" si="31"/>
        <v>109.82</v>
      </c>
      <c r="Q363" t="str">
        <f t="shared" si="35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12">
        <f t="shared" si="31"/>
        <v>139.53</v>
      </c>
      <c r="Q364" t="str">
        <f t="shared" si="35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12">
        <f t="shared" si="31"/>
        <v>347.85</v>
      </c>
      <c r="Q365" t="str">
        <f t="shared" si="35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12">
        <f t="shared" si="31"/>
        <v>68.239999999999995</v>
      </c>
      <c r="Q366" t="str">
        <f t="shared" si="35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12">
        <f t="shared" si="31"/>
        <v>239.94</v>
      </c>
      <c r="Q367" t="str">
        <f t="shared" si="35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12">
        <f t="shared" si="31"/>
        <v>287.31</v>
      </c>
      <c r="Q368" t="str">
        <f t="shared" si="35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12">
        <f t="shared" si="31"/>
        <v>86.85</v>
      </c>
      <c r="Q369" t="str">
        <f t="shared" si="35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12">
        <f t="shared" si="31"/>
        <v>81.849999999999994</v>
      </c>
      <c r="Q370" t="str">
        <f t="shared" si="35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12">
        <f t="shared" si="31"/>
        <v>42.87</v>
      </c>
      <c r="Q371" t="str">
        <f t="shared" si="35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12">
        <f t="shared" si="31"/>
        <v>709.42</v>
      </c>
      <c r="Q372" t="str">
        <f t="shared" si="35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12">
        <f t="shared" si="31"/>
        <v>161.26</v>
      </c>
      <c r="Q373" t="str">
        <f t="shared" si="35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12">
        <f t="shared" si="31"/>
        <v>41.78</v>
      </c>
      <c r="Q374" t="str">
        <f t="shared" si="35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12">
        <f t="shared" si="31"/>
        <v>89.89</v>
      </c>
      <c r="Q375" t="str">
        <f t="shared" si="35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12">
        <f t="shared" si="31"/>
        <v>45.05</v>
      </c>
      <c r="Q376" t="str">
        <f t="shared" si="35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12">
        <f t="shared" si="31"/>
        <v>42.86</v>
      </c>
      <c r="Q377" t="str">
        <f t="shared" si="35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12">
        <f t="shared" si="31"/>
        <v>54.08</v>
      </c>
      <c r="Q378" t="str">
        <f t="shared" si="35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12">
        <f t="shared" si="31"/>
        <v>103.22</v>
      </c>
      <c r="Q379" t="str">
        <f t="shared" si="35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12">
        <f t="shared" si="31"/>
        <v>40.4</v>
      </c>
      <c r="Q380" t="str">
        <f t="shared" si="35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12">
        <f t="shared" si="31"/>
        <v>116.86</v>
      </c>
      <c r="Q381" t="str">
        <f t="shared" si="35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12">
        <f t="shared" si="31"/>
        <v>115.51</v>
      </c>
      <c r="Q382" t="str">
        <f t="shared" si="35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12">
        <f t="shared" si="31"/>
        <v>104.31</v>
      </c>
      <c r="Q383" t="str">
        <f t="shared" si="35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12">
        <f t="shared" si="31"/>
        <v>69.77</v>
      </c>
      <c r="Q384" t="str">
        <f t="shared" si="35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12">
        <f t="shared" si="31"/>
        <v>43.02</v>
      </c>
      <c r="Q385" t="str">
        <f t="shared" si="35"/>
        <v>film &amp; video</v>
      </c>
      <c r="R385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ROUND(E386/D386*100,0)</f>
        <v>112</v>
      </c>
      <c r="P386" s="12">
        <f t="shared" ref="P386:P449" si="37">IFERROR(ROUND(E386/L386,2), 0 )</f>
        <v>58.54</v>
      </c>
      <c r="Q386" t="str">
        <f t="shared" si="35"/>
        <v>film &amp; video</v>
      </c>
      <c r="R386" t="str">
        <f t="shared" ref="R386:R449" si="38">RIGHT(N386,LEN(N386 )-LEN(Q386) -1)</f>
        <v>documentary</v>
      </c>
      <c r="S386" s="9">
        <f t="shared" ref="S386:S449" si="39">(((J386/60)/60)/24) + DATE(1970,1,1)</f>
        <v>41980.781793981485</v>
      </c>
      <c r="T386" s="9">
        <f t="shared" ref="T386:T449" si="40">(((I386/60)/60)/24) + 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 s="12">
        <f t="shared" si="37"/>
        <v>111.8</v>
      </c>
      <c r="Q387" t="str">
        <f t="shared" ref="Q387:Q450" si="41">LEFT(N387,SEARCH("/",N387,1) - 1)</f>
        <v>film &amp; video</v>
      </c>
      <c r="R387" t="str">
        <f t="shared" si="38"/>
        <v>documentary</v>
      </c>
      <c r="S387" s="9">
        <f t="shared" si="39"/>
        <v>41934.584502314814</v>
      </c>
      <c r="T387" s="9">
        <f t="shared" si="40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12">
        <f t="shared" si="37"/>
        <v>46.23</v>
      </c>
      <c r="Q388" t="str">
        <f t="shared" si="41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12">
        <f t="shared" si="37"/>
        <v>144.69</v>
      </c>
      <c r="Q389" t="str">
        <f t="shared" si="41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12">
        <f t="shared" si="37"/>
        <v>88.85</v>
      </c>
      <c r="Q390" t="str">
        <f t="shared" si="41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12">
        <f t="shared" si="37"/>
        <v>81.75</v>
      </c>
      <c r="Q391" t="str">
        <f t="shared" si="41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12">
        <f t="shared" si="37"/>
        <v>71.430000000000007</v>
      </c>
      <c r="Q392" t="str">
        <f t="shared" si="41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12">
        <f t="shared" si="37"/>
        <v>104.26</v>
      </c>
      <c r="Q393" t="str">
        <f t="shared" si="41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12">
        <f t="shared" si="37"/>
        <v>90.62</v>
      </c>
      <c r="Q394" t="str">
        <f t="shared" si="41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12">
        <f t="shared" si="37"/>
        <v>157.33000000000001</v>
      </c>
      <c r="Q395" t="str">
        <f t="shared" si="41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12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12">
        <f t="shared" si="37"/>
        <v>58.72</v>
      </c>
      <c r="Q397" t="str">
        <f t="shared" si="41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12">
        <f t="shared" si="37"/>
        <v>81.63</v>
      </c>
      <c r="Q398" t="str">
        <f t="shared" si="41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12">
        <f t="shared" si="37"/>
        <v>56.46</v>
      </c>
      <c r="Q399" t="str">
        <f t="shared" si="41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12">
        <f t="shared" si="37"/>
        <v>140.1</v>
      </c>
      <c r="Q400" t="str">
        <f t="shared" si="41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12">
        <f t="shared" si="37"/>
        <v>224.85</v>
      </c>
      <c r="Q401" t="str">
        <f t="shared" si="41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12">
        <f t="shared" si="37"/>
        <v>181.13</v>
      </c>
      <c r="Q402" t="str">
        <f t="shared" si="41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12">
        <f t="shared" si="37"/>
        <v>711.04</v>
      </c>
      <c r="Q403" t="str">
        <f t="shared" si="41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12">
        <f t="shared" si="37"/>
        <v>65.88</v>
      </c>
      <c r="Q404" t="str">
        <f t="shared" si="41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12">
        <f t="shared" si="37"/>
        <v>75.19</v>
      </c>
      <c r="Q405" t="str">
        <f t="shared" si="41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12">
        <f t="shared" si="37"/>
        <v>133.13999999999999</v>
      </c>
      <c r="Q406" t="str">
        <f t="shared" si="41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12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12">
        <f t="shared" si="37"/>
        <v>86.16</v>
      </c>
      <c r="Q408" t="str">
        <f t="shared" si="41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12">
        <f t="shared" si="37"/>
        <v>92.32</v>
      </c>
      <c r="Q409" t="str">
        <f t="shared" si="41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12">
        <f t="shared" si="37"/>
        <v>160.16</v>
      </c>
      <c r="Q410" t="str">
        <f t="shared" si="41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12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12">
        <f t="shared" si="37"/>
        <v>183.29</v>
      </c>
      <c r="Q412" t="str">
        <f t="shared" si="41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12">
        <f t="shared" si="37"/>
        <v>125.79</v>
      </c>
      <c r="Q413" t="str">
        <f t="shared" si="41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12">
        <f t="shared" si="37"/>
        <v>57.65</v>
      </c>
      <c r="Q414" t="str">
        <f t="shared" si="41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12">
        <f t="shared" si="37"/>
        <v>78.66</v>
      </c>
      <c r="Q415" t="str">
        <f t="shared" si="41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12">
        <f t="shared" si="37"/>
        <v>91.48</v>
      </c>
      <c r="Q416" t="str">
        <f t="shared" si="41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12">
        <f t="shared" si="37"/>
        <v>68.099999999999994</v>
      </c>
      <c r="Q417" t="str">
        <f t="shared" si="41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12">
        <f t="shared" si="37"/>
        <v>48.09</v>
      </c>
      <c r="Q418" t="str">
        <f t="shared" si="41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12">
        <f t="shared" si="37"/>
        <v>202.42</v>
      </c>
      <c r="Q419" t="str">
        <f t="shared" si="41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12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12">
        <f t="shared" si="37"/>
        <v>110.07</v>
      </c>
      <c r="Q421" t="str">
        <f t="shared" si="41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12">
        <f t="shared" si="37"/>
        <v>4.83</v>
      </c>
      <c r="Q422" t="str">
        <f t="shared" si="41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12">
        <f t="shared" si="37"/>
        <v>50.17</v>
      </c>
      <c r="Q423" t="str">
        <f t="shared" si="41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12">
        <f t="shared" si="37"/>
        <v>35.83</v>
      </c>
      <c r="Q424" t="str">
        <f t="shared" si="41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12">
        <f t="shared" si="37"/>
        <v>11.77</v>
      </c>
      <c r="Q425" t="str">
        <f t="shared" si="41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12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12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12">
        <f t="shared" si="37"/>
        <v>16.63</v>
      </c>
      <c r="Q428" t="str">
        <f t="shared" si="41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12">
        <f t="shared" si="37"/>
        <v>0</v>
      </c>
      <c r="Q429" t="str">
        <f t="shared" si="41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12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12">
        <f t="shared" si="37"/>
        <v>0</v>
      </c>
      <c r="Q431" t="str">
        <f t="shared" si="41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12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12">
        <f t="shared" si="37"/>
        <v>51.88</v>
      </c>
      <c r="Q433" t="str">
        <f t="shared" si="41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12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12">
        <f t="shared" si="37"/>
        <v>0</v>
      </c>
      <c r="Q435" t="str">
        <f t="shared" si="41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12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12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12">
        <f t="shared" si="37"/>
        <v>0</v>
      </c>
      <c r="Q438" t="str">
        <f t="shared" si="41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12">
        <f t="shared" si="37"/>
        <v>0</v>
      </c>
      <c r="Q439" t="str">
        <f t="shared" si="41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12">
        <f t="shared" si="37"/>
        <v>170.55</v>
      </c>
      <c r="Q440" t="str">
        <f t="shared" si="41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12">
        <f t="shared" si="37"/>
        <v>0</v>
      </c>
      <c r="Q441" t="str">
        <f t="shared" si="41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12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12">
        <f t="shared" si="37"/>
        <v>0</v>
      </c>
      <c r="Q443" t="str">
        <f t="shared" si="41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12">
        <f t="shared" si="37"/>
        <v>393.59</v>
      </c>
      <c r="Q444" t="str">
        <f t="shared" si="41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12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12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12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12">
        <f t="shared" si="37"/>
        <v>47.88</v>
      </c>
      <c r="Q448" t="str">
        <f t="shared" si="41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12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ROUND(E450/D450*100,0)</f>
        <v>3</v>
      </c>
      <c r="P450" s="12">
        <f t="shared" ref="P450:P513" si="43">IFERROR(ROUND(E450/L450,2), 0 )</f>
        <v>20.5</v>
      </c>
      <c r="Q450" t="str">
        <f t="shared" si="41"/>
        <v>film &amp; video</v>
      </c>
      <c r="R450" t="str">
        <f t="shared" ref="R450:R513" si="44">RIGHT(N450,LEN(N450 )-LEN(Q450) -1)</f>
        <v>animation</v>
      </c>
      <c r="S450" s="9">
        <f t="shared" ref="S450:S513" si="45">(((J450/60)/60)/24) + DATE(1970,1,1)</f>
        <v>41753.758043981477</v>
      </c>
      <c r="T450" s="9">
        <f t="shared" ref="T450:T513" si="46">(((I450/60)/60)/24) + 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 s="12">
        <f t="shared" si="43"/>
        <v>9</v>
      </c>
      <c r="Q451" t="str">
        <f t="shared" ref="Q451:Q514" si="47">LEFT(N451,SEARCH("/",N451,1) - 1)</f>
        <v>film &amp; video</v>
      </c>
      <c r="R451" t="str">
        <f t="shared" si="44"/>
        <v>animation</v>
      </c>
      <c r="S451" s="9">
        <f t="shared" si="45"/>
        <v>41534.568113425928</v>
      </c>
      <c r="T451" s="9">
        <f t="shared" si="46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12">
        <f t="shared" si="43"/>
        <v>56.57</v>
      </c>
      <c r="Q452" t="str">
        <f t="shared" si="47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12">
        <f t="shared" si="43"/>
        <v>0</v>
      </c>
      <c r="Q453" t="str">
        <f t="shared" si="47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12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12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12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12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12">
        <f t="shared" si="43"/>
        <v>20.329999999999998</v>
      </c>
      <c r="Q458" t="str">
        <f t="shared" si="47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12">
        <f t="shared" si="43"/>
        <v>0</v>
      </c>
      <c r="Q459" t="str">
        <f t="shared" si="47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12">
        <f t="shared" si="43"/>
        <v>16.760000000000002</v>
      </c>
      <c r="Q460" t="str">
        <f t="shared" si="47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12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12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12">
        <f t="shared" si="43"/>
        <v>0</v>
      </c>
      <c r="Q463" t="str">
        <f t="shared" si="47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12">
        <f t="shared" si="43"/>
        <v>0</v>
      </c>
      <c r="Q464" t="str">
        <f t="shared" si="47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12">
        <f t="shared" si="43"/>
        <v>113.64</v>
      </c>
      <c r="Q465" t="str">
        <f t="shared" si="47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12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12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12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12">
        <f t="shared" si="43"/>
        <v>110.64</v>
      </c>
      <c r="Q469" t="str">
        <f t="shared" si="47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12">
        <f t="shared" si="43"/>
        <v>0</v>
      </c>
      <c r="Q470" t="str">
        <f t="shared" si="47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12">
        <f t="shared" si="43"/>
        <v>0</v>
      </c>
      <c r="Q471" t="str">
        <f t="shared" si="47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12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12">
        <f t="shared" si="43"/>
        <v>38.479999999999997</v>
      </c>
      <c r="Q473" t="str">
        <f t="shared" si="47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12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12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12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12">
        <f t="shared" si="43"/>
        <v>0</v>
      </c>
      <c r="Q477" t="str">
        <f t="shared" si="47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12">
        <f t="shared" si="43"/>
        <v>39.57</v>
      </c>
      <c r="Q478" t="str">
        <f t="shared" si="47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12">
        <f t="shared" si="43"/>
        <v>0</v>
      </c>
      <c r="Q479" t="str">
        <f t="shared" si="47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12">
        <f t="shared" si="43"/>
        <v>0</v>
      </c>
      <c r="Q480" t="str">
        <f t="shared" si="47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12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12">
        <f t="shared" si="43"/>
        <v>55.46</v>
      </c>
      <c r="Q482" t="str">
        <f t="shared" si="47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12">
        <f t="shared" si="43"/>
        <v>87.14</v>
      </c>
      <c r="Q483" t="str">
        <f t="shared" si="47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12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12">
        <f t="shared" si="43"/>
        <v>51.22</v>
      </c>
      <c r="Q485" t="str">
        <f t="shared" si="47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12">
        <f t="shared" si="43"/>
        <v>13.55</v>
      </c>
      <c r="Q486" t="str">
        <f t="shared" si="47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12">
        <f t="shared" si="43"/>
        <v>66.52</v>
      </c>
      <c r="Q487" t="str">
        <f t="shared" si="47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12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12">
        <f t="shared" si="43"/>
        <v>0</v>
      </c>
      <c r="Q489" t="str">
        <f t="shared" si="47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12">
        <f t="shared" si="43"/>
        <v>0</v>
      </c>
      <c r="Q490" t="str">
        <f t="shared" si="47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12">
        <f t="shared" si="43"/>
        <v>71.67</v>
      </c>
      <c r="Q491" t="str">
        <f t="shared" si="47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12">
        <f t="shared" si="43"/>
        <v>0</v>
      </c>
      <c r="Q492" t="str">
        <f t="shared" si="47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12">
        <f t="shared" si="43"/>
        <v>0</v>
      </c>
      <c r="Q493" t="str">
        <f t="shared" si="47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12">
        <f t="shared" si="43"/>
        <v>0</v>
      </c>
      <c r="Q494" t="str">
        <f t="shared" si="47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12">
        <f t="shared" si="43"/>
        <v>0</v>
      </c>
      <c r="Q495" t="str">
        <f t="shared" si="47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12">
        <f t="shared" si="43"/>
        <v>10.33</v>
      </c>
      <c r="Q496" t="str">
        <f t="shared" si="47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12">
        <f t="shared" si="43"/>
        <v>0</v>
      </c>
      <c r="Q497" t="str">
        <f t="shared" si="47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12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12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12">
        <f t="shared" si="43"/>
        <v>136.09</v>
      </c>
      <c r="Q500" t="str">
        <f t="shared" si="47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12">
        <f t="shared" si="43"/>
        <v>73.459999999999994</v>
      </c>
      <c r="Q501" t="str">
        <f t="shared" si="47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12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12">
        <f t="shared" si="43"/>
        <v>0</v>
      </c>
      <c r="Q503" t="str">
        <f t="shared" si="47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12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12">
        <f t="shared" si="43"/>
        <v>12.67</v>
      </c>
      <c r="Q505" t="str">
        <f t="shared" si="47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12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12">
        <f t="shared" si="43"/>
        <v>3.71</v>
      </c>
      <c r="Q507" t="str">
        <f t="shared" si="47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12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12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12">
        <f t="shared" si="43"/>
        <v>133.33000000000001</v>
      </c>
      <c r="Q510" t="str">
        <f t="shared" si="47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12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12">
        <f t="shared" si="43"/>
        <v>0</v>
      </c>
      <c r="Q512" t="str">
        <f t="shared" si="47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12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ROUND(E514/D514*100,0)</f>
        <v>0</v>
      </c>
      <c r="P514" s="12">
        <f t="shared" ref="P514:P577" si="49">IFERROR(ROUND(E514/L514,2), 0 )</f>
        <v>5.5</v>
      </c>
      <c r="Q514" t="str">
        <f t="shared" si="47"/>
        <v>film &amp; video</v>
      </c>
      <c r="R514" t="str">
        <f t="shared" ref="R514:R577" si="50">RIGHT(N514,LEN(N514 )-LEN(Q514) -1)</f>
        <v>animation</v>
      </c>
      <c r="S514" s="9">
        <f t="shared" ref="S514:S577" si="51">(((J514/60)/60)/24) + DATE(1970,1,1)</f>
        <v>42649.742210648154</v>
      </c>
      <c r="T514" s="9">
        <f t="shared" ref="T514:T577" si="52">(((I514/60)/60)/24) + 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 s="12">
        <f t="shared" si="49"/>
        <v>102.38</v>
      </c>
      <c r="Q515" t="str">
        <f t="shared" ref="Q515:Q578" si="53">LEFT(N515,SEARCH("/",N515,1) - 1)</f>
        <v>film &amp; video</v>
      </c>
      <c r="R515" t="str">
        <f t="shared" si="50"/>
        <v>animation</v>
      </c>
      <c r="S515" s="9">
        <f t="shared" si="51"/>
        <v>42552.653993055559</v>
      </c>
      <c r="T515" s="9">
        <f t="shared" si="52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12">
        <f t="shared" si="49"/>
        <v>16.670000000000002</v>
      </c>
      <c r="Q516" t="str">
        <f t="shared" si="53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12">
        <f t="shared" si="49"/>
        <v>725.03</v>
      </c>
      <c r="Q517" t="str">
        <f t="shared" si="53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12">
        <f t="shared" si="49"/>
        <v>0</v>
      </c>
      <c r="Q518" t="str">
        <f t="shared" si="53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12">
        <f t="shared" si="49"/>
        <v>68.33</v>
      </c>
      <c r="Q519" t="str">
        <f t="shared" si="53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12">
        <f t="shared" si="49"/>
        <v>0</v>
      </c>
      <c r="Q520" t="str">
        <f t="shared" si="53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12">
        <f t="shared" si="49"/>
        <v>39.229999999999997</v>
      </c>
      <c r="Q521" t="str">
        <f t="shared" si="53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12">
        <f t="shared" si="49"/>
        <v>150.15</v>
      </c>
      <c r="Q522" t="str">
        <f t="shared" si="53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12">
        <f t="shared" si="49"/>
        <v>93.43</v>
      </c>
      <c r="Q523" t="str">
        <f t="shared" si="53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12">
        <f t="shared" si="49"/>
        <v>110.97</v>
      </c>
      <c r="Q524" t="str">
        <f t="shared" si="53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12">
        <f t="shared" si="49"/>
        <v>71.790000000000006</v>
      </c>
      <c r="Q525" t="str">
        <f t="shared" si="53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12">
        <f t="shared" si="49"/>
        <v>29.26</v>
      </c>
      <c r="Q526" t="str">
        <f t="shared" si="53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12">
        <f t="shared" si="49"/>
        <v>1000</v>
      </c>
      <c r="Q527" t="str">
        <f t="shared" si="53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12">
        <f t="shared" si="49"/>
        <v>74.349999999999994</v>
      </c>
      <c r="Q528" t="str">
        <f t="shared" si="53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12">
        <f t="shared" si="49"/>
        <v>63.83</v>
      </c>
      <c r="Q529" t="str">
        <f t="shared" si="53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12">
        <f t="shared" si="49"/>
        <v>44.33</v>
      </c>
      <c r="Q530" t="str">
        <f t="shared" si="53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12">
        <f t="shared" si="49"/>
        <v>86.94</v>
      </c>
      <c r="Q531" t="str">
        <f t="shared" si="53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12">
        <f t="shared" si="49"/>
        <v>126.55</v>
      </c>
      <c r="Q532" t="str">
        <f t="shared" si="53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12">
        <f t="shared" si="49"/>
        <v>129.03</v>
      </c>
      <c r="Q533" t="str">
        <f t="shared" si="53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12">
        <f t="shared" si="49"/>
        <v>71.239999999999995</v>
      </c>
      <c r="Q534" t="str">
        <f t="shared" si="53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12">
        <f t="shared" si="49"/>
        <v>117.88</v>
      </c>
      <c r="Q535" t="str">
        <f t="shared" si="53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12">
        <f t="shared" si="49"/>
        <v>327.08</v>
      </c>
      <c r="Q536" t="str">
        <f t="shared" si="53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12">
        <f t="shared" si="49"/>
        <v>34.75</v>
      </c>
      <c r="Q537" t="str">
        <f t="shared" si="53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12">
        <f t="shared" si="49"/>
        <v>100.06</v>
      </c>
      <c r="Q538" t="str">
        <f t="shared" si="53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12">
        <f t="shared" si="49"/>
        <v>40.85</v>
      </c>
      <c r="Q539" t="str">
        <f t="shared" si="53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12">
        <f t="shared" si="49"/>
        <v>252.02</v>
      </c>
      <c r="Q540" t="str">
        <f t="shared" si="53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12">
        <f t="shared" si="49"/>
        <v>25.16</v>
      </c>
      <c r="Q541" t="str">
        <f t="shared" si="53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12">
        <f t="shared" si="49"/>
        <v>1</v>
      </c>
      <c r="Q542" t="str">
        <f t="shared" si="53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12">
        <f t="shared" si="49"/>
        <v>25</v>
      </c>
      <c r="Q543" t="str">
        <f t="shared" si="53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12">
        <f t="shared" si="49"/>
        <v>1</v>
      </c>
      <c r="Q544" t="str">
        <f t="shared" si="53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12">
        <f t="shared" si="49"/>
        <v>35</v>
      </c>
      <c r="Q545" t="str">
        <f t="shared" si="53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12">
        <f t="shared" si="49"/>
        <v>3</v>
      </c>
      <c r="Q546" t="str">
        <f t="shared" si="53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12">
        <f t="shared" si="49"/>
        <v>402.71</v>
      </c>
      <c r="Q547" t="str">
        <f t="shared" si="53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12">
        <f t="shared" si="49"/>
        <v>26</v>
      </c>
      <c r="Q548" t="str">
        <f t="shared" si="53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12">
        <f t="shared" si="49"/>
        <v>0</v>
      </c>
      <c r="Q549" t="str">
        <f t="shared" si="53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12">
        <f t="shared" si="49"/>
        <v>9</v>
      </c>
      <c r="Q550" t="str">
        <f t="shared" si="53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12">
        <f t="shared" si="49"/>
        <v>8.5</v>
      </c>
      <c r="Q551" t="str">
        <f t="shared" si="53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12">
        <f t="shared" si="49"/>
        <v>8.75</v>
      </c>
      <c r="Q552" t="str">
        <f t="shared" si="53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12">
        <f t="shared" si="49"/>
        <v>135.04</v>
      </c>
      <c r="Q553" t="str">
        <f t="shared" si="53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12">
        <f t="shared" si="49"/>
        <v>0</v>
      </c>
      <c r="Q554" t="str">
        <f t="shared" si="53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12">
        <f t="shared" si="49"/>
        <v>20.5</v>
      </c>
      <c r="Q555" t="str">
        <f t="shared" si="53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12">
        <f t="shared" si="49"/>
        <v>64.36</v>
      </c>
      <c r="Q556" t="str">
        <f t="shared" si="53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12">
        <f t="shared" si="49"/>
        <v>0</v>
      </c>
      <c r="Q557" t="str">
        <f t="shared" si="53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12">
        <f t="shared" si="49"/>
        <v>200</v>
      </c>
      <c r="Q558" t="str">
        <f t="shared" si="53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12">
        <f t="shared" si="49"/>
        <v>68.3</v>
      </c>
      <c r="Q559" t="str">
        <f t="shared" si="53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12">
        <f t="shared" si="49"/>
        <v>0</v>
      </c>
      <c r="Q560" t="str">
        <f t="shared" si="53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12">
        <f t="shared" si="49"/>
        <v>50</v>
      </c>
      <c r="Q561" t="str">
        <f t="shared" si="53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12">
        <f t="shared" si="49"/>
        <v>4</v>
      </c>
      <c r="Q562" t="str">
        <f t="shared" si="53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12">
        <f t="shared" si="49"/>
        <v>27.5</v>
      </c>
      <c r="Q563" t="str">
        <f t="shared" si="53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12">
        <f t="shared" si="49"/>
        <v>0</v>
      </c>
      <c r="Q564" t="str">
        <f t="shared" si="53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12">
        <f t="shared" si="49"/>
        <v>34</v>
      </c>
      <c r="Q565" t="str">
        <f t="shared" si="53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12">
        <f t="shared" si="49"/>
        <v>1</v>
      </c>
      <c r="Q566" t="str">
        <f t="shared" si="53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12">
        <f t="shared" si="49"/>
        <v>0</v>
      </c>
      <c r="Q567" t="str">
        <f t="shared" si="53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12">
        <f t="shared" si="49"/>
        <v>1</v>
      </c>
      <c r="Q568" t="str">
        <f t="shared" si="53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12">
        <f t="shared" si="49"/>
        <v>0</v>
      </c>
      <c r="Q569" t="str">
        <f t="shared" si="53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12">
        <f t="shared" si="49"/>
        <v>49</v>
      </c>
      <c r="Q570" t="str">
        <f t="shared" si="53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12">
        <f t="shared" si="49"/>
        <v>20</v>
      </c>
      <c r="Q571" t="str">
        <f t="shared" si="53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12">
        <f t="shared" si="49"/>
        <v>142</v>
      </c>
      <c r="Q572" t="str">
        <f t="shared" si="53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12">
        <f t="shared" si="49"/>
        <v>53</v>
      </c>
      <c r="Q573" t="str">
        <f t="shared" si="53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12">
        <f t="shared" si="49"/>
        <v>0</v>
      </c>
      <c r="Q574" t="str">
        <f t="shared" si="53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12">
        <f t="shared" si="49"/>
        <v>38.44</v>
      </c>
      <c r="Q575" t="str">
        <f t="shared" si="53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12">
        <f t="shared" si="49"/>
        <v>20</v>
      </c>
      <c r="Q576" t="str">
        <f t="shared" si="53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12">
        <f t="shared" si="49"/>
        <v>64.75</v>
      </c>
      <c r="Q577" t="str">
        <f t="shared" si="53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ROUND(E578/D578*100,0)</f>
        <v>0</v>
      </c>
      <c r="P578" s="12">
        <f t="shared" ref="P578:P641" si="55">IFERROR(ROUND(E578/L578,2), 0 )</f>
        <v>1</v>
      </c>
      <c r="Q578" t="str">
        <f t="shared" si="53"/>
        <v>technology</v>
      </c>
      <c r="R578" t="str">
        <f t="shared" ref="R578:R641" si="56">RIGHT(N578,LEN(N578 )-LEN(Q578) -1)</f>
        <v>web</v>
      </c>
      <c r="S578" s="9">
        <f t="shared" ref="S578:S641" si="57">(((J578/60)/60)/24) + DATE(1970,1,1)</f>
        <v>42031.471666666665</v>
      </c>
      <c r="T578" s="9">
        <f t="shared" ref="T578:T641" si="58">(((I578/60)/60)/24) + 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 s="12">
        <f t="shared" si="55"/>
        <v>10</v>
      </c>
      <c r="Q579" t="str">
        <f t="shared" ref="Q579:Q642" si="59">LEFT(N579,SEARCH("/",N579,1) - 1)</f>
        <v>technology</v>
      </c>
      <c r="R579" t="str">
        <f t="shared" si="56"/>
        <v>web</v>
      </c>
      <c r="S579" s="9">
        <f t="shared" si="57"/>
        <v>42450.589143518519</v>
      </c>
      <c r="T579" s="9">
        <f t="shared" si="58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12">
        <f t="shared" si="55"/>
        <v>2</v>
      </c>
      <c r="Q580" t="str">
        <f t="shared" si="59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12">
        <f t="shared" si="55"/>
        <v>35</v>
      </c>
      <c r="Q581" t="str">
        <f t="shared" si="59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12">
        <f t="shared" si="55"/>
        <v>1</v>
      </c>
      <c r="Q582" t="str">
        <f t="shared" si="59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12">
        <f t="shared" si="55"/>
        <v>0</v>
      </c>
      <c r="Q583" t="str">
        <f t="shared" si="59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12">
        <f t="shared" si="55"/>
        <v>0</v>
      </c>
      <c r="Q584" t="str">
        <f t="shared" si="59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12">
        <f t="shared" si="55"/>
        <v>1</v>
      </c>
      <c r="Q585" t="str">
        <f t="shared" si="59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12">
        <f t="shared" si="55"/>
        <v>5</v>
      </c>
      <c r="Q586" t="str">
        <f t="shared" si="59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12">
        <f t="shared" si="55"/>
        <v>0</v>
      </c>
      <c r="Q587" t="str">
        <f t="shared" si="59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12">
        <f t="shared" si="55"/>
        <v>14</v>
      </c>
      <c r="Q588" t="str">
        <f t="shared" si="59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12">
        <f t="shared" si="55"/>
        <v>389.29</v>
      </c>
      <c r="Q589" t="str">
        <f t="shared" si="59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12">
        <f t="shared" si="55"/>
        <v>150.5</v>
      </c>
      <c r="Q590" t="str">
        <f t="shared" si="59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12">
        <f t="shared" si="55"/>
        <v>1</v>
      </c>
      <c r="Q591" t="str">
        <f t="shared" si="59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12">
        <f t="shared" si="55"/>
        <v>24.78</v>
      </c>
      <c r="Q592" t="str">
        <f t="shared" si="59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12">
        <f t="shared" si="55"/>
        <v>30.5</v>
      </c>
      <c r="Q593" t="str">
        <f t="shared" si="59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12">
        <f t="shared" si="55"/>
        <v>250</v>
      </c>
      <c r="Q594" t="str">
        <f t="shared" si="59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12">
        <f t="shared" si="55"/>
        <v>16.43</v>
      </c>
      <c r="Q595" t="str">
        <f t="shared" si="59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12">
        <f t="shared" si="55"/>
        <v>13</v>
      </c>
      <c r="Q596" t="str">
        <f t="shared" si="59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12">
        <f t="shared" si="55"/>
        <v>53.25</v>
      </c>
      <c r="Q597" t="str">
        <f t="shared" si="59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12">
        <f t="shared" si="55"/>
        <v>3</v>
      </c>
      <c r="Q598" t="str">
        <f t="shared" si="59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12">
        <f t="shared" si="55"/>
        <v>10</v>
      </c>
      <c r="Q599" t="str">
        <f t="shared" si="59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12">
        <f t="shared" si="55"/>
        <v>121.43</v>
      </c>
      <c r="Q600" t="str">
        <f t="shared" si="59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12">
        <f t="shared" si="55"/>
        <v>15.5</v>
      </c>
      <c r="Q601" t="str">
        <f t="shared" si="59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12">
        <f t="shared" si="55"/>
        <v>100</v>
      </c>
      <c r="Q602" t="str">
        <f t="shared" si="59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12">
        <f t="shared" si="55"/>
        <v>23.33</v>
      </c>
      <c r="Q603" t="str">
        <f t="shared" si="59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12">
        <f t="shared" si="55"/>
        <v>0</v>
      </c>
      <c r="Q604" t="str">
        <f t="shared" si="59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12">
        <f t="shared" si="55"/>
        <v>45.39</v>
      </c>
      <c r="Q605" t="str">
        <f t="shared" si="59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12">
        <f t="shared" si="55"/>
        <v>0</v>
      </c>
      <c r="Q606" t="str">
        <f t="shared" si="59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12">
        <f t="shared" si="55"/>
        <v>16.38</v>
      </c>
      <c r="Q607" t="str">
        <f t="shared" si="59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12">
        <f t="shared" si="55"/>
        <v>10</v>
      </c>
      <c r="Q608" t="str">
        <f t="shared" si="59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12">
        <f t="shared" si="55"/>
        <v>0</v>
      </c>
      <c r="Q609" t="str">
        <f t="shared" si="59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12">
        <f t="shared" si="55"/>
        <v>292.2</v>
      </c>
      <c r="Q610" t="str">
        <f t="shared" si="59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12">
        <f t="shared" si="55"/>
        <v>5</v>
      </c>
      <c r="Q611" t="str">
        <f t="shared" si="59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12">
        <f t="shared" si="55"/>
        <v>0</v>
      </c>
      <c r="Q612" t="str">
        <f t="shared" si="59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12">
        <f t="shared" si="55"/>
        <v>0</v>
      </c>
      <c r="Q613" t="str">
        <f t="shared" si="59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12">
        <f t="shared" si="55"/>
        <v>0</v>
      </c>
      <c r="Q614" t="str">
        <f t="shared" si="59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12">
        <f t="shared" si="55"/>
        <v>105.93</v>
      </c>
      <c r="Q615" t="str">
        <f t="shared" si="59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12">
        <f t="shared" si="55"/>
        <v>0</v>
      </c>
      <c r="Q616" t="str">
        <f t="shared" si="59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12">
        <f t="shared" si="55"/>
        <v>0</v>
      </c>
      <c r="Q617" t="str">
        <f t="shared" si="59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12">
        <f t="shared" si="55"/>
        <v>0</v>
      </c>
      <c r="Q618" t="str">
        <f t="shared" si="59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12">
        <f t="shared" si="55"/>
        <v>20</v>
      </c>
      <c r="Q619" t="str">
        <f t="shared" si="59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12">
        <f t="shared" si="55"/>
        <v>0</v>
      </c>
      <c r="Q620" t="str">
        <f t="shared" si="59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12">
        <f t="shared" si="55"/>
        <v>1</v>
      </c>
      <c r="Q621" t="str">
        <f t="shared" si="59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12">
        <f t="shared" si="55"/>
        <v>300</v>
      </c>
      <c r="Q622" t="str">
        <f t="shared" si="59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12">
        <f t="shared" si="55"/>
        <v>87</v>
      </c>
      <c r="Q623" t="str">
        <f t="shared" si="59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12">
        <f t="shared" si="55"/>
        <v>37.89</v>
      </c>
      <c r="Q624" t="str">
        <f t="shared" si="59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12">
        <f t="shared" si="55"/>
        <v>0</v>
      </c>
      <c r="Q625" t="str">
        <f t="shared" si="59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12">
        <f t="shared" si="55"/>
        <v>0</v>
      </c>
      <c r="Q626" t="str">
        <f t="shared" si="59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12">
        <f t="shared" si="55"/>
        <v>0</v>
      </c>
      <c r="Q627" t="str">
        <f t="shared" si="59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12">
        <f t="shared" si="55"/>
        <v>111.41</v>
      </c>
      <c r="Q628" t="str">
        <f t="shared" si="59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12">
        <f t="shared" si="55"/>
        <v>90</v>
      </c>
      <c r="Q629" t="str">
        <f t="shared" si="59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12">
        <f t="shared" si="55"/>
        <v>0</v>
      </c>
      <c r="Q630" t="str">
        <f t="shared" si="59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12">
        <f t="shared" si="55"/>
        <v>116.67</v>
      </c>
      <c r="Q631" t="str">
        <f t="shared" si="59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12">
        <f t="shared" si="55"/>
        <v>10</v>
      </c>
      <c r="Q632" t="str">
        <f t="shared" si="59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12">
        <f t="shared" si="55"/>
        <v>76.67</v>
      </c>
      <c r="Q633" t="str">
        <f t="shared" si="59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12">
        <f t="shared" si="55"/>
        <v>0</v>
      </c>
      <c r="Q634" t="str">
        <f t="shared" si="59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12">
        <f t="shared" si="55"/>
        <v>49.8</v>
      </c>
      <c r="Q635" t="str">
        <f t="shared" si="59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12">
        <f t="shared" si="55"/>
        <v>1</v>
      </c>
      <c r="Q636" t="str">
        <f t="shared" si="59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12">
        <f t="shared" si="55"/>
        <v>2</v>
      </c>
      <c r="Q637" t="str">
        <f t="shared" si="59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12">
        <f t="shared" si="55"/>
        <v>4</v>
      </c>
      <c r="Q638" t="str">
        <f t="shared" si="59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12">
        <f t="shared" si="55"/>
        <v>0</v>
      </c>
      <c r="Q639" t="str">
        <f t="shared" si="59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12">
        <f t="shared" si="55"/>
        <v>3</v>
      </c>
      <c r="Q640" t="str">
        <f t="shared" si="59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12">
        <f t="shared" si="55"/>
        <v>1</v>
      </c>
      <c r="Q641" t="str">
        <f t="shared" si="59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ROUND(E642/D642*100,0)</f>
        <v>144</v>
      </c>
      <c r="P642" s="12">
        <f t="shared" ref="P642:P705" si="61">IFERROR(ROUND(E642/L642,2), 0 )</f>
        <v>50.5</v>
      </c>
      <c r="Q642" t="str">
        <f t="shared" si="59"/>
        <v>technology</v>
      </c>
      <c r="R642" t="str">
        <f t="shared" ref="R642:R705" si="62">RIGHT(N642,LEN(N642 )-LEN(Q642) -1)</f>
        <v>wearables</v>
      </c>
      <c r="S642" s="9">
        <f t="shared" ref="S642:S705" si="63">(((J642/60)/60)/24) + DATE(1970,1,1)</f>
        <v>42683.420312500006</v>
      </c>
      <c r="T642" s="9">
        <f t="shared" ref="T642:T705" si="64">(((I642/60)/60)/24) + 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 s="12">
        <f t="shared" si="61"/>
        <v>151.32</v>
      </c>
      <c r="Q643" t="str">
        <f t="shared" ref="Q643:Q706" si="65">LEFT(N643,SEARCH("/",N643,1) - 1)</f>
        <v>technology</v>
      </c>
      <c r="R643" t="str">
        <f t="shared" si="62"/>
        <v>wearables</v>
      </c>
      <c r="S643" s="9">
        <f t="shared" si="63"/>
        <v>42199.57</v>
      </c>
      <c r="T643" s="9">
        <f t="shared" si="64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12">
        <f t="shared" si="61"/>
        <v>134.36000000000001</v>
      </c>
      <c r="Q644" t="str">
        <f t="shared" si="65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12">
        <f t="shared" si="61"/>
        <v>174.03</v>
      </c>
      <c r="Q645" t="str">
        <f t="shared" si="65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12">
        <f t="shared" si="61"/>
        <v>73.489999999999995</v>
      </c>
      <c r="Q646" t="str">
        <f t="shared" si="65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12">
        <f t="shared" si="61"/>
        <v>23.52</v>
      </c>
      <c r="Q647" t="str">
        <f t="shared" si="65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12">
        <f t="shared" si="61"/>
        <v>39.07</v>
      </c>
      <c r="Q648" t="str">
        <f t="shared" si="65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12">
        <f t="shared" si="61"/>
        <v>125.94</v>
      </c>
      <c r="Q649" t="str">
        <f t="shared" si="65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12">
        <f t="shared" si="61"/>
        <v>1644</v>
      </c>
      <c r="Q650" t="str">
        <f t="shared" si="65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12">
        <f t="shared" si="61"/>
        <v>42.67</v>
      </c>
      <c r="Q651" t="str">
        <f t="shared" si="65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12">
        <f t="shared" si="61"/>
        <v>35.130000000000003</v>
      </c>
      <c r="Q652" t="str">
        <f t="shared" si="65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12">
        <f t="shared" si="61"/>
        <v>239.35</v>
      </c>
      <c r="Q653" t="str">
        <f t="shared" si="65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12">
        <f t="shared" si="61"/>
        <v>107.64</v>
      </c>
      <c r="Q654" t="str">
        <f t="shared" si="65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12">
        <f t="shared" si="61"/>
        <v>95.83</v>
      </c>
      <c r="Q655" t="str">
        <f t="shared" si="65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12">
        <f t="shared" si="61"/>
        <v>31.66</v>
      </c>
      <c r="Q656" t="str">
        <f t="shared" si="65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12">
        <f t="shared" si="61"/>
        <v>42.89</v>
      </c>
      <c r="Q657" t="str">
        <f t="shared" si="65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12">
        <f t="shared" si="61"/>
        <v>122.74</v>
      </c>
      <c r="Q658" t="str">
        <f t="shared" si="65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12">
        <f t="shared" si="61"/>
        <v>190.45</v>
      </c>
      <c r="Q659" t="str">
        <f t="shared" si="65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12">
        <f t="shared" si="61"/>
        <v>109.34</v>
      </c>
      <c r="Q660" t="str">
        <f t="shared" si="65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12">
        <f t="shared" si="61"/>
        <v>143.66999999999999</v>
      </c>
      <c r="Q661" t="str">
        <f t="shared" si="65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12">
        <f t="shared" si="61"/>
        <v>84.94</v>
      </c>
      <c r="Q662" t="str">
        <f t="shared" si="65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12">
        <f t="shared" si="61"/>
        <v>10.56</v>
      </c>
      <c r="Q663" t="str">
        <f t="shared" si="65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12">
        <f t="shared" si="61"/>
        <v>39</v>
      </c>
      <c r="Q664" t="str">
        <f t="shared" si="65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12">
        <f t="shared" si="61"/>
        <v>100</v>
      </c>
      <c r="Q665" t="str">
        <f t="shared" si="65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12">
        <f t="shared" si="61"/>
        <v>31.17</v>
      </c>
      <c r="Q666" t="str">
        <f t="shared" si="65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12">
        <f t="shared" si="61"/>
        <v>155.33000000000001</v>
      </c>
      <c r="Q667" t="str">
        <f t="shared" si="65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12">
        <f t="shared" si="61"/>
        <v>2</v>
      </c>
      <c r="Q668" t="str">
        <f t="shared" si="65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12">
        <f t="shared" si="61"/>
        <v>178.93</v>
      </c>
      <c r="Q669" t="str">
        <f t="shared" si="65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12">
        <f t="shared" si="61"/>
        <v>27.36</v>
      </c>
      <c r="Q670" t="str">
        <f t="shared" si="65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12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12">
        <f t="shared" si="61"/>
        <v>85</v>
      </c>
      <c r="Q672" t="str">
        <f t="shared" si="65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12">
        <f t="shared" si="61"/>
        <v>788.53</v>
      </c>
      <c r="Q673" t="str">
        <f t="shared" si="65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12">
        <f t="shared" si="61"/>
        <v>50.3</v>
      </c>
      <c r="Q674" t="str">
        <f t="shared" si="65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12">
        <f t="shared" si="61"/>
        <v>68.33</v>
      </c>
      <c r="Q675" t="str">
        <f t="shared" si="65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12">
        <f t="shared" si="61"/>
        <v>7.5</v>
      </c>
      <c r="Q676" t="str">
        <f t="shared" si="65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12">
        <f t="shared" si="61"/>
        <v>34.270000000000003</v>
      </c>
      <c r="Q677" t="str">
        <f t="shared" si="65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12">
        <f t="shared" si="61"/>
        <v>61.29</v>
      </c>
      <c r="Q678" t="str">
        <f t="shared" si="65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12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12">
        <f t="shared" si="61"/>
        <v>65.180000000000007</v>
      </c>
      <c r="Q680" t="str">
        <f t="shared" si="65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12">
        <f t="shared" si="61"/>
        <v>93.9</v>
      </c>
      <c r="Q681" t="str">
        <f t="shared" si="65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12">
        <f t="shared" si="61"/>
        <v>150.65</v>
      </c>
      <c r="Q682" t="str">
        <f t="shared" si="65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12">
        <f t="shared" si="61"/>
        <v>1</v>
      </c>
      <c r="Q683" t="str">
        <f t="shared" si="65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12">
        <f t="shared" si="61"/>
        <v>13.25</v>
      </c>
      <c r="Q684" t="str">
        <f t="shared" si="65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12">
        <f t="shared" si="61"/>
        <v>99.33</v>
      </c>
      <c r="Q685" t="str">
        <f t="shared" si="65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12">
        <f t="shared" si="61"/>
        <v>177.39</v>
      </c>
      <c r="Q686" t="str">
        <f t="shared" si="65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12">
        <f t="shared" si="61"/>
        <v>55.3</v>
      </c>
      <c r="Q687" t="str">
        <f t="shared" si="65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12">
        <f t="shared" si="61"/>
        <v>0</v>
      </c>
      <c r="Q688" t="str">
        <f t="shared" si="65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12">
        <f t="shared" si="61"/>
        <v>591.66999999999996</v>
      </c>
      <c r="Q689" t="str">
        <f t="shared" si="65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12">
        <f t="shared" si="61"/>
        <v>405.5</v>
      </c>
      <c r="Q690" t="str">
        <f t="shared" si="65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12">
        <f t="shared" si="61"/>
        <v>343.15</v>
      </c>
      <c r="Q691" t="str">
        <f t="shared" si="65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12">
        <f t="shared" si="61"/>
        <v>72.59</v>
      </c>
      <c r="Q692" t="str">
        <f t="shared" si="65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12">
        <f t="shared" si="61"/>
        <v>26</v>
      </c>
      <c r="Q693" t="str">
        <f t="shared" si="65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12">
        <f t="shared" si="61"/>
        <v>6.5</v>
      </c>
      <c r="Q694" t="str">
        <f t="shared" si="65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12">
        <f t="shared" si="61"/>
        <v>119.39</v>
      </c>
      <c r="Q695" t="str">
        <f t="shared" si="65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12">
        <f t="shared" si="61"/>
        <v>84.29</v>
      </c>
      <c r="Q696" t="str">
        <f t="shared" si="65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12">
        <f t="shared" si="61"/>
        <v>90.86</v>
      </c>
      <c r="Q697" t="str">
        <f t="shared" si="65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12">
        <f t="shared" si="61"/>
        <v>1</v>
      </c>
      <c r="Q698" t="str">
        <f t="shared" si="65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12">
        <f t="shared" si="61"/>
        <v>20.34</v>
      </c>
      <c r="Q699" t="str">
        <f t="shared" si="65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12">
        <f t="shared" si="61"/>
        <v>530.69000000000005</v>
      </c>
      <c r="Q700" t="str">
        <f t="shared" si="65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12">
        <f t="shared" si="61"/>
        <v>120.39</v>
      </c>
      <c r="Q701" t="str">
        <f t="shared" si="65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12">
        <f t="shared" si="61"/>
        <v>13</v>
      </c>
      <c r="Q702" t="str">
        <f t="shared" si="65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12">
        <f t="shared" si="61"/>
        <v>291.33</v>
      </c>
      <c r="Q703" t="str">
        <f t="shared" si="65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12">
        <f t="shared" si="61"/>
        <v>124.92</v>
      </c>
      <c r="Q704" t="str">
        <f t="shared" si="65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12">
        <f t="shared" si="61"/>
        <v>119.57</v>
      </c>
      <c r="Q705" t="str">
        <f t="shared" si="65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ROUND(E706/D706*100,0)</f>
        <v>1</v>
      </c>
      <c r="P706" s="12">
        <f t="shared" ref="P706:P769" si="67">IFERROR(ROUND(E706/L706,2), 0 )</f>
        <v>120.25</v>
      </c>
      <c r="Q706" t="str">
        <f t="shared" si="65"/>
        <v>technology</v>
      </c>
      <c r="R706" t="str">
        <f t="shared" ref="R706:R769" si="68">RIGHT(N706,LEN(N706 )-LEN(Q706) -1)</f>
        <v>wearables</v>
      </c>
      <c r="S706" s="9">
        <f t="shared" ref="S706:S769" si="69">(((J706/60)/60)/24) + DATE(1970,1,1)</f>
        <v>42726.192916666667</v>
      </c>
      <c r="T706" s="9">
        <f t="shared" ref="T706:T769" si="70">(((I706/60)/60)/24) + 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 s="12">
        <f t="shared" si="67"/>
        <v>195.4</v>
      </c>
      <c r="Q707" t="str">
        <f t="shared" ref="Q707:Q770" si="71">LEFT(N707,SEARCH("/",N707,1) - 1)</f>
        <v>technology</v>
      </c>
      <c r="R707" t="str">
        <f t="shared" si="68"/>
        <v>wearables</v>
      </c>
      <c r="S707" s="9">
        <f t="shared" si="69"/>
        <v>42726.491643518515</v>
      </c>
      <c r="T707" s="9">
        <f t="shared" si="70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12">
        <f t="shared" si="67"/>
        <v>0</v>
      </c>
      <c r="Q708" t="str">
        <f t="shared" si="71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12">
        <f t="shared" si="67"/>
        <v>117.7</v>
      </c>
      <c r="Q709" t="str">
        <f t="shared" si="71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12">
        <f t="shared" si="67"/>
        <v>23.95</v>
      </c>
      <c r="Q710" t="str">
        <f t="shared" si="71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12">
        <f t="shared" si="67"/>
        <v>30.5</v>
      </c>
      <c r="Q711" t="str">
        <f t="shared" si="71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12">
        <f t="shared" si="67"/>
        <v>0</v>
      </c>
      <c r="Q712" t="str">
        <f t="shared" si="71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12">
        <f t="shared" si="67"/>
        <v>99.97</v>
      </c>
      <c r="Q713" t="str">
        <f t="shared" si="71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12">
        <f t="shared" si="67"/>
        <v>26.25</v>
      </c>
      <c r="Q714" t="str">
        <f t="shared" si="71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12">
        <f t="shared" si="67"/>
        <v>199</v>
      </c>
      <c r="Q715" t="str">
        <f t="shared" si="71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12">
        <f t="shared" si="67"/>
        <v>80.319999999999993</v>
      </c>
      <c r="Q716" t="str">
        <f t="shared" si="71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12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12">
        <f t="shared" si="67"/>
        <v>44.69</v>
      </c>
      <c r="Q718" t="str">
        <f t="shared" si="71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12">
        <f t="shared" si="67"/>
        <v>76.25</v>
      </c>
      <c r="Q719" t="str">
        <f t="shared" si="71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12">
        <f t="shared" si="67"/>
        <v>22.5</v>
      </c>
      <c r="Q720" t="str">
        <f t="shared" si="71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12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12">
        <f t="shared" si="67"/>
        <v>66.709999999999994</v>
      </c>
      <c r="Q722" t="str">
        <f t="shared" si="71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12">
        <f t="shared" si="67"/>
        <v>84.14</v>
      </c>
      <c r="Q723" t="str">
        <f t="shared" si="71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12">
        <f t="shared" si="67"/>
        <v>215.73</v>
      </c>
      <c r="Q724" t="str">
        <f t="shared" si="71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12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12">
        <f t="shared" si="67"/>
        <v>51.63</v>
      </c>
      <c r="Q726" t="str">
        <f t="shared" si="71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12">
        <f t="shared" si="67"/>
        <v>143.36000000000001</v>
      </c>
      <c r="Q727" t="str">
        <f t="shared" si="71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12">
        <f t="shared" si="67"/>
        <v>72.430000000000007</v>
      </c>
      <c r="Q728" t="str">
        <f t="shared" si="71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12">
        <f t="shared" si="67"/>
        <v>36.53</v>
      </c>
      <c r="Q729" t="str">
        <f t="shared" si="71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12">
        <f t="shared" si="67"/>
        <v>60.9</v>
      </c>
      <c r="Q730" t="str">
        <f t="shared" si="71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12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12">
        <f t="shared" si="67"/>
        <v>99.77</v>
      </c>
      <c r="Q732" t="str">
        <f t="shared" si="71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12">
        <f t="shared" si="67"/>
        <v>88.73</v>
      </c>
      <c r="Q733" t="str">
        <f t="shared" si="71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12">
        <f t="shared" si="67"/>
        <v>4.92</v>
      </c>
      <c r="Q734" t="str">
        <f t="shared" si="71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12">
        <f t="shared" si="67"/>
        <v>17.82</v>
      </c>
      <c r="Q735" t="str">
        <f t="shared" si="71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12">
        <f t="shared" si="67"/>
        <v>187.19</v>
      </c>
      <c r="Q736" t="str">
        <f t="shared" si="71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12">
        <f t="shared" si="67"/>
        <v>234.81</v>
      </c>
      <c r="Q737" t="str">
        <f t="shared" si="71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12">
        <f t="shared" si="67"/>
        <v>105.05</v>
      </c>
      <c r="Q738" t="str">
        <f t="shared" si="71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12">
        <f t="shared" si="67"/>
        <v>56.67</v>
      </c>
      <c r="Q739" t="str">
        <f t="shared" si="71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12">
        <f t="shared" si="67"/>
        <v>39.049999999999997</v>
      </c>
      <c r="Q740" t="str">
        <f t="shared" si="71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12">
        <f t="shared" si="67"/>
        <v>68.349999999999994</v>
      </c>
      <c r="Q741" t="str">
        <f t="shared" si="71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12">
        <f t="shared" si="67"/>
        <v>169.58</v>
      </c>
      <c r="Q742" t="str">
        <f t="shared" si="71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12">
        <f t="shared" si="67"/>
        <v>141.41999999999999</v>
      </c>
      <c r="Q743" t="str">
        <f t="shared" si="71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12">
        <f t="shared" si="67"/>
        <v>67.39</v>
      </c>
      <c r="Q744" t="str">
        <f t="shared" si="71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12">
        <f t="shared" si="67"/>
        <v>54.27</v>
      </c>
      <c r="Q745" t="str">
        <f t="shared" si="71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12">
        <f t="shared" si="67"/>
        <v>82.52</v>
      </c>
      <c r="Q746" t="str">
        <f t="shared" si="71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12">
        <f t="shared" si="67"/>
        <v>53.73</v>
      </c>
      <c r="Q747" t="str">
        <f t="shared" si="71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12">
        <f t="shared" si="67"/>
        <v>34.21</v>
      </c>
      <c r="Q748" t="str">
        <f t="shared" si="71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12">
        <f t="shared" si="67"/>
        <v>127.33</v>
      </c>
      <c r="Q749" t="str">
        <f t="shared" si="71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12">
        <f t="shared" si="67"/>
        <v>45.57</v>
      </c>
      <c r="Q750" t="str">
        <f t="shared" si="71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12">
        <f t="shared" si="67"/>
        <v>95.96</v>
      </c>
      <c r="Q751" t="str">
        <f t="shared" si="71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12">
        <f t="shared" si="67"/>
        <v>77.27</v>
      </c>
      <c r="Q752" t="str">
        <f t="shared" si="71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12">
        <f t="shared" si="67"/>
        <v>57.34</v>
      </c>
      <c r="Q753" t="str">
        <f t="shared" si="71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12">
        <f t="shared" si="67"/>
        <v>53.19</v>
      </c>
      <c r="Q754" t="str">
        <f t="shared" si="71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12">
        <f t="shared" si="67"/>
        <v>492.31</v>
      </c>
      <c r="Q755" t="str">
        <f t="shared" si="71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12">
        <f t="shared" si="67"/>
        <v>42.35</v>
      </c>
      <c r="Q756" t="str">
        <f t="shared" si="71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12">
        <f t="shared" si="67"/>
        <v>37.47</v>
      </c>
      <c r="Q757" t="str">
        <f t="shared" si="71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12">
        <f t="shared" si="67"/>
        <v>37.450000000000003</v>
      </c>
      <c r="Q758" t="str">
        <f t="shared" si="71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12">
        <f t="shared" si="67"/>
        <v>33.06</v>
      </c>
      <c r="Q759" t="str">
        <f t="shared" si="71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12">
        <f t="shared" si="67"/>
        <v>134.21</v>
      </c>
      <c r="Q760" t="str">
        <f t="shared" si="71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12">
        <f t="shared" si="67"/>
        <v>51.47</v>
      </c>
      <c r="Q761" t="str">
        <f t="shared" si="71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12">
        <f t="shared" si="67"/>
        <v>0</v>
      </c>
      <c r="Q762" t="str">
        <f t="shared" si="71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12">
        <f t="shared" si="67"/>
        <v>39.17</v>
      </c>
      <c r="Q763" t="str">
        <f t="shared" si="71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12">
        <f t="shared" si="67"/>
        <v>0</v>
      </c>
      <c r="Q764" t="str">
        <f t="shared" si="71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12">
        <f t="shared" si="67"/>
        <v>5</v>
      </c>
      <c r="Q765" t="str">
        <f t="shared" si="71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12">
        <f t="shared" si="67"/>
        <v>0</v>
      </c>
      <c r="Q766" t="str">
        <f t="shared" si="71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12">
        <f t="shared" si="67"/>
        <v>57.3</v>
      </c>
      <c r="Q767" t="str">
        <f t="shared" si="71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12">
        <f t="shared" si="67"/>
        <v>0</v>
      </c>
      <c r="Q768" t="str">
        <f t="shared" si="71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12">
        <f t="shared" si="67"/>
        <v>59</v>
      </c>
      <c r="Q769" t="str">
        <f t="shared" si="71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ROUND(E770/D770*100,0)</f>
        <v>0</v>
      </c>
      <c r="P770" s="12">
        <f t="shared" ref="P770:P833" si="73">IFERROR(ROUND(E770/L770,2), 0 )</f>
        <v>0</v>
      </c>
      <c r="Q770" t="str">
        <f t="shared" si="71"/>
        <v>publishing</v>
      </c>
      <c r="R770" t="str">
        <f t="shared" ref="R770:R833" si="74">RIGHT(N770,LEN(N770 )-LEN(Q770) -1)</f>
        <v>fiction</v>
      </c>
      <c r="S770" s="9">
        <f t="shared" ref="S770:S833" si="75">(((J770/60)/60)/24) + DATE(1970,1,1)</f>
        <v>41594.207060185188</v>
      </c>
      <c r="T770" s="9">
        <f t="shared" ref="T770:T833" si="76">(((I770/60)/60)/24) + 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 s="12">
        <f t="shared" si="73"/>
        <v>31.85</v>
      </c>
      <c r="Q771" t="str">
        <f t="shared" ref="Q771:Q834" si="77">LEFT(N771,SEARCH("/",N771,1) - 1)</f>
        <v>publishing</v>
      </c>
      <c r="R771" t="str">
        <f t="shared" si="74"/>
        <v>fiction</v>
      </c>
      <c r="S771" s="9">
        <f t="shared" si="75"/>
        <v>41604.996458333335</v>
      </c>
      <c r="T771" s="9">
        <f t="shared" si="76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12">
        <f t="shared" si="73"/>
        <v>0</v>
      </c>
      <c r="Q772" t="str">
        <f t="shared" si="77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12">
        <f t="shared" si="73"/>
        <v>10</v>
      </c>
      <c r="Q773" t="str">
        <f t="shared" si="77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12">
        <f t="shared" si="73"/>
        <v>50</v>
      </c>
      <c r="Q774" t="str">
        <f t="shared" si="77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12">
        <f t="shared" si="73"/>
        <v>16</v>
      </c>
      <c r="Q775" t="str">
        <f t="shared" si="77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12">
        <f t="shared" si="73"/>
        <v>39</v>
      </c>
      <c r="Q776" t="str">
        <f t="shared" si="77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12">
        <f t="shared" si="73"/>
        <v>34</v>
      </c>
      <c r="Q777" t="str">
        <f t="shared" si="77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12">
        <f t="shared" si="73"/>
        <v>63.12</v>
      </c>
      <c r="Q778" t="str">
        <f t="shared" si="77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12">
        <f t="shared" si="73"/>
        <v>7</v>
      </c>
      <c r="Q779" t="str">
        <f t="shared" si="77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12">
        <f t="shared" si="73"/>
        <v>2</v>
      </c>
      <c r="Q780" t="str">
        <f t="shared" si="77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12">
        <f t="shared" si="73"/>
        <v>66.67</v>
      </c>
      <c r="Q781" t="str">
        <f t="shared" si="77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12">
        <f t="shared" si="73"/>
        <v>38.520000000000003</v>
      </c>
      <c r="Q782" t="str">
        <f t="shared" si="77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12">
        <f t="shared" si="73"/>
        <v>42.61</v>
      </c>
      <c r="Q783" t="str">
        <f t="shared" si="77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12">
        <f t="shared" si="73"/>
        <v>50</v>
      </c>
      <c r="Q784" t="str">
        <f t="shared" si="77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12">
        <f t="shared" si="73"/>
        <v>63.49</v>
      </c>
      <c r="Q785" t="str">
        <f t="shared" si="77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12">
        <f t="shared" si="73"/>
        <v>102.5</v>
      </c>
      <c r="Q786" t="str">
        <f t="shared" si="77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12">
        <f t="shared" si="73"/>
        <v>31.14</v>
      </c>
      <c r="Q787" t="str">
        <f t="shared" si="77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12">
        <f t="shared" si="73"/>
        <v>162.27000000000001</v>
      </c>
      <c r="Q788" t="str">
        <f t="shared" si="77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12">
        <f t="shared" si="73"/>
        <v>80.59</v>
      </c>
      <c r="Q789" t="str">
        <f t="shared" si="77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12">
        <f t="shared" si="73"/>
        <v>59.85</v>
      </c>
      <c r="Q790" t="str">
        <f t="shared" si="77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12">
        <f t="shared" si="73"/>
        <v>132.86000000000001</v>
      </c>
      <c r="Q791" t="str">
        <f t="shared" si="77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12">
        <f t="shared" si="73"/>
        <v>92.55</v>
      </c>
      <c r="Q792" t="str">
        <f t="shared" si="77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12">
        <f t="shared" si="73"/>
        <v>60.86</v>
      </c>
      <c r="Q793" t="str">
        <f t="shared" si="77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12">
        <f t="shared" si="73"/>
        <v>41.85</v>
      </c>
      <c r="Q794" t="str">
        <f t="shared" si="77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12">
        <f t="shared" si="73"/>
        <v>88.33</v>
      </c>
      <c r="Q795" t="str">
        <f t="shared" si="77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12">
        <f t="shared" si="73"/>
        <v>158.96</v>
      </c>
      <c r="Q796" t="str">
        <f t="shared" si="77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12">
        <f t="shared" si="73"/>
        <v>85.05</v>
      </c>
      <c r="Q797" t="str">
        <f t="shared" si="77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12">
        <f t="shared" si="73"/>
        <v>112.61</v>
      </c>
      <c r="Q798" t="str">
        <f t="shared" si="77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12">
        <f t="shared" si="73"/>
        <v>45.44</v>
      </c>
      <c r="Q799" t="str">
        <f t="shared" si="77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12">
        <f t="shared" si="73"/>
        <v>46.22</v>
      </c>
      <c r="Q800" t="str">
        <f t="shared" si="77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12">
        <f t="shared" si="73"/>
        <v>178.61</v>
      </c>
      <c r="Q801" t="str">
        <f t="shared" si="77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12">
        <f t="shared" si="73"/>
        <v>40.75</v>
      </c>
      <c r="Q802" t="str">
        <f t="shared" si="77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12">
        <f t="shared" si="73"/>
        <v>43.73</v>
      </c>
      <c r="Q803" t="str">
        <f t="shared" si="77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12">
        <f t="shared" si="73"/>
        <v>81.069999999999993</v>
      </c>
      <c r="Q804" t="str">
        <f t="shared" si="77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12">
        <f t="shared" si="73"/>
        <v>74.61</v>
      </c>
      <c r="Q805" t="str">
        <f t="shared" si="77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12">
        <f t="shared" si="73"/>
        <v>305.56</v>
      </c>
      <c r="Q806" t="str">
        <f t="shared" si="77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12">
        <f t="shared" si="73"/>
        <v>58.33</v>
      </c>
      <c r="Q807" t="str">
        <f t="shared" si="77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12">
        <f t="shared" si="73"/>
        <v>117.68</v>
      </c>
      <c r="Q808" t="str">
        <f t="shared" si="77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12">
        <f t="shared" si="73"/>
        <v>73.77</v>
      </c>
      <c r="Q809" t="str">
        <f t="shared" si="77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12">
        <f t="shared" si="73"/>
        <v>104.65</v>
      </c>
      <c r="Q810" t="str">
        <f t="shared" si="77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12">
        <f t="shared" si="73"/>
        <v>79.83</v>
      </c>
      <c r="Q811" t="str">
        <f t="shared" si="77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12">
        <f t="shared" si="73"/>
        <v>58.33</v>
      </c>
      <c r="Q812" t="str">
        <f t="shared" si="77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12">
        <f t="shared" si="73"/>
        <v>86.67</v>
      </c>
      <c r="Q813" t="str">
        <f t="shared" si="77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12">
        <f t="shared" si="73"/>
        <v>27.61</v>
      </c>
      <c r="Q814" t="str">
        <f t="shared" si="77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12">
        <f t="shared" si="73"/>
        <v>25</v>
      </c>
      <c r="Q815" t="str">
        <f t="shared" si="77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12">
        <f t="shared" si="73"/>
        <v>45.46</v>
      </c>
      <c r="Q816" t="str">
        <f t="shared" si="77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12">
        <f t="shared" si="73"/>
        <v>99.53</v>
      </c>
      <c r="Q817" t="str">
        <f t="shared" si="77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12">
        <f t="shared" si="73"/>
        <v>39.31</v>
      </c>
      <c r="Q818" t="str">
        <f t="shared" si="77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12">
        <f t="shared" si="73"/>
        <v>89.42</v>
      </c>
      <c r="Q819" t="str">
        <f t="shared" si="77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12">
        <f t="shared" si="73"/>
        <v>28.68</v>
      </c>
      <c r="Q820" t="str">
        <f t="shared" si="77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12">
        <f t="shared" si="73"/>
        <v>31.07</v>
      </c>
      <c r="Q821" t="str">
        <f t="shared" si="77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12">
        <f t="shared" si="73"/>
        <v>70.55</v>
      </c>
      <c r="Q822" t="str">
        <f t="shared" si="77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12">
        <f t="shared" si="73"/>
        <v>224.13</v>
      </c>
      <c r="Q823" t="str">
        <f t="shared" si="77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12">
        <f t="shared" si="73"/>
        <v>51.81</v>
      </c>
      <c r="Q824" t="str">
        <f t="shared" si="77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12">
        <f t="shared" si="73"/>
        <v>43.52</v>
      </c>
      <c r="Q825" t="str">
        <f t="shared" si="77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12">
        <f t="shared" si="73"/>
        <v>39.82</v>
      </c>
      <c r="Q826" t="str">
        <f t="shared" si="77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12">
        <f t="shared" si="73"/>
        <v>126.81</v>
      </c>
      <c r="Q827" t="str">
        <f t="shared" si="77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12">
        <f t="shared" si="73"/>
        <v>113.88</v>
      </c>
      <c r="Q828" t="str">
        <f t="shared" si="77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12">
        <f t="shared" si="73"/>
        <v>28.18</v>
      </c>
      <c r="Q829" t="str">
        <f t="shared" si="77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12">
        <f t="shared" si="73"/>
        <v>36.61</v>
      </c>
      <c r="Q830" t="str">
        <f t="shared" si="77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12">
        <f t="shared" si="73"/>
        <v>32.5</v>
      </c>
      <c r="Q831" t="str">
        <f t="shared" si="77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12">
        <f t="shared" si="73"/>
        <v>60.66</v>
      </c>
      <c r="Q832" t="str">
        <f t="shared" si="77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12">
        <f t="shared" si="73"/>
        <v>175</v>
      </c>
      <c r="Q833" t="str">
        <f t="shared" si="77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ROUND(E834/D834*100,0)</f>
        <v>101</v>
      </c>
      <c r="P834" s="12">
        <f t="shared" ref="P834:P897" si="79">IFERROR(ROUND(E834/L834,2), 0 )</f>
        <v>97.99</v>
      </c>
      <c r="Q834" t="str">
        <f t="shared" si="77"/>
        <v>music</v>
      </c>
      <c r="R834" t="str">
        <f t="shared" ref="R834:R897" si="80">RIGHT(N834,LEN(N834 )-LEN(Q834) -1)</f>
        <v>rock</v>
      </c>
      <c r="S834" s="9">
        <f t="shared" ref="S834:S897" si="81">(((J834/60)/60)/24) + DATE(1970,1,1)</f>
        <v>40869.675173611111</v>
      </c>
      <c r="T834" s="9">
        <f t="shared" ref="T834:T897" si="82">(((I834/60)/60)/24) + 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 s="12">
        <f t="shared" si="79"/>
        <v>148.78</v>
      </c>
      <c r="Q835" t="str">
        <f t="shared" ref="Q835:Q898" si="83">LEFT(N835,SEARCH("/",N835,1) - 1)</f>
        <v>music</v>
      </c>
      <c r="R835" t="str">
        <f t="shared" si="80"/>
        <v>rock</v>
      </c>
      <c r="S835" s="9">
        <f t="shared" si="81"/>
        <v>41718.878182870372</v>
      </c>
      <c r="T835" s="9">
        <f t="shared" si="82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12">
        <f t="shared" si="79"/>
        <v>96.08</v>
      </c>
      <c r="Q836" t="str">
        <f t="shared" si="83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12">
        <f t="shared" si="79"/>
        <v>58.63</v>
      </c>
      <c r="Q837" t="str">
        <f t="shared" si="83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12">
        <f t="shared" si="79"/>
        <v>109.71</v>
      </c>
      <c r="Q838" t="str">
        <f t="shared" si="83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12">
        <f t="shared" si="79"/>
        <v>49.11</v>
      </c>
      <c r="Q839" t="str">
        <f t="shared" si="83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12">
        <f t="shared" si="79"/>
        <v>47.67</v>
      </c>
      <c r="Q840" t="str">
        <f t="shared" si="83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12">
        <f t="shared" si="79"/>
        <v>60.74</v>
      </c>
      <c r="Q841" t="str">
        <f t="shared" si="83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12">
        <f t="shared" si="79"/>
        <v>63.38</v>
      </c>
      <c r="Q842" t="str">
        <f t="shared" si="83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12">
        <f t="shared" si="79"/>
        <v>53.89</v>
      </c>
      <c r="Q843" t="str">
        <f t="shared" si="83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12">
        <f t="shared" si="79"/>
        <v>66.87</v>
      </c>
      <c r="Q844" t="str">
        <f t="shared" si="83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12">
        <f t="shared" si="79"/>
        <v>63.1</v>
      </c>
      <c r="Q845" t="str">
        <f t="shared" si="83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12">
        <f t="shared" si="79"/>
        <v>36.630000000000003</v>
      </c>
      <c r="Q846" t="str">
        <f t="shared" si="83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12">
        <f t="shared" si="79"/>
        <v>34.01</v>
      </c>
      <c r="Q847" t="str">
        <f t="shared" si="83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12">
        <f t="shared" si="79"/>
        <v>28.55</v>
      </c>
      <c r="Q848" t="str">
        <f t="shared" si="83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12">
        <f t="shared" si="79"/>
        <v>10</v>
      </c>
      <c r="Q849" t="str">
        <f t="shared" si="83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12">
        <f t="shared" si="79"/>
        <v>18.75</v>
      </c>
      <c r="Q850" t="str">
        <f t="shared" si="83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12">
        <f t="shared" si="79"/>
        <v>41.7</v>
      </c>
      <c r="Q851" t="str">
        <f t="shared" si="83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12">
        <f t="shared" si="79"/>
        <v>46.67</v>
      </c>
      <c r="Q852" t="str">
        <f t="shared" si="83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12">
        <f t="shared" si="79"/>
        <v>37.270000000000003</v>
      </c>
      <c r="Q853" t="str">
        <f t="shared" si="83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12">
        <f t="shared" si="79"/>
        <v>59.26</v>
      </c>
      <c r="Q854" t="str">
        <f t="shared" si="83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12">
        <f t="shared" si="79"/>
        <v>30</v>
      </c>
      <c r="Q855" t="str">
        <f t="shared" si="83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12">
        <f t="shared" si="79"/>
        <v>65.86</v>
      </c>
      <c r="Q856" t="str">
        <f t="shared" si="83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12">
        <f t="shared" si="79"/>
        <v>31.91</v>
      </c>
      <c r="Q857" t="str">
        <f t="shared" si="83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12">
        <f t="shared" si="79"/>
        <v>19.46</v>
      </c>
      <c r="Q858" t="str">
        <f t="shared" si="83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12">
        <f t="shared" si="79"/>
        <v>50</v>
      </c>
      <c r="Q859" t="str">
        <f t="shared" si="83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12">
        <f t="shared" si="79"/>
        <v>22.74</v>
      </c>
      <c r="Q860" t="str">
        <f t="shared" si="83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12">
        <f t="shared" si="79"/>
        <v>42.72</v>
      </c>
      <c r="Q861" t="str">
        <f t="shared" si="83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12">
        <f t="shared" si="79"/>
        <v>52.92</v>
      </c>
      <c r="Q862" t="str">
        <f t="shared" si="83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12">
        <f t="shared" si="79"/>
        <v>50.5</v>
      </c>
      <c r="Q863" t="str">
        <f t="shared" si="83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12">
        <f t="shared" si="79"/>
        <v>42.5</v>
      </c>
      <c r="Q864" t="str">
        <f t="shared" si="83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12">
        <f t="shared" si="79"/>
        <v>18</v>
      </c>
      <c r="Q865" t="str">
        <f t="shared" si="83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12">
        <f t="shared" si="79"/>
        <v>34.18</v>
      </c>
      <c r="Q866" t="str">
        <f t="shared" si="83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12">
        <f t="shared" si="79"/>
        <v>22.5</v>
      </c>
      <c r="Q867" t="str">
        <f t="shared" si="83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12">
        <f t="shared" si="79"/>
        <v>58.18</v>
      </c>
      <c r="Q868" t="str">
        <f t="shared" si="83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12">
        <f t="shared" si="79"/>
        <v>109.18</v>
      </c>
      <c r="Q869" t="str">
        <f t="shared" si="83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12">
        <f t="shared" si="79"/>
        <v>50</v>
      </c>
      <c r="Q870" t="str">
        <f t="shared" si="83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12">
        <f t="shared" si="79"/>
        <v>346.67</v>
      </c>
      <c r="Q871" t="str">
        <f t="shared" si="83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12">
        <f t="shared" si="79"/>
        <v>12.4</v>
      </c>
      <c r="Q872" t="str">
        <f t="shared" si="83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12">
        <f t="shared" si="79"/>
        <v>27.08</v>
      </c>
      <c r="Q873" t="str">
        <f t="shared" si="83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12">
        <f t="shared" si="79"/>
        <v>32.5</v>
      </c>
      <c r="Q874" t="str">
        <f t="shared" si="83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12">
        <f t="shared" si="79"/>
        <v>9</v>
      </c>
      <c r="Q875" t="str">
        <f t="shared" si="83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12">
        <f t="shared" si="79"/>
        <v>34.76</v>
      </c>
      <c r="Q876" t="str">
        <f t="shared" si="83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12">
        <f t="shared" si="79"/>
        <v>0</v>
      </c>
      <c r="Q877" t="str">
        <f t="shared" si="83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12">
        <f t="shared" si="79"/>
        <v>28.58</v>
      </c>
      <c r="Q878" t="str">
        <f t="shared" si="83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12">
        <f t="shared" si="79"/>
        <v>46.59</v>
      </c>
      <c r="Q879" t="str">
        <f t="shared" si="83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12">
        <f t="shared" si="79"/>
        <v>32.5</v>
      </c>
      <c r="Q880" t="str">
        <f t="shared" si="83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12">
        <f t="shared" si="79"/>
        <v>21.47</v>
      </c>
      <c r="Q881" t="str">
        <f t="shared" si="83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12">
        <f t="shared" si="79"/>
        <v>14.13</v>
      </c>
      <c r="Q882" t="str">
        <f t="shared" si="83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12">
        <f t="shared" si="79"/>
        <v>30</v>
      </c>
      <c r="Q883" t="str">
        <f t="shared" si="83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12">
        <f t="shared" si="79"/>
        <v>21.57</v>
      </c>
      <c r="Q884" t="str">
        <f t="shared" si="83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12">
        <f t="shared" si="79"/>
        <v>83.38</v>
      </c>
      <c r="Q885" t="str">
        <f t="shared" si="83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12">
        <f t="shared" si="79"/>
        <v>10</v>
      </c>
      <c r="Q886" t="str">
        <f t="shared" si="83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12">
        <f t="shared" si="79"/>
        <v>35.71</v>
      </c>
      <c r="Q887" t="str">
        <f t="shared" si="83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12">
        <f t="shared" si="79"/>
        <v>29.29</v>
      </c>
      <c r="Q888" t="str">
        <f t="shared" si="83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12">
        <f t="shared" si="79"/>
        <v>0</v>
      </c>
      <c r="Q889" t="str">
        <f t="shared" si="83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12">
        <f t="shared" si="79"/>
        <v>18</v>
      </c>
      <c r="Q890" t="str">
        <f t="shared" si="83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12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12">
        <f t="shared" si="79"/>
        <v>31.25</v>
      </c>
      <c r="Q892" t="str">
        <f t="shared" si="83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12">
        <f t="shared" si="79"/>
        <v>28.89</v>
      </c>
      <c r="Q893" t="str">
        <f t="shared" si="83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12">
        <f t="shared" si="79"/>
        <v>143.82</v>
      </c>
      <c r="Q894" t="str">
        <f t="shared" si="83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12">
        <f t="shared" si="79"/>
        <v>40</v>
      </c>
      <c r="Q895" t="str">
        <f t="shared" si="83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12">
        <f t="shared" si="79"/>
        <v>147.81</v>
      </c>
      <c r="Q896" t="str">
        <f t="shared" si="83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12">
        <f t="shared" si="79"/>
        <v>27.86</v>
      </c>
      <c r="Q897" t="str">
        <f t="shared" si="83"/>
        <v>music</v>
      </c>
      <c r="R897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ROUND(E898/D898*100,0)</f>
        <v>40</v>
      </c>
      <c r="P898" s="12">
        <f t="shared" ref="P898:P961" si="85">IFERROR(ROUND(E898/L898,2), 0 )</f>
        <v>44.44</v>
      </c>
      <c r="Q898" t="str">
        <f t="shared" si="83"/>
        <v>music</v>
      </c>
      <c r="R898" t="str">
        <f t="shared" ref="R898:R961" si="86">RIGHT(N898,LEN(N898 )-LEN(Q898) -1)</f>
        <v>indie rock</v>
      </c>
      <c r="S898" s="9">
        <f t="shared" ref="S898:S961" si="87">(((J898/60)/60)/24) + DATE(1970,1,1)</f>
        <v>42218.872986111113</v>
      </c>
      <c r="T898" s="9">
        <f t="shared" ref="T898:T961" si="88">(((I898/60)/60)/24) + 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12">
        <f t="shared" si="85"/>
        <v>0</v>
      </c>
      <c r="Q899" t="str">
        <f t="shared" ref="Q899:Q962" si="89">LEFT(N899,SEARCH("/",N899,1) - 1)</f>
        <v>music</v>
      </c>
      <c r="R899" t="str">
        <f t="shared" si="86"/>
        <v>indie rock</v>
      </c>
      <c r="S899" s="9">
        <f t="shared" si="87"/>
        <v>41211.688750000001</v>
      </c>
      <c r="T899" s="9">
        <f t="shared" si="88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12">
        <f t="shared" si="85"/>
        <v>35</v>
      </c>
      <c r="Q900" t="str">
        <f t="shared" si="89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12">
        <f t="shared" si="85"/>
        <v>35</v>
      </c>
      <c r="Q901" t="str">
        <f t="shared" si="89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12">
        <f t="shared" si="85"/>
        <v>10.5</v>
      </c>
      <c r="Q902" t="str">
        <f t="shared" si="89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12">
        <f t="shared" si="85"/>
        <v>0</v>
      </c>
      <c r="Q903" t="str">
        <f t="shared" si="89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12">
        <f t="shared" si="85"/>
        <v>30</v>
      </c>
      <c r="Q904" t="str">
        <f t="shared" si="89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12">
        <f t="shared" si="85"/>
        <v>40</v>
      </c>
      <c r="Q905" t="str">
        <f t="shared" si="89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12">
        <f t="shared" si="85"/>
        <v>50.33</v>
      </c>
      <c r="Q906" t="str">
        <f t="shared" si="89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12">
        <f t="shared" si="85"/>
        <v>32.67</v>
      </c>
      <c r="Q907" t="str">
        <f t="shared" si="89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12">
        <f t="shared" si="85"/>
        <v>0</v>
      </c>
      <c r="Q908" t="str">
        <f t="shared" si="89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12">
        <f t="shared" si="85"/>
        <v>0</v>
      </c>
      <c r="Q909" t="str">
        <f t="shared" si="89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12">
        <f t="shared" si="85"/>
        <v>0</v>
      </c>
      <c r="Q910" t="str">
        <f t="shared" si="89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12">
        <f t="shared" si="85"/>
        <v>65</v>
      </c>
      <c r="Q911" t="str">
        <f t="shared" si="89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12">
        <f t="shared" si="85"/>
        <v>24.6</v>
      </c>
      <c r="Q912" t="str">
        <f t="shared" si="89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12">
        <f t="shared" si="85"/>
        <v>0</v>
      </c>
      <c r="Q913" t="str">
        <f t="shared" si="89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12">
        <f t="shared" si="85"/>
        <v>15</v>
      </c>
      <c r="Q914" t="str">
        <f t="shared" si="89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12">
        <f t="shared" si="85"/>
        <v>82.58</v>
      </c>
      <c r="Q915" t="str">
        <f t="shared" si="89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12">
        <f t="shared" si="85"/>
        <v>0</v>
      </c>
      <c r="Q916" t="str">
        <f t="shared" si="89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12">
        <f t="shared" si="85"/>
        <v>41.67</v>
      </c>
      <c r="Q917" t="str">
        <f t="shared" si="89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12">
        <f t="shared" si="85"/>
        <v>0</v>
      </c>
      <c r="Q918" t="str">
        <f t="shared" si="89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12">
        <f t="shared" si="85"/>
        <v>30</v>
      </c>
      <c r="Q919" t="str">
        <f t="shared" si="89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12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12">
        <f t="shared" si="85"/>
        <v>100</v>
      </c>
      <c r="Q921" t="str">
        <f t="shared" si="89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12">
        <f t="shared" si="85"/>
        <v>0</v>
      </c>
      <c r="Q922" t="str">
        <f t="shared" si="89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12">
        <f t="shared" si="85"/>
        <v>231.75</v>
      </c>
      <c r="Q923" t="str">
        <f t="shared" si="89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12">
        <f t="shared" si="85"/>
        <v>189.33</v>
      </c>
      <c r="Q924" t="str">
        <f t="shared" si="89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12">
        <f t="shared" si="85"/>
        <v>55</v>
      </c>
      <c r="Q925" t="str">
        <f t="shared" si="89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12">
        <f t="shared" si="85"/>
        <v>21.8</v>
      </c>
      <c r="Q926" t="str">
        <f t="shared" si="89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12">
        <f t="shared" si="85"/>
        <v>32</v>
      </c>
      <c r="Q927" t="str">
        <f t="shared" si="89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12">
        <f t="shared" si="85"/>
        <v>0</v>
      </c>
      <c r="Q928" t="str">
        <f t="shared" si="89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12">
        <f t="shared" si="85"/>
        <v>0</v>
      </c>
      <c r="Q929" t="str">
        <f t="shared" si="89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12">
        <f t="shared" si="85"/>
        <v>56.25</v>
      </c>
      <c r="Q930" t="str">
        <f t="shared" si="89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12">
        <f t="shared" si="85"/>
        <v>0</v>
      </c>
      <c r="Q931" t="str">
        <f t="shared" si="89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12">
        <f t="shared" si="85"/>
        <v>69</v>
      </c>
      <c r="Q932" t="str">
        <f t="shared" si="89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12">
        <f t="shared" si="85"/>
        <v>18.71</v>
      </c>
      <c r="Q933" t="str">
        <f t="shared" si="89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12">
        <f t="shared" si="85"/>
        <v>46.03</v>
      </c>
      <c r="Q934" t="str">
        <f t="shared" si="89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12">
        <f t="shared" si="85"/>
        <v>60</v>
      </c>
      <c r="Q935" t="str">
        <f t="shared" si="89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12">
        <f t="shared" si="85"/>
        <v>50.67</v>
      </c>
      <c r="Q936" t="str">
        <f t="shared" si="89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12">
        <f t="shared" si="85"/>
        <v>25</v>
      </c>
      <c r="Q937" t="str">
        <f t="shared" si="89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12">
        <f t="shared" si="85"/>
        <v>0</v>
      </c>
      <c r="Q938" t="str">
        <f t="shared" si="89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12">
        <f t="shared" si="85"/>
        <v>20</v>
      </c>
      <c r="Q939" t="str">
        <f t="shared" si="89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12">
        <f t="shared" si="85"/>
        <v>25</v>
      </c>
      <c r="Q940" t="str">
        <f t="shared" si="89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12">
        <f t="shared" si="85"/>
        <v>20</v>
      </c>
      <c r="Q941" t="str">
        <f t="shared" si="89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12">
        <f t="shared" si="85"/>
        <v>110.29</v>
      </c>
      <c r="Q942" t="str">
        <f t="shared" si="89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12">
        <f t="shared" si="85"/>
        <v>37.450000000000003</v>
      </c>
      <c r="Q943" t="str">
        <f t="shared" si="89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12">
        <f t="shared" si="85"/>
        <v>41.75</v>
      </c>
      <c r="Q944" t="str">
        <f t="shared" si="89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12">
        <f t="shared" si="85"/>
        <v>24.08</v>
      </c>
      <c r="Q945" t="str">
        <f t="shared" si="89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12">
        <f t="shared" si="85"/>
        <v>69.41</v>
      </c>
      <c r="Q946" t="str">
        <f t="shared" si="89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12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12">
        <f t="shared" si="85"/>
        <v>57.2</v>
      </c>
      <c r="Q948" t="str">
        <f t="shared" si="89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12">
        <f t="shared" si="85"/>
        <v>0</v>
      </c>
      <c r="Q949" t="str">
        <f t="shared" si="89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12">
        <f t="shared" si="85"/>
        <v>60</v>
      </c>
      <c r="Q950" t="str">
        <f t="shared" si="89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12">
        <f t="shared" si="85"/>
        <v>39</v>
      </c>
      <c r="Q951" t="str">
        <f t="shared" si="89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12">
        <f t="shared" si="85"/>
        <v>58.42</v>
      </c>
      <c r="Q952" t="str">
        <f t="shared" si="89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12">
        <f t="shared" si="85"/>
        <v>158.63999999999999</v>
      </c>
      <c r="Q953" t="str">
        <f t="shared" si="89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12">
        <f t="shared" si="85"/>
        <v>99.86</v>
      </c>
      <c r="Q954" t="str">
        <f t="shared" si="89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12">
        <f t="shared" si="85"/>
        <v>25.2</v>
      </c>
      <c r="Q955" t="str">
        <f t="shared" si="89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12">
        <f t="shared" si="85"/>
        <v>89.19</v>
      </c>
      <c r="Q956" t="str">
        <f t="shared" si="89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12">
        <f t="shared" si="85"/>
        <v>182.62</v>
      </c>
      <c r="Q957" t="str">
        <f t="shared" si="89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12">
        <f t="shared" si="85"/>
        <v>50.65</v>
      </c>
      <c r="Q958" t="str">
        <f t="shared" si="89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12">
        <f t="shared" si="85"/>
        <v>33.29</v>
      </c>
      <c r="Q959" t="str">
        <f t="shared" si="89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12">
        <f t="shared" si="85"/>
        <v>51.82</v>
      </c>
      <c r="Q960" t="str">
        <f t="shared" si="89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12">
        <f t="shared" si="85"/>
        <v>113.63</v>
      </c>
      <c r="Q961" t="str">
        <f t="shared" si="89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ROUND(E962/D962*100,0)</f>
        <v>46</v>
      </c>
      <c r="P962" s="12">
        <f t="shared" ref="P962:P1025" si="91">IFERROR(ROUND(E962/L962,2), 0 )</f>
        <v>136.46</v>
      </c>
      <c r="Q962" t="str">
        <f t="shared" si="89"/>
        <v>technology</v>
      </c>
      <c r="R962" t="str">
        <f t="shared" ref="R962:R1025" si="92">RIGHT(N962,LEN(N962 )-LEN(Q962) -1)</f>
        <v>wearables</v>
      </c>
      <c r="S962" s="9">
        <f t="shared" ref="S962:S1025" si="93">(((J962/60)/60)/24) + DATE(1970,1,1)</f>
        <v>42766.626793981486</v>
      </c>
      <c r="T962" s="9">
        <f t="shared" ref="T962:T1025" si="94">(((I962/60)/60)/24) + 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 s="12">
        <f t="shared" si="91"/>
        <v>364.35</v>
      </c>
      <c r="Q963" t="str">
        <f t="shared" ref="Q963:Q1026" si="95">LEFT(N963,SEARCH("/",N963,1) - 1)</f>
        <v>technology</v>
      </c>
      <c r="R963" t="str">
        <f t="shared" si="92"/>
        <v>wearables</v>
      </c>
      <c r="S963" s="9">
        <f t="shared" si="93"/>
        <v>42740.693692129629</v>
      </c>
      <c r="T963" s="9">
        <f t="shared" si="94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12">
        <f t="shared" si="91"/>
        <v>19.239999999999998</v>
      </c>
      <c r="Q964" t="str">
        <f t="shared" si="95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12">
        <f t="shared" si="91"/>
        <v>41.89</v>
      </c>
      <c r="Q965" t="str">
        <f t="shared" si="95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12">
        <f t="shared" si="91"/>
        <v>30.31</v>
      </c>
      <c r="Q966" t="str">
        <f t="shared" si="95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12">
        <f t="shared" si="91"/>
        <v>49.67</v>
      </c>
      <c r="Q967" t="str">
        <f t="shared" si="95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12">
        <f t="shared" si="91"/>
        <v>59.2</v>
      </c>
      <c r="Q968" t="str">
        <f t="shared" si="95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12">
        <f t="shared" si="91"/>
        <v>43.98</v>
      </c>
      <c r="Q969" t="str">
        <f t="shared" si="95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12">
        <f t="shared" si="91"/>
        <v>26.5</v>
      </c>
      <c r="Q970" t="str">
        <f t="shared" si="95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12">
        <f t="shared" si="91"/>
        <v>1272.73</v>
      </c>
      <c r="Q971" t="str">
        <f t="shared" si="95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12">
        <f t="shared" si="91"/>
        <v>164</v>
      </c>
      <c r="Q972" t="str">
        <f t="shared" si="95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12">
        <f t="shared" si="91"/>
        <v>45.2</v>
      </c>
      <c r="Q973" t="str">
        <f t="shared" si="95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12">
        <f t="shared" si="91"/>
        <v>153.88999999999999</v>
      </c>
      <c r="Q974" t="str">
        <f t="shared" si="95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12">
        <f t="shared" si="91"/>
        <v>51.38</v>
      </c>
      <c r="Q975" t="str">
        <f t="shared" si="95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12">
        <f t="shared" si="91"/>
        <v>93.33</v>
      </c>
      <c r="Q976" t="str">
        <f t="shared" si="95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12">
        <f t="shared" si="91"/>
        <v>108.63</v>
      </c>
      <c r="Q977" t="str">
        <f t="shared" si="95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12">
        <f t="shared" si="91"/>
        <v>160.5</v>
      </c>
      <c r="Q978" t="str">
        <f t="shared" si="95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12">
        <f t="shared" si="91"/>
        <v>75.75</v>
      </c>
      <c r="Q979" t="str">
        <f t="shared" si="95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12">
        <f t="shared" si="91"/>
        <v>790.84</v>
      </c>
      <c r="Q980" t="str">
        <f t="shared" si="95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12">
        <f t="shared" si="91"/>
        <v>301.94</v>
      </c>
      <c r="Q981" t="str">
        <f t="shared" si="95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12">
        <f t="shared" si="91"/>
        <v>47.94</v>
      </c>
      <c r="Q982" t="str">
        <f t="shared" si="95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12">
        <f t="shared" si="91"/>
        <v>2.75</v>
      </c>
      <c r="Q983" t="str">
        <f t="shared" si="95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12">
        <f t="shared" si="91"/>
        <v>1</v>
      </c>
      <c r="Q984" t="str">
        <f t="shared" si="95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12">
        <f t="shared" si="91"/>
        <v>171.79</v>
      </c>
      <c r="Q985" t="str">
        <f t="shared" si="95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12">
        <f t="shared" si="91"/>
        <v>35.33</v>
      </c>
      <c r="Q986" t="str">
        <f t="shared" si="95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12">
        <f t="shared" si="91"/>
        <v>82.09</v>
      </c>
      <c r="Q987" t="str">
        <f t="shared" si="95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12">
        <f t="shared" si="91"/>
        <v>110.87</v>
      </c>
      <c r="Q988" t="str">
        <f t="shared" si="95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12">
        <f t="shared" si="91"/>
        <v>161.22</v>
      </c>
      <c r="Q989" t="str">
        <f t="shared" si="95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12">
        <f t="shared" si="91"/>
        <v>0</v>
      </c>
      <c r="Q990" t="str">
        <f t="shared" si="95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12">
        <f t="shared" si="91"/>
        <v>52.41</v>
      </c>
      <c r="Q991" t="str">
        <f t="shared" si="95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12">
        <f t="shared" si="91"/>
        <v>13</v>
      </c>
      <c r="Q992" t="str">
        <f t="shared" si="95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12">
        <f t="shared" si="91"/>
        <v>30.29</v>
      </c>
      <c r="Q993" t="str">
        <f t="shared" si="95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12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12">
        <f t="shared" si="91"/>
        <v>89.6</v>
      </c>
      <c r="Q995" t="str">
        <f t="shared" si="95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12">
        <f t="shared" si="91"/>
        <v>424.45</v>
      </c>
      <c r="Q996" t="str">
        <f t="shared" si="95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12">
        <f t="shared" si="91"/>
        <v>80.67</v>
      </c>
      <c r="Q997" t="str">
        <f t="shared" si="95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12">
        <f t="shared" si="91"/>
        <v>13</v>
      </c>
      <c r="Q998" t="str">
        <f t="shared" si="95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12">
        <f t="shared" si="91"/>
        <v>8.1300000000000008</v>
      </c>
      <c r="Q999" t="str">
        <f t="shared" si="95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12">
        <f t="shared" si="91"/>
        <v>153.43</v>
      </c>
      <c r="Q1000" t="str">
        <f t="shared" si="95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12">
        <f t="shared" si="91"/>
        <v>292.08</v>
      </c>
      <c r="Q1001" t="str">
        <f t="shared" si="95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12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12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12">
        <f t="shared" si="91"/>
        <v>134.55000000000001</v>
      </c>
      <c r="Q1004" t="str">
        <f t="shared" si="95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12">
        <f t="shared" si="91"/>
        <v>214.07</v>
      </c>
      <c r="Q1005" t="str">
        <f t="shared" si="95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12">
        <f t="shared" si="91"/>
        <v>216.34</v>
      </c>
      <c r="Q1006" t="str">
        <f t="shared" si="95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12">
        <f t="shared" si="91"/>
        <v>932.31</v>
      </c>
      <c r="Q1007" t="str">
        <f t="shared" si="95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12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12">
        <f t="shared" si="91"/>
        <v>174.95</v>
      </c>
      <c r="Q1009" t="str">
        <f t="shared" si="95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12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12">
        <f t="shared" si="91"/>
        <v>65</v>
      </c>
      <c r="Q1011" t="str">
        <f t="shared" si="95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12">
        <f t="shared" si="91"/>
        <v>55</v>
      </c>
      <c r="Q1012" t="str">
        <f t="shared" si="95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12">
        <f t="shared" si="91"/>
        <v>75</v>
      </c>
      <c r="Q1013" t="str">
        <f t="shared" si="95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12">
        <f t="shared" si="91"/>
        <v>1389.36</v>
      </c>
      <c r="Q1014" t="str">
        <f t="shared" si="95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12">
        <f t="shared" si="91"/>
        <v>95.91</v>
      </c>
      <c r="Q1015" t="str">
        <f t="shared" si="95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12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12">
        <f t="shared" si="91"/>
        <v>40</v>
      </c>
      <c r="Q1017" t="str">
        <f t="shared" si="95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12">
        <f t="shared" si="91"/>
        <v>74.790000000000006</v>
      </c>
      <c r="Q1018" t="str">
        <f t="shared" si="95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12">
        <f t="shared" si="91"/>
        <v>161.12</v>
      </c>
      <c r="Q1019" t="str">
        <f t="shared" si="95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12">
        <f t="shared" si="91"/>
        <v>88.71</v>
      </c>
      <c r="Q1020" t="str">
        <f t="shared" si="95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12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12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12">
        <f t="shared" si="91"/>
        <v>22.08</v>
      </c>
      <c r="Q1023" t="str">
        <f t="shared" si="95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12">
        <f t="shared" si="91"/>
        <v>31.05</v>
      </c>
      <c r="Q1024" t="str">
        <f t="shared" si="95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12">
        <f t="shared" si="91"/>
        <v>36.21</v>
      </c>
      <c r="Q1025" t="str">
        <f t="shared" si="95"/>
        <v>music</v>
      </c>
      <c r="R1025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ROUND(E1026/D1026*100,0)</f>
        <v>119</v>
      </c>
      <c r="P1026" s="12">
        <f t="shared" ref="P1026:P1089" si="97">IFERROR(ROUND(E1026/L1026,2), 0 )</f>
        <v>388.98</v>
      </c>
      <c r="Q1026" t="str">
        <f t="shared" si="95"/>
        <v>music</v>
      </c>
      <c r="R1026" t="str">
        <f t="shared" ref="R1026:R1089" si="98">RIGHT(N1026,LEN(N1026 )-LEN(Q1026) -1)</f>
        <v>electronic music</v>
      </c>
      <c r="S1026" s="9">
        <f t="shared" ref="S1026:S1089" si="99">(((J1026/60)/60)/24) + DATE(1970,1,1)</f>
        <v>42370.580590277779</v>
      </c>
      <c r="T1026" s="9">
        <f t="shared" ref="T1026:T1089" si="100">(((I1026/60)/60)/24) + 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 s="12">
        <f t="shared" si="97"/>
        <v>71.849999999999994</v>
      </c>
      <c r="Q1027" t="str">
        <f t="shared" ref="Q1027:Q1090" si="101">LEFT(N1027,SEARCH("/",N1027,1) - 1)</f>
        <v>music</v>
      </c>
      <c r="R1027" t="str">
        <f t="shared" si="98"/>
        <v>electronic music</v>
      </c>
      <c r="S1027" s="9">
        <f t="shared" si="99"/>
        <v>42049.833761574075</v>
      </c>
      <c r="T1027" s="9">
        <f t="shared" si="100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12">
        <f t="shared" si="97"/>
        <v>57.38</v>
      </c>
      <c r="Q1028" t="str">
        <f t="shared" si="101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12">
        <f t="shared" si="97"/>
        <v>69.67</v>
      </c>
      <c r="Q1029" t="str">
        <f t="shared" si="101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12">
        <f t="shared" si="97"/>
        <v>45.99</v>
      </c>
      <c r="Q1030" t="str">
        <f t="shared" si="101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12">
        <f t="shared" si="97"/>
        <v>79.260000000000005</v>
      </c>
      <c r="Q1031" t="str">
        <f t="shared" si="101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12">
        <f t="shared" si="97"/>
        <v>43.03</v>
      </c>
      <c r="Q1032" t="str">
        <f t="shared" si="101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12">
        <f t="shared" si="97"/>
        <v>108.48</v>
      </c>
      <c r="Q1033" t="str">
        <f t="shared" si="101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12">
        <f t="shared" si="97"/>
        <v>61.03</v>
      </c>
      <c r="Q1034" t="str">
        <f t="shared" si="101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12">
        <f t="shared" si="97"/>
        <v>50.59</v>
      </c>
      <c r="Q1035" t="str">
        <f t="shared" si="101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12">
        <f t="shared" si="97"/>
        <v>39.159999999999997</v>
      </c>
      <c r="Q1036" t="str">
        <f t="shared" si="101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12">
        <f t="shared" si="97"/>
        <v>65.16</v>
      </c>
      <c r="Q1037" t="str">
        <f t="shared" si="101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12">
        <f t="shared" si="97"/>
        <v>23.96</v>
      </c>
      <c r="Q1038" t="str">
        <f t="shared" si="101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12">
        <f t="shared" si="97"/>
        <v>48.62</v>
      </c>
      <c r="Q1039" t="str">
        <f t="shared" si="101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12">
        <f t="shared" si="97"/>
        <v>35.74</v>
      </c>
      <c r="Q1040" t="str">
        <f t="shared" si="101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12">
        <f t="shared" si="97"/>
        <v>21.37</v>
      </c>
      <c r="Q1041" t="str">
        <f t="shared" si="101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12">
        <f t="shared" si="97"/>
        <v>250</v>
      </c>
      <c r="Q1042" t="str">
        <f t="shared" si="101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12">
        <f t="shared" si="97"/>
        <v>0</v>
      </c>
      <c r="Q1043" t="str">
        <f t="shared" si="101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12">
        <f t="shared" si="97"/>
        <v>10</v>
      </c>
      <c r="Q1044" t="str">
        <f t="shared" si="101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12">
        <f t="shared" si="97"/>
        <v>29.24</v>
      </c>
      <c r="Q1045" t="str">
        <f t="shared" si="101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12">
        <f t="shared" si="97"/>
        <v>3</v>
      </c>
      <c r="Q1046" t="str">
        <f t="shared" si="101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12">
        <f t="shared" si="97"/>
        <v>33.25</v>
      </c>
      <c r="Q1047" t="str">
        <f t="shared" si="101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12">
        <f t="shared" si="97"/>
        <v>0</v>
      </c>
      <c r="Q1048" t="str">
        <f t="shared" si="101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12">
        <f t="shared" si="97"/>
        <v>1</v>
      </c>
      <c r="Q1049" t="str">
        <f t="shared" si="101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12">
        <f t="shared" si="97"/>
        <v>53</v>
      </c>
      <c r="Q1050" t="str">
        <f t="shared" si="101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12">
        <f t="shared" si="97"/>
        <v>0</v>
      </c>
      <c r="Q1051" t="str">
        <f t="shared" si="101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12">
        <f t="shared" si="97"/>
        <v>0</v>
      </c>
      <c r="Q1052" t="str">
        <f t="shared" si="101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12">
        <f t="shared" si="97"/>
        <v>0</v>
      </c>
      <c r="Q1053" t="str">
        <f t="shared" si="101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12">
        <f t="shared" si="97"/>
        <v>0</v>
      </c>
      <c r="Q1054" t="str">
        <f t="shared" si="101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12">
        <f t="shared" si="97"/>
        <v>15</v>
      </c>
      <c r="Q1055" t="str">
        <f t="shared" si="101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12">
        <f t="shared" si="97"/>
        <v>0</v>
      </c>
      <c r="Q1056" t="str">
        <f t="shared" si="101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12">
        <f t="shared" si="97"/>
        <v>0</v>
      </c>
      <c r="Q1057" t="str">
        <f t="shared" si="101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12">
        <f t="shared" si="97"/>
        <v>0</v>
      </c>
      <c r="Q1058" t="str">
        <f t="shared" si="101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12">
        <f t="shared" si="97"/>
        <v>0</v>
      </c>
      <c r="Q1059" t="str">
        <f t="shared" si="101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12">
        <f t="shared" si="97"/>
        <v>0</v>
      </c>
      <c r="Q1060" t="str">
        <f t="shared" si="101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12">
        <f t="shared" si="97"/>
        <v>0</v>
      </c>
      <c r="Q1061" t="str">
        <f t="shared" si="101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12">
        <f t="shared" si="97"/>
        <v>50</v>
      </c>
      <c r="Q1062" t="str">
        <f t="shared" si="101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12">
        <f t="shared" si="97"/>
        <v>0</v>
      </c>
      <c r="Q1063" t="str">
        <f t="shared" si="101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12">
        <f t="shared" si="97"/>
        <v>47.5</v>
      </c>
      <c r="Q1064" t="str">
        <f t="shared" si="101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12">
        <f t="shared" si="97"/>
        <v>0</v>
      </c>
      <c r="Q1065" t="str">
        <f t="shared" si="101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12">
        <f t="shared" si="97"/>
        <v>65.67</v>
      </c>
      <c r="Q1066" t="str">
        <f t="shared" si="101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12">
        <f t="shared" si="97"/>
        <v>16.2</v>
      </c>
      <c r="Q1067" t="str">
        <f t="shared" si="101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12">
        <f t="shared" si="97"/>
        <v>34.130000000000003</v>
      </c>
      <c r="Q1068" t="str">
        <f t="shared" si="101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12">
        <f t="shared" si="97"/>
        <v>13</v>
      </c>
      <c r="Q1069" t="str">
        <f t="shared" si="101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12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12">
        <f t="shared" si="97"/>
        <v>40.479999999999997</v>
      </c>
      <c r="Q1071" t="str">
        <f t="shared" si="101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12">
        <f t="shared" si="97"/>
        <v>35</v>
      </c>
      <c r="Q1072" t="str">
        <f t="shared" si="101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12">
        <f t="shared" si="97"/>
        <v>0</v>
      </c>
      <c r="Q1073" t="str">
        <f t="shared" si="101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12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12">
        <f t="shared" si="97"/>
        <v>10</v>
      </c>
      <c r="Q1075" t="str">
        <f t="shared" si="101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12">
        <f t="shared" si="97"/>
        <v>113.57</v>
      </c>
      <c r="Q1076" t="str">
        <f t="shared" si="101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12">
        <f t="shared" si="97"/>
        <v>15</v>
      </c>
      <c r="Q1077" t="str">
        <f t="shared" si="101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12">
        <f t="shared" si="97"/>
        <v>48.28</v>
      </c>
      <c r="Q1078" t="str">
        <f t="shared" si="101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12">
        <f t="shared" si="97"/>
        <v>43.98</v>
      </c>
      <c r="Q1079" t="str">
        <f t="shared" si="101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12">
        <f t="shared" si="97"/>
        <v>9</v>
      </c>
      <c r="Q1080" t="str">
        <f t="shared" si="101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12">
        <f t="shared" si="97"/>
        <v>37.67</v>
      </c>
      <c r="Q1081" t="str">
        <f t="shared" si="101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12">
        <f t="shared" si="97"/>
        <v>18.579999999999998</v>
      </c>
      <c r="Q1082" t="str">
        <f t="shared" si="101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12">
        <f t="shared" si="97"/>
        <v>3</v>
      </c>
      <c r="Q1083" t="str">
        <f t="shared" si="101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12">
        <f t="shared" si="97"/>
        <v>18.670000000000002</v>
      </c>
      <c r="Q1084" t="str">
        <f t="shared" si="101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12">
        <f t="shared" si="97"/>
        <v>410</v>
      </c>
      <c r="Q1085" t="str">
        <f t="shared" si="101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12">
        <f t="shared" si="97"/>
        <v>0</v>
      </c>
      <c r="Q1086" t="str">
        <f t="shared" si="101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12">
        <f t="shared" si="97"/>
        <v>114</v>
      </c>
      <c r="Q1087" t="str">
        <f t="shared" si="101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12">
        <f t="shared" si="97"/>
        <v>7.5</v>
      </c>
      <c r="Q1088" t="str">
        <f t="shared" si="101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12">
        <f t="shared" si="97"/>
        <v>0</v>
      </c>
      <c r="Q1089" t="str">
        <f t="shared" si="101"/>
        <v>games</v>
      </c>
      <c r="R1089" t="str">
        <f t="shared" si="98"/>
        <v>video games</v>
      </c>
      <c r="S1089" s="9">
        <f t="shared" si="99"/>
        <v>41775.713969907411</v>
      </c>
      <c r="T1089" s="9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ROUND(E1090/D1090*100,0)</f>
        <v>14</v>
      </c>
      <c r="P1090" s="12">
        <f t="shared" ref="P1090:P1153" si="103">IFERROR(ROUND(E1090/L1090,2), 0 )</f>
        <v>43.42</v>
      </c>
      <c r="Q1090" t="str">
        <f t="shared" si="101"/>
        <v>games</v>
      </c>
      <c r="R1090" t="str">
        <f t="shared" ref="R1090:R1153" si="104">RIGHT(N1090,LEN(N1090 )-LEN(Q1090) -1)</f>
        <v>video games</v>
      </c>
      <c r="S1090" s="9">
        <f t="shared" ref="S1090:S1153" si="105">(((J1090/60)/60)/24) + DATE(1970,1,1)</f>
        <v>41723.799386574072</v>
      </c>
      <c r="T1090" s="9">
        <f t="shared" ref="T1090:T1153" si="106">(((I1090/60)/60)/24) + 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 s="12">
        <f t="shared" si="103"/>
        <v>23.96</v>
      </c>
      <c r="Q1091" t="str">
        <f t="shared" ref="Q1091:Q1154" si="107">LEFT(N1091,SEARCH("/",N1091,1) - 1)</f>
        <v>games</v>
      </c>
      <c r="R1091" t="str">
        <f t="shared" si="104"/>
        <v>video games</v>
      </c>
      <c r="S1091" s="9">
        <f t="shared" si="105"/>
        <v>42151.189525462964</v>
      </c>
      <c r="T1091" s="9">
        <f t="shared" si="106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12">
        <f t="shared" si="103"/>
        <v>5</v>
      </c>
      <c r="Q1092" t="str">
        <f t="shared" si="107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12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12">
        <f t="shared" si="103"/>
        <v>3</v>
      </c>
      <c r="Q1094" t="str">
        <f t="shared" si="107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12">
        <f t="shared" si="103"/>
        <v>10.56</v>
      </c>
      <c r="Q1095" t="str">
        <f t="shared" si="107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12">
        <f t="shared" si="103"/>
        <v>122</v>
      </c>
      <c r="Q1096" t="str">
        <f t="shared" si="107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12">
        <f t="shared" si="103"/>
        <v>267.81</v>
      </c>
      <c r="Q1097" t="str">
        <f t="shared" si="107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12">
        <f t="shared" si="103"/>
        <v>74.209999999999994</v>
      </c>
      <c r="Q1098" t="str">
        <f t="shared" si="107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12">
        <f t="shared" si="103"/>
        <v>6.71</v>
      </c>
      <c r="Q1099" t="str">
        <f t="shared" si="107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12">
        <f t="shared" si="103"/>
        <v>81.95</v>
      </c>
      <c r="Q1100" t="str">
        <f t="shared" si="107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12">
        <f t="shared" si="103"/>
        <v>25</v>
      </c>
      <c r="Q1101" t="str">
        <f t="shared" si="107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12">
        <f t="shared" si="103"/>
        <v>10</v>
      </c>
      <c r="Q1102" t="str">
        <f t="shared" si="107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12">
        <f t="shared" si="103"/>
        <v>6.83</v>
      </c>
      <c r="Q1103" t="str">
        <f t="shared" si="107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12">
        <f t="shared" si="103"/>
        <v>17.71</v>
      </c>
      <c r="Q1104" t="str">
        <f t="shared" si="107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12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12">
        <f t="shared" si="103"/>
        <v>80.3</v>
      </c>
      <c r="Q1106" t="str">
        <f t="shared" si="107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12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12">
        <f t="shared" si="103"/>
        <v>23.57</v>
      </c>
      <c r="Q1108" t="str">
        <f t="shared" si="107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12">
        <f t="shared" si="103"/>
        <v>0</v>
      </c>
      <c r="Q1109" t="str">
        <f t="shared" si="107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12">
        <f t="shared" si="103"/>
        <v>34.880000000000003</v>
      </c>
      <c r="Q1110" t="str">
        <f t="shared" si="107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12">
        <f t="shared" si="103"/>
        <v>15</v>
      </c>
      <c r="Q1111" t="str">
        <f t="shared" si="107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12">
        <f t="shared" si="103"/>
        <v>23.18</v>
      </c>
      <c r="Q1112" t="str">
        <f t="shared" si="107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12">
        <f t="shared" si="103"/>
        <v>1</v>
      </c>
      <c r="Q1113" t="str">
        <f t="shared" si="107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12">
        <f t="shared" si="103"/>
        <v>100.23</v>
      </c>
      <c r="Q1114" t="str">
        <f t="shared" si="107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12">
        <f t="shared" si="103"/>
        <v>5</v>
      </c>
      <c r="Q1115" t="str">
        <f t="shared" si="107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12">
        <f t="shared" si="103"/>
        <v>3.33</v>
      </c>
      <c r="Q1116" t="str">
        <f t="shared" si="107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12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12">
        <f t="shared" si="103"/>
        <v>17.850000000000001</v>
      </c>
      <c r="Q1118" t="str">
        <f t="shared" si="107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12">
        <f t="shared" si="103"/>
        <v>10.38</v>
      </c>
      <c r="Q1119" t="str">
        <f t="shared" si="107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12">
        <f t="shared" si="103"/>
        <v>36.33</v>
      </c>
      <c r="Q1120" t="str">
        <f t="shared" si="107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12">
        <f t="shared" si="103"/>
        <v>5</v>
      </c>
      <c r="Q1121" t="str">
        <f t="shared" si="107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12">
        <f t="shared" si="103"/>
        <v>0</v>
      </c>
      <c r="Q1122" t="str">
        <f t="shared" si="107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12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12">
        <f t="shared" si="103"/>
        <v>0</v>
      </c>
      <c r="Q1124" t="str">
        <f t="shared" si="107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12">
        <f t="shared" si="103"/>
        <v>3.67</v>
      </c>
      <c r="Q1125" t="str">
        <f t="shared" si="107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12">
        <f t="shared" si="103"/>
        <v>60.71</v>
      </c>
      <c r="Q1126" t="str">
        <f t="shared" si="107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12">
        <f t="shared" si="103"/>
        <v>0</v>
      </c>
      <c r="Q1127" t="str">
        <f t="shared" si="107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12">
        <f t="shared" si="103"/>
        <v>5</v>
      </c>
      <c r="Q1128" t="str">
        <f t="shared" si="107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12">
        <f t="shared" si="103"/>
        <v>25.43</v>
      </c>
      <c r="Q1129" t="str">
        <f t="shared" si="107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12">
        <f t="shared" si="103"/>
        <v>1</v>
      </c>
      <c r="Q1130" t="str">
        <f t="shared" si="107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12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12">
        <f t="shared" si="103"/>
        <v>3.67</v>
      </c>
      <c r="Q1132" t="str">
        <f t="shared" si="107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12">
        <f t="shared" si="103"/>
        <v>0</v>
      </c>
      <c r="Q1133" t="str">
        <f t="shared" si="107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12">
        <f t="shared" si="103"/>
        <v>110.62</v>
      </c>
      <c r="Q1134" t="str">
        <f t="shared" si="107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12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12">
        <f t="shared" si="103"/>
        <v>1</v>
      </c>
      <c r="Q1136" t="str">
        <f t="shared" si="107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12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12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12">
        <f t="shared" si="103"/>
        <v>253.21</v>
      </c>
      <c r="Q1139" t="str">
        <f t="shared" si="107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12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12">
        <f t="shared" si="103"/>
        <v>5</v>
      </c>
      <c r="Q1141" t="str">
        <f t="shared" si="107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12">
        <f t="shared" si="103"/>
        <v>0</v>
      </c>
      <c r="Q1142" t="str">
        <f t="shared" si="107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12">
        <f t="shared" si="103"/>
        <v>0</v>
      </c>
      <c r="Q1143" t="str">
        <f t="shared" si="107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12">
        <f t="shared" si="103"/>
        <v>0</v>
      </c>
      <c r="Q1144" t="str">
        <f t="shared" si="107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12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12">
        <f t="shared" si="103"/>
        <v>0</v>
      </c>
      <c r="Q1146" t="str">
        <f t="shared" si="107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12">
        <f t="shared" si="103"/>
        <v>100</v>
      </c>
      <c r="Q1147" t="str">
        <f t="shared" si="107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12">
        <f t="shared" si="103"/>
        <v>44.17</v>
      </c>
      <c r="Q1148" t="str">
        <f t="shared" si="107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12">
        <f t="shared" si="103"/>
        <v>0</v>
      </c>
      <c r="Q1149" t="str">
        <f t="shared" si="107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12">
        <f t="shared" si="103"/>
        <v>24.33</v>
      </c>
      <c r="Q1150" t="str">
        <f t="shared" si="107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12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12">
        <f t="shared" si="103"/>
        <v>42</v>
      </c>
      <c r="Q1152" t="str">
        <f t="shared" si="107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12">
        <f t="shared" si="103"/>
        <v>0</v>
      </c>
      <c r="Q1153" t="str">
        <f t="shared" si="107"/>
        <v>food</v>
      </c>
      <c r="R1153" t="str">
        <f t="shared" si="104"/>
        <v>food trucks</v>
      </c>
      <c r="S1153" s="9">
        <f t="shared" si="105"/>
        <v>42224.102581018517</v>
      </c>
      <c r="T1153" s="9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ROUND(E1154/D1154*100,0)</f>
        <v>6</v>
      </c>
      <c r="P1154" s="12">
        <f t="shared" ref="P1154:P1217" si="109">IFERROR(ROUND(E1154/L1154,2), 0 )</f>
        <v>60.73</v>
      </c>
      <c r="Q1154" t="str">
        <f t="shared" si="107"/>
        <v>food</v>
      </c>
      <c r="R1154" t="str">
        <f t="shared" ref="R1154:R1217" si="110">RIGHT(N1154,LEN(N1154 )-LEN(Q1154) -1)</f>
        <v>food trucks</v>
      </c>
      <c r="S1154" s="9">
        <f t="shared" ref="S1154:S1217" si="111">(((J1154/60)/60)/24) + DATE(1970,1,1)</f>
        <v>42109.709629629629</v>
      </c>
      <c r="T1154" s="9">
        <f t="shared" ref="T1154:T1217" si="112">(((I1154/60)/60)/24) + 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 s="12">
        <f t="shared" si="109"/>
        <v>50</v>
      </c>
      <c r="Q1155" t="str">
        <f t="shared" ref="Q1155:Q1218" si="113">LEFT(N1155,SEARCH("/",N1155,1) - 1)</f>
        <v>food</v>
      </c>
      <c r="R1155" t="str">
        <f t="shared" si="110"/>
        <v>food trucks</v>
      </c>
      <c r="S1155" s="9">
        <f t="shared" si="111"/>
        <v>42143.714178240742</v>
      </c>
      <c r="T1155" s="9">
        <f t="shared" si="112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12">
        <f t="shared" si="109"/>
        <v>108.33</v>
      </c>
      <c r="Q1156" t="str">
        <f t="shared" si="113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12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12">
        <f t="shared" si="109"/>
        <v>0</v>
      </c>
      <c r="Q1158" t="str">
        <f t="shared" si="113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12">
        <f t="shared" si="109"/>
        <v>50.33</v>
      </c>
      <c r="Q1159" t="str">
        <f t="shared" si="113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12">
        <f t="shared" si="109"/>
        <v>11.67</v>
      </c>
      <c r="Q1160" t="str">
        <f t="shared" si="113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12">
        <f t="shared" si="109"/>
        <v>0</v>
      </c>
      <c r="Q1161" t="str">
        <f t="shared" si="113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12">
        <f t="shared" si="109"/>
        <v>60.79</v>
      </c>
      <c r="Q1162" t="str">
        <f t="shared" si="113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12">
        <f t="shared" si="109"/>
        <v>0</v>
      </c>
      <c r="Q1163" t="str">
        <f t="shared" si="113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12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12">
        <f t="shared" si="109"/>
        <v>0</v>
      </c>
      <c r="Q1165" t="str">
        <f t="shared" si="113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12">
        <f t="shared" si="109"/>
        <v>0</v>
      </c>
      <c r="Q1166" t="str">
        <f t="shared" si="113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12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12">
        <f t="shared" si="109"/>
        <v>358.88</v>
      </c>
      <c r="Q1168" t="str">
        <f t="shared" si="113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12">
        <f t="shared" si="109"/>
        <v>61.19</v>
      </c>
      <c r="Q1169" t="str">
        <f t="shared" si="113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12">
        <f t="shared" si="109"/>
        <v>340</v>
      </c>
      <c r="Q1170" t="str">
        <f t="shared" si="113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12">
        <f t="shared" si="109"/>
        <v>5.67</v>
      </c>
      <c r="Q1171" t="str">
        <f t="shared" si="113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12">
        <f t="shared" si="109"/>
        <v>50</v>
      </c>
      <c r="Q1172" t="str">
        <f t="shared" si="113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12">
        <f t="shared" si="109"/>
        <v>25</v>
      </c>
      <c r="Q1173" t="str">
        <f t="shared" si="113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12">
        <f t="shared" si="109"/>
        <v>0</v>
      </c>
      <c r="Q1174" t="str">
        <f t="shared" si="113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12">
        <f t="shared" si="109"/>
        <v>30</v>
      </c>
      <c r="Q1175" t="str">
        <f t="shared" si="113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12">
        <f t="shared" si="109"/>
        <v>46.63</v>
      </c>
      <c r="Q1176" t="str">
        <f t="shared" si="113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12">
        <f t="shared" si="109"/>
        <v>65</v>
      </c>
      <c r="Q1177" t="str">
        <f t="shared" si="113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12">
        <f t="shared" si="109"/>
        <v>10</v>
      </c>
      <c r="Q1178" t="str">
        <f t="shared" si="113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12">
        <f t="shared" si="109"/>
        <v>0</v>
      </c>
      <c r="Q1179" t="str">
        <f t="shared" si="113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12">
        <f t="shared" si="109"/>
        <v>5</v>
      </c>
      <c r="Q1180" t="str">
        <f t="shared" si="113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12">
        <f t="shared" si="109"/>
        <v>640</v>
      </c>
      <c r="Q1181" t="str">
        <f t="shared" si="113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12">
        <f t="shared" si="109"/>
        <v>69.12</v>
      </c>
      <c r="Q1182" t="str">
        <f t="shared" si="113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12">
        <f t="shared" si="109"/>
        <v>1.33</v>
      </c>
      <c r="Q1183" t="str">
        <f t="shared" si="113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12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12">
        <f t="shared" si="109"/>
        <v>33.33</v>
      </c>
      <c r="Q1185" t="str">
        <f t="shared" si="113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12">
        <f t="shared" si="109"/>
        <v>61.56</v>
      </c>
      <c r="Q1186" t="str">
        <f t="shared" si="113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12">
        <f t="shared" si="109"/>
        <v>118.74</v>
      </c>
      <c r="Q1187" t="str">
        <f t="shared" si="113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12">
        <f t="shared" si="109"/>
        <v>65.08</v>
      </c>
      <c r="Q1188" t="str">
        <f t="shared" si="113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12">
        <f t="shared" si="109"/>
        <v>130.16</v>
      </c>
      <c r="Q1189" t="str">
        <f t="shared" si="113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12">
        <f t="shared" si="109"/>
        <v>37.78</v>
      </c>
      <c r="Q1190" t="str">
        <f t="shared" si="113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12">
        <f t="shared" si="109"/>
        <v>112.79</v>
      </c>
      <c r="Q1191" t="str">
        <f t="shared" si="113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12">
        <f t="shared" si="109"/>
        <v>51.92</v>
      </c>
      <c r="Q1192" t="str">
        <f t="shared" si="113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12">
        <f t="shared" si="109"/>
        <v>89.24</v>
      </c>
      <c r="Q1193" t="str">
        <f t="shared" si="113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12">
        <f t="shared" si="109"/>
        <v>19.329999999999998</v>
      </c>
      <c r="Q1194" t="str">
        <f t="shared" si="113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12">
        <f t="shared" si="109"/>
        <v>79.97</v>
      </c>
      <c r="Q1195" t="str">
        <f t="shared" si="113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12">
        <f t="shared" si="109"/>
        <v>56.41</v>
      </c>
      <c r="Q1196" t="str">
        <f t="shared" si="113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12">
        <f t="shared" si="109"/>
        <v>79.41</v>
      </c>
      <c r="Q1197" t="str">
        <f t="shared" si="113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12">
        <f t="shared" si="109"/>
        <v>76.44</v>
      </c>
      <c r="Q1198" t="str">
        <f t="shared" si="113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12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12">
        <f t="shared" si="109"/>
        <v>54.62</v>
      </c>
      <c r="Q1200" t="str">
        <f t="shared" si="113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12">
        <f t="shared" si="109"/>
        <v>299.22000000000003</v>
      </c>
      <c r="Q1201" t="str">
        <f t="shared" si="113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12">
        <f t="shared" si="109"/>
        <v>58.53</v>
      </c>
      <c r="Q1202" t="str">
        <f t="shared" si="113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12">
        <f t="shared" si="109"/>
        <v>55.37</v>
      </c>
      <c r="Q1203" t="str">
        <f t="shared" si="113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12">
        <f t="shared" si="109"/>
        <v>183.8</v>
      </c>
      <c r="Q1204" t="str">
        <f t="shared" si="113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12">
        <f t="shared" si="109"/>
        <v>165.35</v>
      </c>
      <c r="Q1205" t="str">
        <f t="shared" si="113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12">
        <f t="shared" si="109"/>
        <v>234.79</v>
      </c>
      <c r="Q1206" t="str">
        <f t="shared" si="113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12">
        <f t="shared" si="109"/>
        <v>211.48</v>
      </c>
      <c r="Q1207" t="str">
        <f t="shared" si="113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12">
        <f t="shared" si="109"/>
        <v>32.340000000000003</v>
      </c>
      <c r="Q1208" t="str">
        <f t="shared" si="113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12">
        <f t="shared" si="109"/>
        <v>123.38</v>
      </c>
      <c r="Q1209" t="str">
        <f t="shared" si="113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12">
        <f t="shared" si="109"/>
        <v>207.07</v>
      </c>
      <c r="Q1210" t="str">
        <f t="shared" si="113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12">
        <f t="shared" si="109"/>
        <v>138.26</v>
      </c>
      <c r="Q1211" t="str">
        <f t="shared" si="113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12">
        <f t="shared" si="109"/>
        <v>493.82</v>
      </c>
      <c r="Q1212" t="str">
        <f t="shared" si="113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12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12">
        <f t="shared" si="109"/>
        <v>38.869999999999997</v>
      </c>
      <c r="Q1214" t="str">
        <f t="shared" si="113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12">
        <f t="shared" si="109"/>
        <v>61.53</v>
      </c>
      <c r="Q1215" t="str">
        <f t="shared" si="113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12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12">
        <f t="shared" si="109"/>
        <v>71.59</v>
      </c>
      <c r="Q1217" t="str">
        <f t="shared" si="113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ROUND(E1218/D1218*100,0)</f>
        <v>146</v>
      </c>
      <c r="P1218" s="12">
        <f t="shared" ref="P1218:P1281" si="115">IFERROR(ROUND(E1218/L1218,2), 0 )</f>
        <v>91.88</v>
      </c>
      <c r="Q1218" t="str">
        <f t="shared" si="113"/>
        <v>photography</v>
      </c>
      <c r="R1218" t="str">
        <f t="shared" ref="R1218:R1281" si="116">RIGHT(N1218,LEN(N1218 )-LEN(Q1218) -1)</f>
        <v>photobooks</v>
      </c>
      <c r="S1218" s="9">
        <f t="shared" ref="S1218:S1281" si="117">(((J1218/60)/60)/24) + DATE(1970,1,1)</f>
        <v>42247.616400462968</v>
      </c>
      <c r="T1218" s="9">
        <f t="shared" ref="T1218:T1281" si="118">(((I1218/60)/60)/24) + 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 s="12">
        <f t="shared" si="115"/>
        <v>148.57</v>
      </c>
      <c r="Q1219" t="str">
        <f t="shared" ref="Q1219:Q1282" si="119">LEFT(N1219,SEARCH("/",N1219,1) - 1)</f>
        <v>photography</v>
      </c>
      <c r="R1219" t="str">
        <f t="shared" si="116"/>
        <v>photobooks</v>
      </c>
      <c r="S1219" s="9">
        <f t="shared" si="117"/>
        <v>42535.809490740736</v>
      </c>
      <c r="T1219" s="9">
        <f t="shared" si="118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12">
        <f t="shared" si="115"/>
        <v>174.21</v>
      </c>
      <c r="Q1220" t="str">
        <f t="shared" si="119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12">
        <f t="shared" si="115"/>
        <v>102.86</v>
      </c>
      <c r="Q1221" t="str">
        <f t="shared" si="119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12">
        <f t="shared" si="115"/>
        <v>111.18</v>
      </c>
      <c r="Q1222" t="str">
        <f t="shared" si="119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12">
        <f t="shared" si="115"/>
        <v>23.8</v>
      </c>
      <c r="Q1223" t="str">
        <f t="shared" si="119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12">
        <f t="shared" si="115"/>
        <v>81.27</v>
      </c>
      <c r="Q1224" t="str">
        <f t="shared" si="119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12">
        <f t="shared" si="115"/>
        <v>116.21</v>
      </c>
      <c r="Q1225" t="str">
        <f t="shared" si="119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12">
        <f t="shared" si="115"/>
        <v>58.89</v>
      </c>
      <c r="Q1226" t="str">
        <f t="shared" si="119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12">
        <f t="shared" si="115"/>
        <v>44</v>
      </c>
      <c r="Q1227" t="str">
        <f t="shared" si="119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12">
        <f t="shared" si="115"/>
        <v>48.43</v>
      </c>
      <c r="Q1228" t="str">
        <f t="shared" si="119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12">
        <f t="shared" si="115"/>
        <v>0</v>
      </c>
      <c r="Q1229" t="str">
        <f t="shared" si="119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12">
        <f t="shared" si="115"/>
        <v>61.04</v>
      </c>
      <c r="Q1230" t="str">
        <f t="shared" si="119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12">
        <f t="shared" si="115"/>
        <v>25</v>
      </c>
      <c r="Q1231" t="str">
        <f t="shared" si="119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12">
        <f t="shared" si="115"/>
        <v>0</v>
      </c>
      <c r="Q1232" t="str">
        <f t="shared" si="119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12">
        <f t="shared" si="115"/>
        <v>0</v>
      </c>
      <c r="Q1233" t="str">
        <f t="shared" si="119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12">
        <f t="shared" si="115"/>
        <v>40</v>
      </c>
      <c r="Q1234" t="str">
        <f t="shared" si="119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12">
        <f t="shared" si="115"/>
        <v>19.329999999999998</v>
      </c>
      <c r="Q1235" t="str">
        <f t="shared" si="119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12">
        <f t="shared" si="115"/>
        <v>0</v>
      </c>
      <c r="Q1236" t="str">
        <f t="shared" si="119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12">
        <f t="shared" si="115"/>
        <v>35</v>
      </c>
      <c r="Q1237" t="str">
        <f t="shared" si="119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12">
        <f t="shared" si="115"/>
        <v>0</v>
      </c>
      <c r="Q1238" t="str">
        <f t="shared" si="119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12">
        <f t="shared" si="115"/>
        <v>0</v>
      </c>
      <c r="Q1239" t="str">
        <f t="shared" si="119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12">
        <f t="shared" si="115"/>
        <v>59.33</v>
      </c>
      <c r="Q1240" t="str">
        <f t="shared" si="119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12">
        <f t="shared" si="115"/>
        <v>0</v>
      </c>
      <c r="Q1241" t="str">
        <f t="shared" si="119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12">
        <f t="shared" si="115"/>
        <v>30.13</v>
      </c>
      <c r="Q1242" t="str">
        <f t="shared" si="119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12">
        <f t="shared" si="115"/>
        <v>74.62</v>
      </c>
      <c r="Q1243" t="str">
        <f t="shared" si="119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12">
        <f t="shared" si="115"/>
        <v>5</v>
      </c>
      <c r="Q1244" t="str">
        <f t="shared" si="119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12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12">
        <f t="shared" si="115"/>
        <v>46.13</v>
      </c>
      <c r="Q1246" t="str">
        <f t="shared" si="119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12">
        <f t="shared" si="115"/>
        <v>141.47</v>
      </c>
      <c r="Q1247" t="str">
        <f t="shared" si="119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12">
        <f t="shared" si="115"/>
        <v>75.48</v>
      </c>
      <c r="Q1248" t="str">
        <f t="shared" si="119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12">
        <f t="shared" si="115"/>
        <v>85.5</v>
      </c>
      <c r="Q1249" t="str">
        <f t="shared" si="119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12">
        <f t="shared" si="115"/>
        <v>64.25</v>
      </c>
      <c r="Q1250" t="str">
        <f t="shared" si="119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12">
        <f t="shared" si="115"/>
        <v>64.47</v>
      </c>
      <c r="Q1251" t="str">
        <f t="shared" si="119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12">
        <f t="shared" si="115"/>
        <v>118.2</v>
      </c>
      <c r="Q1252" t="str">
        <f t="shared" si="119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12">
        <f t="shared" si="115"/>
        <v>82.54</v>
      </c>
      <c r="Q1253" t="str">
        <f t="shared" si="119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12">
        <f t="shared" si="115"/>
        <v>34.17</v>
      </c>
      <c r="Q1254" t="str">
        <f t="shared" si="119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12">
        <f t="shared" si="115"/>
        <v>42.73</v>
      </c>
      <c r="Q1255" t="str">
        <f t="shared" si="119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12">
        <f t="shared" si="115"/>
        <v>94.49</v>
      </c>
      <c r="Q1256" t="str">
        <f t="shared" si="119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12">
        <f t="shared" si="115"/>
        <v>55.7</v>
      </c>
      <c r="Q1257" t="str">
        <f t="shared" si="119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12">
        <f t="shared" si="115"/>
        <v>98.03</v>
      </c>
      <c r="Q1258" t="str">
        <f t="shared" si="119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12">
        <f t="shared" si="115"/>
        <v>92.1</v>
      </c>
      <c r="Q1259" t="str">
        <f t="shared" si="119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12">
        <f t="shared" si="115"/>
        <v>38.18</v>
      </c>
      <c r="Q1260" t="str">
        <f t="shared" si="119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12">
        <f t="shared" si="115"/>
        <v>27.15</v>
      </c>
      <c r="Q1261" t="str">
        <f t="shared" si="119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12">
        <f t="shared" si="115"/>
        <v>50.69</v>
      </c>
      <c r="Q1262" t="str">
        <f t="shared" si="119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12">
        <f t="shared" si="115"/>
        <v>38.94</v>
      </c>
      <c r="Q1263" t="str">
        <f t="shared" si="119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12">
        <f t="shared" si="115"/>
        <v>77.64</v>
      </c>
      <c r="Q1264" t="str">
        <f t="shared" si="119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12">
        <f t="shared" si="115"/>
        <v>43.54</v>
      </c>
      <c r="Q1265" t="str">
        <f t="shared" si="119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12">
        <f t="shared" si="115"/>
        <v>31.82</v>
      </c>
      <c r="Q1266" t="str">
        <f t="shared" si="119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12">
        <f t="shared" si="115"/>
        <v>63.18</v>
      </c>
      <c r="Q1267" t="str">
        <f t="shared" si="119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12">
        <f t="shared" si="115"/>
        <v>190.9</v>
      </c>
      <c r="Q1268" t="str">
        <f t="shared" si="119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12">
        <f t="shared" si="115"/>
        <v>140.86000000000001</v>
      </c>
      <c r="Q1269" t="str">
        <f t="shared" si="119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12">
        <f t="shared" si="115"/>
        <v>76.92</v>
      </c>
      <c r="Q1270" t="str">
        <f t="shared" si="119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12">
        <f t="shared" si="115"/>
        <v>99.16</v>
      </c>
      <c r="Q1271" t="str">
        <f t="shared" si="119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12">
        <f t="shared" si="115"/>
        <v>67.88</v>
      </c>
      <c r="Q1272" t="str">
        <f t="shared" si="119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12">
        <f t="shared" si="115"/>
        <v>246.29</v>
      </c>
      <c r="Q1273" t="str">
        <f t="shared" si="119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12">
        <f t="shared" si="115"/>
        <v>189.29</v>
      </c>
      <c r="Q1274" t="str">
        <f t="shared" si="119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12">
        <f t="shared" si="115"/>
        <v>76.67</v>
      </c>
      <c r="Q1275" t="str">
        <f t="shared" si="119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12">
        <f t="shared" si="115"/>
        <v>82.96</v>
      </c>
      <c r="Q1276" t="str">
        <f t="shared" si="119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12">
        <f t="shared" si="115"/>
        <v>62.52</v>
      </c>
      <c r="Q1277" t="str">
        <f t="shared" si="119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12">
        <f t="shared" si="115"/>
        <v>46.07</v>
      </c>
      <c r="Q1278" t="str">
        <f t="shared" si="119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12">
        <f t="shared" si="115"/>
        <v>38.54</v>
      </c>
      <c r="Q1279" t="str">
        <f t="shared" si="119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12">
        <f t="shared" si="115"/>
        <v>53.01</v>
      </c>
      <c r="Q1280" t="str">
        <f t="shared" si="119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12">
        <f t="shared" si="115"/>
        <v>73.36</v>
      </c>
      <c r="Q1281" t="str">
        <f t="shared" si="119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ROUND(E1282/D1282*100,0)</f>
        <v>111</v>
      </c>
      <c r="P1282" s="12">
        <f t="shared" ref="P1282:P1345" si="121">IFERROR(ROUND(E1282/L1282,2), 0 )</f>
        <v>127.98</v>
      </c>
      <c r="Q1282" t="str">
        <f t="shared" si="119"/>
        <v>music</v>
      </c>
      <c r="R1282" t="str">
        <f t="shared" ref="R1282:R1345" si="122">RIGHT(N1282,LEN(N1282 )-LEN(Q1282) -1)</f>
        <v>rock</v>
      </c>
      <c r="S1282" s="9">
        <f t="shared" ref="S1282:S1345" si="123">(((J1282/60)/60)/24) + DATE(1970,1,1)</f>
        <v>40513.757569444446</v>
      </c>
      <c r="T1282" s="9">
        <f t="shared" ref="T1282:T1345" si="124">(((I1282/60)/60)/24) + 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 s="12">
        <f t="shared" si="121"/>
        <v>104.73</v>
      </c>
      <c r="Q1283" t="str">
        <f t="shared" ref="Q1283:Q1346" si="125">LEFT(N1283,SEARCH("/",N1283,1) - 1)</f>
        <v>music</v>
      </c>
      <c r="R1283" t="str">
        <f t="shared" si="122"/>
        <v>rock</v>
      </c>
      <c r="S1283" s="9">
        <f t="shared" si="123"/>
        <v>41463.743472222224</v>
      </c>
      <c r="T1283" s="9">
        <f t="shared" si="124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12">
        <f t="shared" si="121"/>
        <v>67.67</v>
      </c>
      <c r="Q1284" t="str">
        <f t="shared" si="125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12">
        <f t="shared" si="121"/>
        <v>95.93</v>
      </c>
      <c r="Q1285" t="str">
        <f t="shared" si="125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12">
        <f t="shared" si="121"/>
        <v>65.16</v>
      </c>
      <c r="Q1286" t="str">
        <f t="shared" si="125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12">
        <f t="shared" si="121"/>
        <v>32.270000000000003</v>
      </c>
      <c r="Q1287" t="str">
        <f t="shared" si="125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12">
        <f t="shared" si="121"/>
        <v>81.25</v>
      </c>
      <c r="Q1288" t="str">
        <f t="shared" si="125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12">
        <f t="shared" si="121"/>
        <v>24.2</v>
      </c>
      <c r="Q1289" t="str">
        <f t="shared" si="125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12">
        <f t="shared" si="121"/>
        <v>65.87</v>
      </c>
      <c r="Q1290" t="str">
        <f t="shared" si="125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12">
        <f t="shared" si="121"/>
        <v>36.08</v>
      </c>
      <c r="Q1291" t="str">
        <f t="shared" si="125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12">
        <f t="shared" si="121"/>
        <v>44.19</v>
      </c>
      <c r="Q1292" t="str">
        <f t="shared" si="125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12">
        <f t="shared" si="121"/>
        <v>104.07</v>
      </c>
      <c r="Q1293" t="str">
        <f t="shared" si="125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12">
        <f t="shared" si="121"/>
        <v>35.96</v>
      </c>
      <c r="Q1294" t="str">
        <f t="shared" si="125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12">
        <f t="shared" si="121"/>
        <v>127.79</v>
      </c>
      <c r="Q1295" t="str">
        <f t="shared" si="125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12">
        <f t="shared" si="121"/>
        <v>27.73</v>
      </c>
      <c r="Q1296" t="str">
        <f t="shared" si="125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12">
        <f t="shared" si="121"/>
        <v>39.83</v>
      </c>
      <c r="Q1297" t="str">
        <f t="shared" si="125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12">
        <f t="shared" si="121"/>
        <v>52.17</v>
      </c>
      <c r="Q1298" t="str">
        <f t="shared" si="125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12">
        <f t="shared" si="121"/>
        <v>92.04</v>
      </c>
      <c r="Q1299" t="str">
        <f t="shared" si="125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12">
        <f t="shared" si="121"/>
        <v>63.42</v>
      </c>
      <c r="Q1300" t="str">
        <f t="shared" si="125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12">
        <f t="shared" si="121"/>
        <v>135.63</v>
      </c>
      <c r="Q1301" t="str">
        <f t="shared" si="125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12">
        <f t="shared" si="121"/>
        <v>168.75</v>
      </c>
      <c r="Q1302" t="str">
        <f t="shared" si="125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12">
        <f t="shared" si="121"/>
        <v>70.86</v>
      </c>
      <c r="Q1303" t="str">
        <f t="shared" si="125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12">
        <f t="shared" si="121"/>
        <v>50</v>
      </c>
      <c r="Q1304" t="str">
        <f t="shared" si="125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12">
        <f t="shared" si="121"/>
        <v>42.21</v>
      </c>
      <c r="Q1305" t="str">
        <f t="shared" si="125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12">
        <f t="shared" si="121"/>
        <v>152.41</v>
      </c>
      <c r="Q1306" t="str">
        <f t="shared" si="125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12">
        <f t="shared" si="121"/>
        <v>90.62</v>
      </c>
      <c r="Q1307" t="str">
        <f t="shared" si="125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12">
        <f t="shared" si="121"/>
        <v>201.6</v>
      </c>
      <c r="Q1308" t="str">
        <f t="shared" si="125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12">
        <f t="shared" si="121"/>
        <v>127.93</v>
      </c>
      <c r="Q1309" t="str">
        <f t="shared" si="125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12">
        <f t="shared" si="121"/>
        <v>29.89</v>
      </c>
      <c r="Q1310" t="str">
        <f t="shared" si="125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12">
        <f t="shared" si="121"/>
        <v>367.97</v>
      </c>
      <c r="Q1311" t="str">
        <f t="shared" si="125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12">
        <f t="shared" si="121"/>
        <v>129.16999999999999</v>
      </c>
      <c r="Q1312" t="str">
        <f t="shared" si="125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12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12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12">
        <f t="shared" si="121"/>
        <v>102.02</v>
      </c>
      <c r="Q1315" t="str">
        <f t="shared" si="125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12">
        <f t="shared" si="121"/>
        <v>184.36</v>
      </c>
      <c r="Q1316" t="str">
        <f t="shared" si="125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12">
        <f t="shared" si="121"/>
        <v>162.91999999999999</v>
      </c>
      <c r="Q1317" t="str">
        <f t="shared" si="125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12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12">
        <f t="shared" si="121"/>
        <v>603.53</v>
      </c>
      <c r="Q1319" t="str">
        <f t="shared" si="125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12">
        <f t="shared" si="121"/>
        <v>45.41</v>
      </c>
      <c r="Q1320" t="str">
        <f t="shared" si="125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12">
        <f t="shared" si="121"/>
        <v>97.33</v>
      </c>
      <c r="Q1321" t="str">
        <f t="shared" si="125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12">
        <f t="shared" si="121"/>
        <v>167.67</v>
      </c>
      <c r="Q1322" t="str">
        <f t="shared" si="125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12">
        <f t="shared" si="121"/>
        <v>859.86</v>
      </c>
      <c r="Q1323" t="str">
        <f t="shared" si="125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12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12">
        <f t="shared" si="121"/>
        <v>30.27</v>
      </c>
      <c r="Q1325" t="str">
        <f t="shared" si="125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12">
        <f t="shared" si="121"/>
        <v>54.67</v>
      </c>
      <c r="Q1326" t="str">
        <f t="shared" si="125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12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12">
        <f t="shared" si="121"/>
        <v>102.73</v>
      </c>
      <c r="Q1328" t="str">
        <f t="shared" si="125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12">
        <f t="shared" si="121"/>
        <v>41.59</v>
      </c>
      <c r="Q1329" t="str">
        <f t="shared" si="125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12">
        <f t="shared" si="121"/>
        <v>116.53</v>
      </c>
      <c r="Q1330" t="str">
        <f t="shared" si="125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12">
        <f t="shared" si="121"/>
        <v>45.33</v>
      </c>
      <c r="Q1331" t="str">
        <f t="shared" si="125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12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12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12">
        <f t="shared" si="121"/>
        <v>0</v>
      </c>
      <c r="Q1334" t="str">
        <f t="shared" si="125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12">
        <f t="shared" si="121"/>
        <v>0</v>
      </c>
      <c r="Q1335" t="str">
        <f t="shared" si="125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12">
        <f t="shared" si="121"/>
        <v>51.82</v>
      </c>
      <c r="Q1336" t="str">
        <f t="shared" si="125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12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12">
        <f t="shared" si="121"/>
        <v>379.23</v>
      </c>
      <c r="Q1338" t="str">
        <f t="shared" si="125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12">
        <f t="shared" si="121"/>
        <v>176.36</v>
      </c>
      <c r="Q1339" t="str">
        <f t="shared" si="125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12">
        <f t="shared" si="121"/>
        <v>66.069999999999993</v>
      </c>
      <c r="Q1340" t="str">
        <f t="shared" si="125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12">
        <f t="shared" si="121"/>
        <v>89.65</v>
      </c>
      <c r="Q1341" t="str">
        <f t="shared" si="125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12">
        <f t="shared" si="121"/>
        <v>0</v>
      </c>
      <c r="Q1342" t="str">
        <f t="shared" si="125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12">
        <f t="shared" si="121"/>
        <v>382.39</v>
      </c>
      <c r="Q1343" t="str">
        <f t="shared" si="125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12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12">
        <f t="shared" si="121"/>
        <v>158.36000000000001</v>
      </c>
      <c r="Q1345" t="str">
        <f t="shared" si="125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ROUND(E1346/D1346*100,0)</f>
        <v>378</v>
      </c>
      <c r="P1346" s="12">
        <f t="shared" ref="P1346:P1409" si="127">IFERROR(ROUND(E1346/L1346,2), 0 )</f>
        <v>40.76</v>
      </c>
      <c r="Q1346" t="str">
        <f t="shared" si="125"/>
        <v>publishing</v>
      </c>
      <c r="R1346" t="str">
        <f t="shared" ref="R1346:R1409" si="128">RIGHT(N1346,LEN(N1346 )-LEN(Q1346) -1)</f>
        <v>nonfiction</v>
      </c>
      <c r="S1346" s="9">
        <f t="shared" ref="S1346:S1409" si="129">(((J1346/60)/60)/24) + DATE(1970,1,1)</f>
        <v>42522.789803240739</v>
      </c>
      <c r="T1346" s="9">
        <f t="shared" ref="T1346:T1409" si="130">(((I1346/60)/60)/24) + 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12">
        <f t="shared" si="127"/>
        <v>53.57</v>
      </c>
      <c r="Q1347" t="str">
        <f t="shared" ref="Q1347:Q1410" si="131">LEFT(N1347,SEARCH("/",N1347,1) - 1)</f>
        <v>publishing</v>
      </c>
      <c r="R1347" t="str">
        <f t="shared" si="128"/>
        <v>nonfiction</v>
      </c>
      <c r="S1347" s="9">
        <f t="shared" si="129"/>
        <v>41799.814340277779</v>
      </c>
      <c r="T1347" s="9">
        <f t="shared" si="130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12">
        <f t="shared" si="127"/>
        <v>48.45</v>
      </c>
      <c r="Q1348" t="str">
        <f t="shared" si="131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12">
        <f t="shared" si="127"/>
        <v>82.42</v>
      </c>
      <c r="Q1349" t="str">
        <f t="shared" si="131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12">
        <f t="shared" si="127"/>
        <v>230.19</v>
      </c>
      <c r="Q1350" t="str">
        <f t="shared" si="131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12">
        <f t="shared" si="127"/>
        <v>59.36</v>
      </c>
      <c r="Q1351" t="str">
        <f t="shared" si="131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12">
        <f t="shared" si="127"/>
        <v>66.7</v>
      </c>
      <c r="Q1352" t="str">
        <f t="shared" si="131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12">
        <f t="shared" si="127"/>
        <v>168.78</v>
      </c>
      <c r="Q1353" t="str">
        <f t="shared" si="131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12">
        <f t="shared" si="127"/>
        <v>59.97</v>
      </c>
      <c r="Q1354" t="str">
        <f t="shared" si="131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12">
        <f t="shared" si="127"/>
        <v>31.81</v>
      </c>
      <c r="Q1355" t="str">
        <f t="shared" si="131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12">
        <f t="shared" si="127"/>
        <v>24.42</v>
      </c>
      <c r="Q1356" t="str">
        <f t="shared" si="131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12">
        <f t="shared" si="127"/>
        <v>25.35</v>
      </c>
      <c r="Q1357" t="str">
        <f t="shared" si="131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12">
        <f t="shared" si="127"/>
        <v>71.44</v>
      </c>
      <c r="Q1358" t="str">
        <f t="shared" si="131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12">
        <f t="shared" si="127"/>
        <v>38.549999999999997</v>
      </c>
      <c r="Q1359" t="str">
        <f t="shared" si="131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12">
        <f t="shared" si="127"/>
        <v>68.37</v>
      </c>
      <c r="Q1360" t="str">
        <f t="shared" si="131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12">
        <f t="shared" si="127"/>
        <v>40.21</v>
      </c>
      <c r="Q1361" t="str">
        <f t="shared" si="131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12">
        <f t="shared" si="127"/>
        <v>32.07</v>
      </c>
      <c r="Q1362" t="str">
        <f t="shared" si="131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12">
        <f t="shared" si="127"/>
        <v>28.63</v>
      </c>
      <c r="Q1363" t="str">
        <f t="shared" si="131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12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12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12">
        <f t="shared" si="127"/>
        <v>346.04</v>
      </c>
      <c r="Q1366" t="str">
        <f t="shared" si="131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12">
        <f t="shared" si="127"/>
        <v>81.739999999999995</v>
      </c>
      <c r="Q1367" t="str">
        <f t="shared" si="131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12">
        <f t="shared" si="127"/>
        <v>64.540000000000006</v>
      </c>
      <c r="Q1368" t="str">
        <f t="shared" si="131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12">
        <f t="shared" si="127"/>
        <v>63.48</v>
      </c>
      <c r="Q1369" t="str">
        <f t="shared" si="131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12">
        <f t="shared" si="127"/>
        <v>63.62</v>
      </c>
      <c r="Q1370" t="str">
        <f t="shared" si="131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12">
        <f t="shared" si="127"/>
        <v>83.97</v>
      </c>
      <c r="Q1371" t="str">
        <f t="shared" si="131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12">
        <f t="shared" si="127"/>
        <v>77.75</v>
      </c>
      <c r="Q1372" t="str">
        <f t="shared" si="131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12">
        <f t="shared" si="127"/>
        <v>107.07</v>
      </c>
      <c r="Q1373" t="str">
        <f t="shared" si="131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12">
        <f t="shared" si="127"/>
        <v>38.75</v>
      </c>
      <c r="Q1374" t="str">
        <f t="shared" si="131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12">
        <f t="shared" si="127"/>
        <v>201.94</v>
      </c>
      <c r="Q1375" t="str">
        <f t="shared" si="131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12">
        <f t="shared" si="127"/>
        <v>43.06</v>
      </c>
      <c r="Q1376" t="str">
        <f t="shared" si="131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12">
        <f t="shared" si="127"/>
        <v>62.87</v>
      </c>
      <c r="Q1377" t="str">
        <f t="shared" si="131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12">
        <f t="shared" si="127"/>
        <v>55.61</v>
      </c>
      <c r="Q1378" t="str">
        <f t="shared" si="131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12">
        <f t="shared" si="127"/>
        <v>48.71</v>
      </c>
      <c r="Q1379" t="str">
        <f t="shared" si="131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12">
        <f t="shared" si="127"/>
        <v>30.58</v>
      </c>
      <c r="Q1380" t="str">
        <f t="shared" si="131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12">
        <f t="shared" si="127"/>
        <v>73.91</v>
      </c>
      <c r="Q1381" t="str">
        <f t="shared" si="131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12">
        <f t="shared" si="127"/>
        <v>21.2</v>
      </c>
      <c r="Q1382" t="str">
        <f t="shared" si="131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12">
        <f t="shared" si="127"/>
        <v>73.36</v>
      </c>
      <c r="Q1383" t="str">
        <f t="shared" si="131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12">
        <f t="shared" si="127"/>
        <v>56.41</v>
      </c>
      <c r="Q1384" t="str">
        <f t="shared" si="131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12">
        <f t="shared" si="127"/>
        <v>50.25</v>
      </c>
      <c r="Q1385" t="str">
        <f t="shared" si="131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12">
        <f t="shared" si="127"/>
        <v>68.94</v>
      </c>
      <c r="Q1386" t="str">
        <f t="shared" si="131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12">
        <f t="shared" si="127"/>
        <v>65.91</v>
      </c>
      <c r="Q1387" t="str">
        <f t="shared" si="131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12">
        <f t="shared" si="127"/>
        <v>62.5</v>
      </c>
      <c r="Q1388" t="str">
        <f t="shared" si="131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12">
        <f t="shared" si="127"/>
        <v>70.06</v>
      </c>
      <c r="Q1389" t="str">
        <f t="shared" si="131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12">
        <f t="shared" si="127"/>
        <v>60.18</v>
      </c>
      <c r="Q1390" t="str">
        <f t="shared" si="131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12">
        <f t="shared" si="127"/>
        <v>21.38</v>
      </c>
      <c r="Q1391" t="str">
        <f t="shared" si="131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12">
        <f t="shared" si="127"/>
        <v>160.79</v>
      </c>
      <c r="Q1392" t="str">
        <f t="shared" si="131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12">
        <f t="shared" si="127"/>
        <v>42.38</v>
      </c>
      <c r="Q1393" t="str">
        <f t="shared" si="131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12">
        <f t="shared" si="127"/>
        <v>27.32</v>
      </c>
      <c r="Q1394" t="str">
        <f t="shared" si="131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12">
        <f t="shared" si="127"/>
        <v>196.83</v>
      </c>
      <c r="Q1395" t="str">
        <f t="shared" si="131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12">
        <f t="shared" si="127"/>
        <v>53.88</v>
      </c>
      <c r="Q1396" t="str">
        <f t="shared" si="131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12">
        <f t="shared" si="127"/>
        <v>47.76</v>
      </c>
      <c r="Q1397" t="str">
        <f t="shared" si="131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12">
        <f t="shared" si="127"/>
        <v>88.19</v>
      </c>
      <c r="Q1398" t="str">
        <f t="shared" si="131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12">
        <f t="shared" si="127"/>
        <v>72.06</v>
      </c>
      <c r="Q1399" t="str">
        <f t="shared" si="131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12">
        <f t="shared" si="127"/>
        <v>74.25</v>
      </c>
      <c r="Q1400" t="str">
        <f t="shared" si="131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12">
        <f t="shared" si="127"/>
        <v>61.7</v>
      </c>
      <c r="Q1401" t="str">
        <f t="shared" si="131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12">
        <f t="shared" si="127"/>
        <v>17.239999999999998</v>
      </c>
      <c r="Q1402" t="str">
        <f t="shared" si="131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12">
        <f t="shared" si="127"/>
        <v>51.72</v>
      </c>
      <c r="Q1403" t="str">
        <f t="shared" si="131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12">
        <f t="shared" si="127"/>
        <v>24.15</v>
      </c>
      <c r="Q1404" t="str">
        <f t="shared" si="131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12">
        <f t="shared" si="127"/>
        <v>62.17</v>
      </c>
      <c r="Q1405" t="str">
        <f t="shared" si="131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12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12">
        <f t="shared" si="127"/>
        <v>6.18</v>
      </c>
      <c r="Q1407" t="str">
        <f t="shared" si="131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12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12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ROUND(E1410/D1410*100,0)</f>
        <v>7</v>
      </c>
      <c r="P1410" s="12">
        <f t="shared" ref="P1410:P1473" si="133">IFERROR(ROUND(E1410/L1410,2), 0 )</f>
        <v>12</v>
      </c>
      <c r="Q1410" t="str">
        <f t="shared" si="131"/>
        <v>publishing</v>
      </c>
      <c r="R1410" t="str">
        <f t="shared" ref="R1410:R1473" si="134">RIGHT(N1410,LEN(N1410 )-LEN(Q1410) -1)</f>
        <v>translations</v>
      </c>
      <c r="S1410" s="9">
        <f t="shared" ref="S1410:S1473" si="135">(((J1410/60)/60)/24) + DATE(1970,1,1)</f>
        <v>42291.872175925921</v>
      </c>
      <c r="T1410" s="9">
        <f t="shared" ref="T1410:T1473" si="136">(((I1410/60)/60)/24) + 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12">
        <f t="shared" si="133"/>
        <v>0</v>
      </c>
      <c r="Q1411" t="str">
        <f t="shared" ref="Q1411:Q1474" si="137">LEFT(N1411,SEARCH("/",N1411,1) - 1)</f>
        <v>publishing</v>
      </c>
      <c r="R1411" t="str">
        <f t="shared" si="134"/>
        <v>translations</v>
      </c>
      <c r="S1411" s="9">
        <f t="shared" si="135"/>
        <v>41945.133506944447</v>
      </c>
      <c r="T1411" s="9">
        <f t="shared" si="136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12">
        <f t="shared" si="133"/>
        <v>1</v>
      </c>
      <c r="Q1412" t="str">
        <f t="shared" si="137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12">
        <f t="shared" si="133"/>
        <v>2.33</v>
      </c>
      <c r="Q1413" t="str">
        <f t="shared" si="137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12">
        <f t="shared" si="133"/>
        <v>24.62</v>
      </c>
      <c r="Q1414" t="str">
        <f t="shared" si="137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12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12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12">
        <f t="shared" si="133"/>
        <v>88.89</v>
      </c>
      <c r="Q1417" t="str">
        <f t="shared" si="137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12">
        <f t="shared" si="133"/>
        <v>0</v>
      </c>
      <c r="Q1418" t="str">
        <f t="shared" si="137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12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12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12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12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12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12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12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12">
        <f t="shared" si="133"/>
        <v>109.07</v>
      </c>
      <c r="Q1426" t="str">
        <f t="shared" si="137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12">
        <f t="shared" si="133"/>
        <v>0</v>
      </c>
      <c r="Q1427" t="str">
        <f t="shared" si="137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12">
        <f t="shared" si="133"/>
        <v>0</v>
      </c>
      <c r="Q1428" t="str">
        <f t="shared" si="137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12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12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12">
        <f t="shared" si="133"/>
        <v>0</v>
      </c>
      <c r="Q1431" t="str">
        <f t="shared" si="137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12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12">
        <f t="shared" si="133"/>
        <v>115.55</v>
      </c>
      <c r="Q1433" t="str">
        <f t="shared" si="137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12">
        <f t="shared" si="133"/>
        <v>0</v>
      </c>
      <c r="Q1434" t="str">
        <f t="shared" si="137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12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12">
        <f t="shared" si="133"/>
        <v>744.55</v>
      </c>
      <c r="Q1436" t="str">
        <f t="shared" si="137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12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12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12">
        <f t="shared" si="133"/>
        <v>36.68</v>
      </c>
      <c r="Q1439" t="str">
        <f t="shared" si="137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12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12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12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12">
        <f t="shared" si="133"/>
        <v>673.33</v>
      </c>
      <c r="Q1443" t="str">
        <f t="shared" si="137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12">
        <f t="shared" si="133"/>
        <v>0</v>
      </c>
      <c r="Q1444" t="str">
        <f t="shared" si="137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12">
        <f t="shared" si="133"/>
        <v>0</v>
      </c>
      <c r="Q1445" t="str">
        <f t="shared" si="137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12">
        <f t="shared" si="133"/>
        <v>0</v>
      </c>
      <c r="Q1446" t="str">
        <f t="shared" si="137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12">
        <f t="shared" si="133"/>
        <v>0</v>
      </c>
      <c r="Q1447" t="str">
        <f t="shared" si="137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12">
        <f t="shared" si="133"/>
        <v>0</v>
      </c>
      <c r="Q1448" t="str">
        <f t="shared" si="137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12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12">
        <f t="shared" si="133"/>
        <v>0</v>
      </c>
      <c r="Q1450" t="str">
        <f t="shared" si="137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12">
        <f t="shared" si="133"/>
        <v>0</v>
      </c>
      <c r="Q1451" t="str">
        <f t="shared" si="137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12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12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12">
        <f t="shared" si="133"/>
        <v>0</v>
      </c>
      <c r="Q1454" t="str">
        <f t="shared" si="137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12">
        <f t="shared" si="133"/>
        <v>0</v>
      </c>
      <c r="Q1455" t="str">
        <f t="shared" si="137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12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12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12">
        <f t="shared" si="133"/>
        <v>48.33</v>
      </c>
      <c r="Q1458" t="str">
        <f t="shared" si="137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12">
        <f t="shared" si="133"/>
        <v>0</v>
      </c>
      <c r="Q1459" t="str">
        <f t="shared" si="137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12">
        <f t="shared" si="133"/>
        <v>0</v>
      </c>
      <c r="Q1460" t="str">
        <f t="shared" si="137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12">
        <f t="shared" si="133"/>
        <v>0</v>
      </c>
      <c r="Q1461" t="str">
        <f t="shared" si="137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12">
        <f t="shared" si="133"/>
        <v>0</v>
      </c>
      <c r="Q1462" t="str">
        <f t="shared" si="137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12">
        <f t="shared" si="133"/>
        <v>44.67</v>
      </c>
      <c r="Q1463" t="str">
        <f t="shared" si="137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12">
        <f t="shared" si="133"/>
        <v>28.94</v>
      </c>
      <c r="Q1464" t="str">
        <f t="shared" si="137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12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12">
        <f t="shared" si="133"/>
        <v>34.869999999999997</v>
      </c>
      <c r="Q1466" t="str">
        <f t="shared" si="137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12">
        <f t="shared" si="133"/>
        <v>52.62</v>
      </c>
      <c r="Q1467" t="str">
        <f t="shared" si="137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12">
        <f t="shared" si="133"/>
        <v>69.599999999999994</v>
      </c>
      <c r="Q1468" t="str">
        <f t="shared" si="137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12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12">
        <f t="shared" si="133"/>
        <v>33.19</v>
      </c>
      <c r="Q1470" t="str">
        <f t="shared" si="137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12">
        <f t="shared" si="133"/>
        <v>149.46</v>
      </c>
      <c r="Q1471" t="str">
        <f t="shared" si="137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12">
        <f t="shared" si="133"/>
        <v>23.17</v>
      </c>
      <c r="Q1472" t="str">
        <f t="shared" si="137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12">
        <f t="shared" si="133"/>
        <v>96.88</v>
      </c>
      <c r="Q1473" t="str">
        <f t="shared" si="137"/>
        <v>publishing</v>
      </c>
      <c r="R1473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ROUND(E1474/D1474*100,0)</f>
        <v>139</v>
      </c>
      <c r="P1474" s="12">
        <f t="shared" ref="P1474:P1537" si="139">IFERROR(ROUND(E1474/L1474,2), 0 )</f>
        <v>103.2</v>
      </c>
      <c r="Q1474" t="str">
        <f t="shared" si="137"/>
        <v>publishing</v>
      </c>
      <c r="R1474" t="str">
        <f t="shared" ref="R1474:R1537" si="140">RIGHT(N1474,LEN(N1474 )-LEN(Q1474) -1)</f>
        <v>radio &amp; podcasts</v>
      </c>
      <c r="S1474" s="9">
        <f t="shared" ref="S1474:S1537" si="141">(((J1474/60)/60)/24) + DATE(1970,1,1)</f>
        <v>41533.542858796296</v>
      </c>
      <c r="T1474" s="9">
        <f t="shared" ref="T1474:T1537" si="142">(((I1474/60)/60)/24) + 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 s="12">
        <f t="shared" si="139"/>
        <v>38.46</v>
      </c>
      <c r="Q1475" t="str">
        <f t="shared" ref="Q1475:Q1538" si="143">LEFT(N1475,SEARCH("/",N1475,1) - 1)</f>
        <v>publishing</v>
      </c>
      <c r="R1475" t="str">
        <f t="shared" si="140"/>
        <v>radio &amp; podcasts</v>
      </c>
      <c r="S1475" s="9">
        <f t="shared" si="141"/>
        <v>40939.979618055557</v>
      </c>
      <c r="T1475" s="9">
        <f t="shared" si="142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12">
        <f t="shared" si="139"/>
        <v>44.32</v>
      </c>
      <c r="Q1476" t="str">
        <f t="shared" si="143"/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12">
        <f t="shared" si="139"/>
        <v>64.17</v>
      </c>
      <c r="Q1477" t="str">
        <f t="shared" si="143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12">
        <f t="shared" si="139"/>
        <v>43.33</v>
      </c>
      <c r="Q1478" t="str">
        <f t="shared" si="143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12">
        <f t="shared" si="139"/>
        <v>90.5</v>
      </c>
      <c r="Q1479" t="str">
        <f t="shared" si="143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12">
        <f t="shared" si="139"/>
        <v>29.19</v>
      </c>
      <c r="Q1480" t="str">
        <f t="shared" si="143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12">
        <f t="shared" si="139"/>
        <v>30.96</v>
      </c>
      <c r="Q1481" t="str">
        <f t="shared" si="143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12">
        <f t="shared" si="139"/>
        <v>92.16</v>
      </c>
      <c r="Q1482" t="str">
        <f t="shared" si="143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12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12">
        <f t="shared" si="139"/>
        <v>5</v>
      </c>
      <c r="Q1484" t="str">
        <f t="shared" si="143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12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12">
        <f t="shared" si="139"/>
        <v>0</v>
      </c>
      <c r="Q1486" t="str">
        <f t="shared" si="143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12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12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12">
        <f t="shared" si="139"/>
        <v>0</v>
      </c>
      <c r="Q1489" t="str">
        <f t="shared" si="143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12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12">
        <f t="shared" si="139"/>
        <v>0</v>
      </c>
      <c r="Q1491" t="str">
        <f t="shared" si="143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12">
        <f t="shared" si="139"/>
        <v>47.11</v>
      </c>
      <c r="Q1492" t="str">
        <f t="shared" si="143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12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12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12">
        <f t="shared" si="139"/>
        <v>0</v>
      </c>
      <c r="Q1495" t="str">
        <f t="shared" si="143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12">
        <f t="shared" si="139"/>
        <v>40.450000000000003</v>
      </c>
      <c r="Q1496" t="str">
        <f t="shared" si="143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12">
        <f t="shared" si="139"/>
        <v>0</v>
      </c>
      <c r="Q1497" t="str">
        <f t="shared" si="143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12">
        <f t="shared" si="139"/>
        <v>0</v>
      </c>
      <c r="Q1498" t="str">
        <f t="shared" si="143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12">
        <f t="shared" si="139"/>
        <v>1</v>
      </c>
      <c r="Q1499" t="str">
        <f t="shared" si="143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12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12">
        <f t="shared" si="139"/>
        <v>5</v>
      </c>
      <c r="Q1501" t="str">
        <f t="shared" si="143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12">
        <f t="shared" si="139"/>
        <v>46.73</v>
      </c>
      <c r="Q1502" t="str">
        <f t="shared" si="143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12">
        <f t="shared" si="139"/>
        <v>97.73</v>
      </c>
      <c r="Q1503" t="str">
        <f t="shared" si="143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12">
        <f t="shared" si="139"/>
        <v>67.84</v>
      </c>
      <c r="Q1504" t="str">
        <f t="shared" si="143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12">
        <f t="shared" si="139"/>
        <v>56.98</v>
      </c>
      <c r="Q1505" t="str">
        <f t="shared" si="143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12">
        <f t="shared" si="139"/>
        <v>67.16</v>
      </c>
      <c r="Q1506" t="str">
        <f t="shared" si="143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12">
        <f t="shared" si="139"/>
        <v>48.04</v>
      </c>
      <c r="Q1507" t="str">
        <f t="shared" si="143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12">
        <f t="shared" si="139"/>
        <v>38.86</v>
      </c>
      <c r="Q1508" t="str">
        <f t="shared" si="143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12">
        <f t="shared" si="139"/>
        <v>78.180000000000007</v>
      </c>
      <c r="Q1509" t="str">
        <f t="shared" si="143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12">
        <f t="shared" si="139"/>
        <v>97.11</v>
      </c>
      <c r="Q1510" t="str">
        <f t="shared" si="143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12">
        <f t="shared" si="139"/>
        <v>110.39</v>
      </c>
      <c r="Q1511" t="str">
        <f t="shared" si="143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12">
        <f t="shared" si="139"/>
        <v>39.92</v>
      </c>
      <c r="Q1512" t="str">
        <f t="shared" si="143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12">
        <f t="shared" si="139"/>
        <v>75.98</v>
      </c>
      <c r="Q1513" t="str">
        <f t="shared" si="143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12">
        <f t="shared" si="139"/>
        <v>58.38</v>
      </c>
      <c r="Q1514" t="str">
        <f t="shared" si="143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12">
        <f t="shared" si="139"/>
        <v>55.82</v>
      </c>
      <c r="Q1515" t="str">
        <f t="shared" si="143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12">
        <f t="shared" si="139"/>
        <v>151.24</v>
      </c>
      <c r="Q1516" t="str">
        <f t="shared" si="143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12">
        <f t="shared" si="139"/>
        <v>849.67</v>
      </c>
      <c r="Q1517" t="str">
        <f t="shared" si="143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12">
        <f t="shared" si="139"/>
        <v>159.24</v>
      </c>
      <c r="Q1518" t="str">
        <f t="shared" si="143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12">
        <f t="shared" si="139"/>
        <v>39.51</v>
      </c>
      <c r="Q1519" t="str">
        <f t="shared" si="143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12">
        <f t="shared" si="139"/>
        <v>130.53</v>
      </c>
      <c r="Q1520" t="str">
        <f t="shared" si="143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12">
        <f t="shared" si="139"/>
        <v>64.16</v>
      </c>
      <c r="Q1521" t="str">
        <f t="shared" si="143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12">
        <f t="shared" si="139"/>
        <v>111.53</v>
      </c>
      <c r="Q1522" t="str">
        <f t="shared" si="143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12">
        <f t="shared" si="139"/>
        <v>170.45</v>
      </c>
      <c r="Q1523" t="str">
        <f t="shared" si="143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12">
        <f t="shared" si="139"/>
        <v>133.74</v>
      </c>
      <c r="Q1524" t="str">
        <f t="shared" si="143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12">
        <f t="shared" si="139"/>
        <v>95.83</v>
      </c>
      <c r="Q1525" t="str">
        <f t="shared" si="143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12">
        <f t="shared" si="139"/>
        <v>221.79</v>
      </c>
      <c r="Q1526" t="str">
        <f t="shared" si="143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12">
        <f t="shared" si="139"/>
        <v>32.32</v>
      </c>
      <c r="Q1527" t="str">
        <f t="shared" si="143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12">
        <f t="shared" si="139"/>
        <v>98.84</v>
      </c>
      <c r="Q1528" t="str">
        <f t="shared" si="143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12">
        <f t="shared" si="139"/>
        <v>55.22</v>
      </c>
      <c r="Q1529" t="str">
        <f t="shared" si="143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12">
        <f t="shared" si="139"/>
        <v>52.79</v>
      </c>
      <c r="Q1530" t="str">
        <f t="shared" si="143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12">
        <f t="shared" si="139"/>
        <v>135.66999999999999</v>
      </c>
      <c r="Q1531" t="str">
        <f t="shared" si="143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12">
        <f t="shared" si="139"/>
        <v>53.99</v>
      </c>
      <c r="Q1532" t="str">
        <f t="shared" si="143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12">
        <f t="shared" si="139"/>
        <v>56.64</v>
      </c>
      <c r="Q1533" t="str">
        <f t="shared" si="143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12">
        <f t="shared" si="139"/>
        <v>82.32</v>
      </c>
      <c r="Q1534" t="str">
        <f t="shared" si="143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12">
        <f t="shared" si="139"/>
        <v>88.26</v>
      </c>
      <c r="Q1535" t="str">
        <f t="shared" si="143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12">
        <f t="shared" si="139"/>
        <v>84.91</v>
      </c>
      <c r="Q1536" t="str">
        <f t="shared" si="143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12">
        <f t="shared" si="139"/>
        <v>48.15</v>
      </c>
      <c r="Q1537" t="str">
        <f t="shared" si="143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ROUND(E1538/D1538*100,0)</f>
        <v>250</v>
      </c>
      <c r="P1538" s="12">
        <f t="shared" ref="P1538:P1601" si="145">IFERROR(ROUND(E1538/L1538,2), 0 )</f>
        <v>66.02</v>
      </c>
      <c r="Q1538" t="str">
        <f t="shared" si="143"/>
        <v>photography</v>
      </c>
      <c r="R1538" t="str">
        <f t="shared" ref="R1538:R1601" si="146">RIGHT(N1538,LEN(N1538 )-LEN(Q1538) -1)</f>
        <v>photobooks</v>
      </c>
      <c r="S1538" s="9">
        <f t="shared" ref="S1538:S1601" si="147">(((J1538/60)/60)/24) + DATE(1970,1,1)</f>
        <v>42213.802199074074</v>
      </c>
      <c r="T1538" s="9">
        <f t="shared" ref="T1538:T1601" si="148">(((I1538/60)/60)/24) + 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 s="12">
        <f t="shared" si="145"/>
        <v>96.38</v>
      </c>
      <c r="Q1539" t="str">
        <f t="shared" ref="Q1539:Q1602" si="149">LEFT(N1539,SEARCH("/",N1539,1) - 1)</f>
        <v>photography</v>
      </c>
      <c r="R1539" t="str">
        <f t="shared" si="146"/>
        <v>photobooks</v>
      </c>
      <c r="S1539" s="9">
        <f t="shared" si="147"/>
        <v>42552.315127314811</v>
      </c>
      <c r="T1539" s="9">
        <f t="shared" si="148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12">
        <f t="shared" si="145"/>
        <v>156.16999999999999</v>
      </c>
      <c r="Q1540" t="str">
        <f t="shared" si="149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12">
        <f t="shared" si="145"/>
        <v>95.76</v>
      </c>
      <c r="Q1541" t="str">
        <f t="shared" si="149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12">
        <f t="shared" si="145"/>
        <v>180.41</v>
      </c>
      <c r="Q1542" t="str">
        <f t="shared" si="149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12">
        <f t="shared" si="145"/>
        <v>3</v>
      </c>
      <c r="Q1543" t="str">
        <f t="shared" si="149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12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12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12">
        <f t="shared" si="145"/>
        <v>0</v>
      </c>
      <c r="Q1546" t="str">
        <f t="shared" si="149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12">
        <f t="shared" si="145"/>
        <v>1</v>
      </c>
      <c r="Q1547" t="str">
        <f t="shared" si="149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12">
        <f t="shared" si="145"/>
        <v>26.27</v>
      </c>
      <c r="Q1548" t="str">
        <f t="shared" si="149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12">
        <f t="shared" si="145"/>
        <v>0</v>
      </c>
      <c r="Q1549" t="str">
        <f t="shared" si="149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12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12">
        <f t="shared" si="145"/>
        <v>28.33</v>
      </c>
      <c r="Q1551" t="str">
        <f t="shared" si="149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12">
        <f t="shared" si="145"/>
        <v>14.43</v>
      </c>
      <c r="Q1552" t="str">
        <f t="shared" si="149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12">
        <f t="shared" si="145"/>
        <v>0</v>
      </c>
      <c r="Q1553" t="str">
        <f t="shared" si="149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12">
        <f t="shared" si="145"/>
        <v>132.19</v>
      </c>
      <c r="Q1554" t="str">
        <f t="shared" si="149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12">
        <f t="shared" si="145"/>
        <v>0</v>
      </c>
      <c r="Q1555" t="str">
        <f t="shared" si="149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12">
        <f t="shared" si="145"/>
        <v>0</v>
      </c>
      <c r="Q1556" t="str">
        <f t="shared" si="149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12">
        <f t="shared" si="145"/>
        <v>0</v>
      </c>
      <c r="Q1557" t="str">
        <f t="shared" si="149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12">
        <f t="shared" si="145"/>
        <v>56.42</v>
      </c>
      <c r="Q1558" t="str">
        <f t="shared" si="149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12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12">
        <f t="shared" si="145"/>
        <v>11.67</v>
      </c>
      <c r="Q1560" t="str">
        <f t="shared" si="149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12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12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12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12">
        <f t="shared" si="145"/>
        <v>0</v>
      </c>
      <c r="Q1564" t="str">
        <f t="shared" si="149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12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12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12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12">
        <f t="shared" si="145"/>
        <v>108.05</v>
      </c>
      <c r="Q1568" t="str">
        <f t="shared" si="149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12">
        <f t="shared" si="145"/>
        <v>26.92</v>
      </c>
      <c r="Q1569" t="str">
        <f t="shared" si="149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12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12">
        <f t="shared" si="145"/>
        <v>0</v>
      </c>
      <c r="Q1571" t="str">
        <f t="shared" si="149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12">
        <f t="shared" si="145"/>
        <v>47.77</v>
      </c>
      <c r="Q1572" t="str">
        <f t="shared" si="149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12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12">
        <f t="shared" si="145"/>
        <v>41.67</v>
      </c>
      <c r="Q1574" t="str">
        <f t="shared" si="149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12">
        <f t="shared" si="145"/>
        <v>74.33</v>
      </c>
      <c r="Q1575" t="str">
        <f t="shared" si="149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12">
        <f t="shared" si="145"/>
        <v>84.33</v>
      </c>
      <c r="Q1576" t="str">
        <f t="shared" si="149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12">
        <f t="shared" si="145"/>
        <v>65.459999999999994</v>
      </c>
      <c r="Q1577" t="str">
        <f t="shared" si="149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12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12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12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12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12">
        <f t="shared" si="145"/>
        <v>0</v>
      </c>
      <c r="Q1582" t="str">
        <f t="shared" si="149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12">
        <f t="shared" si="145"/>
        <v>5</v>
      </c>
      <c r="Q1583" t="str">
        <f t="shared" si="149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12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12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12">
        <f t="shared" si="145"/>
        <v>0</v>
      </c>
      <c r="Q1586" t="str">
        <f t="shared" si="149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12">
        <f t="shared" si="145"/>
        <v>131.66999999999999</v>
      </c>
      <c r="Q1587" t="str">
        <f t="shared" si="149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12">
        <f t="shared" si="145"/>
        <v>0</v>
      </c>
      <c r="Q1588" t="str">
        <f t="shared" si="149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12">
        <f t="shared" si="145"/>
        <v>1</v>
      </c>
      <c r="Q1589" t="str">
        <f t="shared" si="149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12">
        <f t="shared" si="145"/>
        <v>0</v>
      </c>
      <c r="Q1590" t="str">
        <f t="shared" si="149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12">
        <f t="shared" si="145"/>
        <v>0</v>
      </c>
      <c r="Q1591" t="str">
        <f t="shared" si="149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12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12">
        <f t="shared" si="145"/>
        <v>44.48</v>
      </c>
      <c r="Q1593" t="str">
        <f t="shared" si="149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12">
        <f t="shared" si="145"/>
        <v>0</v>
      </c>
      <c r="Q1594" t="str">
        <f t="shared" si="149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12">
        <f t="shared" si="145"/>
        <v>1</v>
      </c>
      <c r="Q1595" t="str">
        <f t="shared" si="149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12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12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12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12">
        <f t="shared" si="145"/>
        <v>0</v>
      </c>
      <c r="Q1599" t="str">
        <f t="shared" si="149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12">
        <f t="shared" si="145"/>
        <v>1</v>
      </c>
      <c r="Q1600" t="str">
        <f t="shared" si="149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12">
        <f t="shared" si="145"/>
        <v>0</v>
      </c>
      <c r="Q1601" t="str">
        <f t="shared" si="149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ROUND(E1602/D1602*100,0)</f>
        <v>7</v>
      </c>
      <c r="P1602" s="12">
        <f t="shared" ref="P1602:P1665" si="151">IFERROR(ROUND(E1602/L1602,2), 0 )</f>
        <v>40.78</v>
      </c>
      <c r="Q1602" t="str">
        <f t="shared" si="149"/>
        <v>photography</v>
      </c>
      <c r="R1602" t="str">
        <f t="shared" ref="R1602:R1665" si="152">RIGHT(N1602,LEN(N1602 )-LEN(Q1602) -1)</f>
        <v>places</v>
      </c>
      <c r="S1602" s="9">
        <f t="shared" ref="S1602:S1665" si="153">(((J1602/60)/60)/24) + DATE(1970,1,1)</f>
        <v>41791.057314814818</v>
      </c>
      <c r="T1602" s="9">
        <f t="shared" ref="T1602:T1665" si="154">(((I1602/60)/60)/24) + 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 s="12">
        <f t="shared" si="151"/>
        <v>48.33</v>
      </c>
      <c r="Q1603" t="str">
        <f t="shared" ref="Q1603:Q1666" si="155">LEFT(N1603,SEARCH("/",N1603,1) - 1)</f>
        <v>music</v>
      </c>
      <c r="R1603" t="str">
        <f t="shared" si="152"/>
        <v>rock</v>
      </c>
      <c r="S1603" s="9">
        <f t="shared" si="153"/>
        <v>40638.092974537038</v>
      </c>
      <c r="T1603" s="9">
        <f t="shared" si="154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12">
        <f t="shared" si="151"/>
        <v>46.95</v>
      </c>
      <c r="Q1604" t="str">
        <f t="shared" si="155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12">
        <f t="shared" si="151"/>
        <v>66.69</v>
      </c>
      <c r="Q1605" t="str">
        <f t="shared" si="155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12">
        <f t="shared" si="151"/>
        <v>48.84</v>
      </c>
      <c r="Q1606" t="str">
        <f t="shared" si="155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12">
        <f t="shared" si="151"/>
        <v>137.31</v>
      </c>
      <c r="Q1607" t="str">
        <f t="shared" si="155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12">
        <f t="shared" si="151"/>
        <v>87.83</v>
      </c>
      <c r="Q1608" t="str">
        <f t="shared" si="155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12">
        <f t="shared" si="151"/>
        <v>70.790000000000006</v>
      </c>
      <c r="Q1609" t="str">
        <f t="shared" si="155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12">
        <f t="shared" si="151"/>
        <v>52.83</v>
      </c>
      <c r="Q1610" t="str">
        <f t="shared" si="155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12">
        <f t="shared" si="151"/>
        <v>443.75</v>
      </c>
      <c r="Q1611" t="str">
        <f t="shared" si="155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12">
        <f t="shared" si="151"/>
        <v>48.54</v>
      </c>
      <c r="Q1612" t="str">
        <f t="shared" si="155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12">
        <f t="shared" si="151"/>
        <v>37.07</v>
      </c>
      <c r="Q1613" t="str">
        <f t="shared" si="155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12">
        <f t="shared" si="151"/>
        <v>50</v>
      </c>
      <c r="Q1614" t="str">
        <f t="shared" si="155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12">
        <f t="shared" si="151"/>
        <v>39.04</v>
      </c>
      <c r="Q1615" t="str">
        <f t="shared" si="155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12">
        <f t="shared" si="151"/>
        <v>66.69</v>
      </c>
      <c r="Q1616" t="str">
        <f t="shared" si="155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12">
        <f t="shared" si="151"/>
        <v>67.13</v>
      </c>
      <c r="Q1617" t="str">
        <f t="shared" si="155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12">
        <f t="shared" si="151"/>
        <v>66.37</v>
      </c>
      <c r="Q1618" t="str">
        <f t="shared" si="155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12">
        <f t="shared" si="151"/>
        <v>64.62</v>
      </c>
      <c r="Q1619" t="str">
        <f t="shared" si="155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12">
        <f t="shared" si="151"/>
        <v>58.37</v>
      </c>
      <c r="Q1620" t="str">
        <f t="shared" si="155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12">
        <f t="shared" si="151"/>
        <v>86.96</v>
      </c>
      <c r="Q1621" t="str">
        <f t="shared" si="155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12">
        <f t="shared" si="151"/>
        <v>66.47</v>
      </c>
      <c r="Q1622" t="str">
        <f t="shared" si="155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12">
        <f t="shared" si="151"/>
        <v>163.78</v>
      </c>
      <c r="Q1623" t="str">
        <f t="shared" si="155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12">
        <f t="shared" si="151"/>
        <v>107.98</v>
      </c>
      <c r="Q1624" t="str">
        <f t="shared" si="155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12">
        <f t="shared" si="151"/>
        <v>42.11</v>
      </c>
      <c r="Q1625" t="str">
        <f t="shared" si="155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12">
        <f t="shared" si="151"/>
        <v>47.2</v>
      </c>
      <c r="Q1626" t="str">
        <f t="shared" si="155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12">
        <f t="shared" si="151"/>
        <v>112.02</v>
      </c>
      <c r="Q1627" t="str">
        <f t="shared" si="155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12">
        <f t="shared" si="151"/>
        <v>74.95</v>
      </c>
      <c r="Q1628" t="str">
        <f t="shared" si="155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12">
        <f t="shared" si="151"/>
        <v>61.58</v>
      </c>
      <c r="Q1629" t="str">
        <f t="shared" si="155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12">
        <f t="shared" si="151"/>
        <v>45.88</v>
      </c>
      <c r="Q1630" t="str">
        <f t="shared" si="155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12">
        <f t="shared" si="151"/>
        <v>75.849999999999994</v>
      </c>
      <c r="Q1631" t="str">
        <f t="shared" si="155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12">
        <f t="shared" si="151"/>
        <v>84.21</v>
      </c>
      <c r="Q1632" t="str">
        <f t="shared" si="155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12">
        <f t="shared" si="151"/>
        <v>117.23</v>
      </c>
      <c r="Q1633" t="str">
        <f t="shared" si="155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12">
        <f t="shared" si="151"/>
        <v>86.49</v>
      </c>
      <c r="Q1634" t="str">
        <f t="shared" si="155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12">
        <f t="shared" si="151"/>
        <v>172.41</v>
      </c>
      <c r="Q1635" t="str">
        <f t="shared" si="155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12">
        <f t="shared" si="151"/>
        <v>62.81</v>
      </c>
      <c r="Q1636" t="str">
        <f t="shared" si="155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12">
        <f t="shared" si="151"/>
        <v>67.73</v>
      </c>
      <c r="Q1637" t="str">
        <f t="shared" si="155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12">
        <f t="shared" si="151"/>
        <v>53.56</v>
      </c>
      <c r="Q1638" t="str">
        <f t="shared" si="155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12">
        <f t="shared" si="151"/>
        <v>34.6</v>
      </c>
      <c r="Q1639" t="str">
        <f t="shared" si="155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12">
        <f t="shared" si="151"/>
        <v>38.89</v>
      </c>
      <c r="Q1640" t="str">
        <f t="shared" si="155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12">
        <f t="shared" si="151"/>
        <v>94.74</v>
      </c>
      <c r="Q1641" t="str">
        <f t="shared" si="155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12">
        <f t="shared" si="151"/>
        <v>39.97</v>
      </c>
      <c r="Q1642" t="str">
        <f t="shared" si="155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12">
        <f t="shared" si="151"/>
        <v>97.5</v>
      </c>
      <c r="Q1643" t="str">
        <f t="shared" si="155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12">
        <f t="shared" si="151"/>
        <v>42.86</v>
      </c>
      <c r="Q1644" t="str">
        <f t="shared" si="155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12">
        <f t="shared" si="151"/>
        <v>168.51</v>
      </c>
      <c r="Q1645" t="str">
        <f t="shared" si="155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12">
        <f t="shared" si="151"/>
        <v>85.55</v>
      </c>
      <c r="Q1646" t="str">
        <f t="shared" si="155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12">
        <f t="shared" si="151"/>
        <v>554</v>
      </c>
      <c r="Q1647" t="str">
        <f t="shared" si="155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12">
        <f t="shared" si="151"/>
        <v>26.55</v>
      </c>
      <c r="Q1648" t="str">
        <f t="shared" si="155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12">
        <f t="shared" si="151"/>
        <v>113.83</v>
      </c>
      <c r="Q1649" t="str">
        <f t="shared" si="155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12">
        <f t="shared" si="151"/>
        <v>32.01</v>
      </c>
      <c r="Q1650" t="str">
        <f t="shared" si="155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12">
        <f t="shared" si="151"/>
        <v>47.19</v>
      </c>
      <c r="Q1651" t="str">
        <f t="shared" si="155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12">
        <f t="shared" si="151"/>
        <v>88.47</v>
      </c>
      <c r="Q1652" t="str">
        <f t="shared" si="155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12">
        <f t="shared" si="151"/>
        <v>100.75</v>
      </c>
      <c r="Q1653" t="str">
        <f t="shared" si="155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12">
        <f t="shared" si="151"/>
        <v>64.709999999999994</v>
      </c>
      <c r="Q1654" t="str">
        <f t="shared" si="155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12">
        <f t="shared" si="151"/>
        <v>51.85</v>
      </c>
      <c r="Q1655" t="str">
        <f t="shared" si="155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12">
        <f t="shared" si="151"/>
        <v>38.79</v>
      </c>
      <c r="Q1656" t="str">
        <f t="shared" si="155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12">
        <f t="shared" si="151"/>
        <v>44.65</v>
      </c>
      <c r="Q1657" t="str">
        <f t="shared" si="155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12">
        <f t="shared" si="151"/>
        <v>156.77000000000001</v>
      </c>
      <c r="Q1658" t="str">
        <f t="shared" si="155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12">
        <f t="shared" si="151"/>
        <v>118.7</v>
      </c>
      <c r="Q1659" t="str">
        <f t="shared" si="155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12">
        <f t="shared" si="151"/>
        <v>74.150000000000006</v>
      </c>
      <c r="Q1660" t="str">
        <f t="shared" si="155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12">
        <f t="shared" si="151"/>
        <v>12.53</v>
      </c>
      <c r="Q1661" t="str">
        <f t="shared" si="155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12">
        <f t="shared" si="151"/>
        <v>27.86</v>
      </c>
      <c r="Q1662" t="str">
        <f t="shared" si="155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12">
        <f t="shared" si="151"/>
        <v>80.180000000000007</v>
      </c>
      <c r="Q1663" t="str">
        <f t="shared" si="155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12">
        <f t="shared" si="151"/>
        <v>132.44</v>
      </c>
      <c r="Q1664" t="str">
        <f t="shared" si="155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12">
        <f t="shared" si="151"/>
        <v>33.75</v>
      </c>
      <c r="Q1665" t="str">
        <f t="shared" si="155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ROUND(E1666/D1666*100,0)</f>
        <v>122</v>
      </c>
      <c r="P1666" s="12">
        <f t="shared" ref="P1666:P1729" si="157">IFERROR(ROUND(E1666/L1666,2), 0 )</f>
        <v>34.380000000000003</v>
      </c>
      <c r="Q1666" t="str">
        <f t="shared" si="155"/>
        <v>music</v>
      </c>
      <c r="R1666" t="str">
        <f t="shared" ref="R1666:R1729" si="158">RIGHT(N1666,LEN(N1666 )-LEN(Q1666) -1)</f>
        <v>pop</v>
      </c>
      <c r="S1666" s="9">
        <f t="shared" ref="S1666:S1729" si="159">(((J1666/60)/60)/24) + DATE(1970,1,1)</f>
        <v>40939.761782407404</v>
      </c>
      <c r="T1666" s="9">
        <f t="shared" ref="T1666:T1729" si="160">(((I1666/60)/60)/24) + 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 s="12">
        <f t="shared" si="157"/>
        <v>44.96</v>
      </c>
      <c r="Q1667" t="str">
        <f t="shared" ref="Q1667:Q1730" si="161">LEFT(N1667,SEARCH("/",N1667,1) - 1)</f>
        <v>music</v>
      </c>
      <c r="R1667" t="str">
        <f t="shared" si="158"/>
        <v>pop</v>
      </c>
      <c r="S1667" s="9">
        <f t="shared" si="159"/>
        <v>40564.649456018517</v>
      </c>
      <c r="T1667" s="9">
        <f t="shared" si="160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12">
        <f t="shared" si="157"/>
        <v>41.04</v>
      </c>
      <c r="Q1668" t="str">
        <f t="shared" si="161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12">
        <f t="shared" si="157"/>
        <v>52.6</v>
      </c>
      <c r="Q1669" t="str">
        <f t="shared" si="161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12">
        <f t="shared" si="157"/>
        <v>70.78</v>
      </c>
      <c r="Q1670" t="str">
        <f t="shared" si="161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12">
        <f t="shared" si="157"/>
        <v>53.75</v>
      </c>
      <c r="Q1671" t="str">
        <f t="shared" si="161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12">
        <f t="shared" si="157"/>
        <v>44.61</v>
      </c>
      <c r="Q1672" t="str">
        <f t="shared" si="161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12">
        <f t="shared" si="157"/>
        <v>26.15</v>
      </c>
      <c r="Q1673" t="str">
        <f t="shared" si="161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12">
        <f t="shared" si="157"/>
        <v>39.18</v>
      </c>
      <c r="Q1674" t="str">
        <f t="shared" si="161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12">
        <f t="shared" si="157"/>
        <v>45.59</v>
      </c>
      <c r="Q1675" t="str">
        <f t="shared" si="161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12">
        <f t="shared" si="157"/>
        <v>89.25</v>
      </c>
      <c r="Q1676" t="str">
        <f t="shared" si="161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12">
        <f t="shared" si="157"/>
        <v>40.42</v>
      </c>
      <c r="Q1677" t="str">
        <f t="shared" si="161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12">
        <f t="shared" si="157"/>
        <v>82.38</v>
      </c>
      <c r="Q1678" t="str">
        <f t="shared" si="161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12">
        <f t="shared" si="157"/>
        <v>159.52000000000001</v>
      </c>
      <c r="Q1679" t="str">
        <f t="shared" si="161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12">
        <f t="shared" si="157"/>
        <v>36.24</v>
      </c>
      <c r="Q1680" t="str">
        <f t="shared" si="161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12">
        <f t="shared" si="157"/>
        <v>62.5</v>
      </c>
      <c r="Q1681" t="str">
        <f t="shared" si="161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12">
        <f t="shared" si="157"/>
        <v>47</v>
      </c>
      <c r="Q1682" t="str">
        <f t="shared" si="161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12">
        <f t="shared" si="157"/>
        <v>74.58</v>
      </c>
      <c r="Q1683" t="str">
        <f t="shared" si="161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12">
        <f t="shared" si="157"/>
        <v>0</v>
      </c>
      <c r="Q1684" t="str">
        <f t="shared" si="161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12">
        <f t="shared" si="157"/>
        <v>76</v>
      </c>
      <c r="Q1685" t="str">
        <f t="shared" si="161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12">
        <f t="shared" si="157"/>
        <v>86.44</v>
      </c>
      <c r="Q1686" t="str">
        <f t="shared" si="161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12">
        <f t="shared" si="157"/>
        <v>24</v>
      </c>
      <c r="Q1687" t="str">
        <f t="shared" si="161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12">
        <f t="shared" si="157"/>
        <v>18</v>
      </c>
      <c r="Q1688" t="str">
        <f t="shared" si="161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12">
        <f t="shared" si="157"/>
        <v>80.13</v>
      </c>
      <c r="Q1689" t="str">
        <f t="shared" si="161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12">
        <f t="shared" si="157"/>
        <v>253.14</v>
      </c>
      <c r="Q1690" t="str">
        <f t="shared" si="161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12">
        <f t="shared" si="157"/>
        <v>171.43</v>
      </c>
      <c r="Q1691" t="str">
        <f t="shared" si="161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12">
        <f t="shared" si="157"/>
        <v>57.73</v>
      </c>
      <c r="Q1692" t="str">
        <f t="shared" si="161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12">
        <f t="shared" si="157"/>
        <v>264.26</v>
      </c>
      <c r="Q1693" t="str">
        <f t="shared" si="161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12">
        <f t="shared" si="157"/>
        <v>159.33000000000001</v>
      </c>
      <c r="Q1694" t="str">
        <f t="shared" si="161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12">
        <f t="shared" si="157"/>
        <v>35</v>
      </c>
      <c r="Q1695" t="str">
        <f t="shared" si="161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12">
        <f t="shared" si="157"/>
        <v>5</v>
      </c>
      <c r="Q1696" t="str">
        <f t="shared" si="161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12">
        <f t="shared" si="157"/>
        <v>61.09</v>
      </c>
      <c r="Q1697" t="str">
        <f t="shared" si="161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12">
        <f t="shared" si="157"/>
        <v>0</v>
      </c>
      <c r="Q1698" t="str">
        <f t="shared" si="161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12">
        <f t="shared" si="157"/>
        <v>114.82</v>
      </c>
      <c r="Q1699" t="str">
        <f t="shared" si="161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12">
        <f t="shared" si="157"/>
        <v>0</v>
      </c>
      <c r="Q1700" t="str">
        <f t="shared" si="161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12">
        <f t="shared" si="157"/>
        <v>54</v>
      </c>
      <c r="Q1701" t="str">
        <f t="shared" si="161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12">
        <f t="shared" si="157"/>
        <v>65.97</v>
      </c>
      <c r="Q1702" t="str">
        <f t="shared" si="161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12">
        <f t="shared" si="157"/>
        <v>5</v>
      </c>
      <c r="Q1703" t="str">
        <f t="shared" si="161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12">
        <f t="shared" si="157"/>
        <v>1</v>
      </c>
      <c r="Q1704" t="str">
        <f t="shared" si="161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12">
        <f t="shared" si="157"/>
        <v>25.5</v>
      </c>
      <c r="Q1705" t="str">
        <f t="shared" si="161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12">
        <f t="shared" si="157"/>
        <v>118.36</v>
      </c>
      <c r="Q1706" t="str">
        <f t="shared" si="161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12">
        <f t="shared" si="157"/>
        <v>0</v>
      </c>
      <c r="Q1707" t="str">
        <f t="shared" si="161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12">
        <f t="shared" si="157"/>
        <v>0</v>
      </c>
      <c r="Q1708" t="str">
        <f t="shared" si="161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12">
        <f t="shared" si="157"/>
        <v>54.11</v>
      </c>
      <c r="Q1709" t="str">
        <f t="shared" si="161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12">
        <f t="shared" si="157"/>
        <v>0</v>
      </c>
      <c r="Q1710" t="str">
        <f t="shared" si="161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12">
        <f t="shared" si="157"/>
        <v>21.25</v>
      </c>
      <c r="Q1711" t="str">
        <f t="shared" si="161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12">
        <f t="shared" si="157"/>
        <v>34</v>
      </c>
      <c r="Q1712" t="str">
        <f t="shared" si="161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12">
        <f t="shared" si="157"/>
        <v>525</v>
      </c>
      <c r="Q1713" t="str">
        <f t="shared" si="161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12">
        <f t="shared" si="157"/>
        <v>0</v>
      </c>
      <c r="Q1714" t="str">
        <f t="shared" si="161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12">
        <f t="shared" si="157"/>
        <v>50</v>
      </c>
      <c r="Q1715" t="str">
        <f t="shared" si="161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12">
        <f t="shared" si="157"/>
        <v>115.71</v>
      </c>
      <c r="Q1716" t="str">
        <f t="shared" si="161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12">
        <f t="shared" si="157"/>
        <v>5.5</v>
      </c>
      <c r="Q1717" t="str">
        <f t="shared" si="161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12">
        <f t="shared" si="157"/>
        <v>50</v>
      </c>
      <c r="Q1718" t="str">
        <f t="shared" si="161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12">
        <f t="shared" si="157"/>
        <v>34.020000000000003</v>
      </c>
      <c r="Q1719" t="str">
        <f t="shared" si="161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12">
        <f t="shared" si="157"/>
        <v>37.5</v>
      </c>
      <c r="Q1720" t="str">
        <f t="shared" si="161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12">
        <f t="shared" si="157"/>
        <v>11.67</v>
      </c>
      <c r="Q1721" t="str">
        <f t="shared" si="161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12">
        <f t="shared" si="157"/>
        <v>28.13</v>
      </c>
      <c r="Q1722" t="str">
        <f t="shared" si="161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12">
        <f t="shared" si="157"/>
        <v>0</v>
      </c>
      <c r="Q1723" t="str">
        <f t="shared" si="161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12">
        <f t="shared" si="157"/>
        <v>1</v>
      </c>
      <c r="Q1724" t="str">
        <f t="shared" si="161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12">
        <f t="shared" si="157"/>
        <v>216.67</v>
      </c>
      <c r="Q1725" t="str">
        <f t="shared" si="161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12">
        <f t="shared" si="157"/>
        <v>8.75</v>
      </c>
      <c r="Q1726" t="str">
        <f t="shared" si="161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12">
        <f t="shared" si="157"/>
        <v>62.22</v>
      </c>
      <c r="Q1727" t="str">
        <f t="shared" si="161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12">
        <f t="shared" si="157"/>
        <v>137.25</v>
      </c>
      <c r="Q1728" t="str">
        <f t="shared" si="161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12">
        <f t="shared" si="157"/>
        <v>1</v>
      </c>
      <c r="Q1729" t="str">
        <f t="shared" si="161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ROUND(E1730/D1730*100,0)</f>
        <v>68</v>
      </c>
      <c r="P1730" s="12">
        <f t="shared" ref="P1730:P1793" si="163">IFERROR(ROUND(E1730/L1730,2), 0 )</f>
        <v>122.14</v>
      </c>
      <c r="Q1730" t="str">
        <f t="shared" si="161"/>
        <v>music</v>
      </c>
      <c r="R1730" t="str">
        <f t="shared" ref="R1730:R1793" si="164">RIGHT(N1730,LEN(N1730 )-LEN(Q1730) -1)</f>
        <v>faith</v>
      </c>
      <c r="S1730" s="9">
        <f t="shared" ref="S1730:S1793" si="165">(((J1730/60)/60)/24) + DATE(1970,1,1)</f>
        <v>42268.625856481478</v>
      </c>
      <c r="T1730" s="9">
        <f t="shared" ref="T1730:T1793" si="166">(((I1730/60)/60)/24) + 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12">
        <f t="shared" si="163"/>
        <v>0</v>
      </c>
      <c r="Q1731" t="str">
        <f t="shared" ref="Q1731:Q1794" si="167">LEFT(N1731,SEARCH("/",N1731,1) - 1)</f>
        <v>music</v>
      </c>
      <c r="R1731" t="str">
        <f t="shared" si="164"/>
        <v>faith</v>
      </c>
      <c r="S1731" s="9">
        <f t="shared" si="165"/>
        <v>42471.052152777775</v>
      </c>
      <c r="T1731" s="9">
        <f t="shared" si="166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12">
        <f t="shared" si="163"/>
        <v>0</v>
      </c>
      <c r="Q1732" t="str">
        <f t="shared" si="167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12">
        <f t="shared" si="163"/>
        <v>0</v>
      </c>
      <c r="Q1733" t="str">
        <f t="shared" si="167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12">
        <f t="shared" si="163"/>
        <v>0</v>
      </c>
      <c r="Q1734" t="str">
        <f t="shared" si="167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12">
        <f t="shared" si="163"/>
        <v>0</v>
      </c>
      <c r="Q1735" t="str">
        <f t="shared" si="167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12">
        <f t="shared" si="163"/>
        <v>1</v>
      </c>
      <c r="Q1736" t="str">
        <f t="shared" si="167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12">
        <f t="shared" si="163"/>
        <v>55</v>
      </c>
      <c r="Q1737" t="str">
        <f t="shared" si="167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12">
        <f t="shared" si="163"/>
        <v>22</v>
      </c>
      <c r="Q1738" t="str">
        <f t="shared" si="167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12">
        <f t="shared" si="163"/>
        <v>56.67</v>
      </c>
      <c r="Q1739" t="str">
        <f t="shared" si="167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12">
        <f t="shared" si="163"/>
        <v>20</v>
      </c>
      <c r="Q1740" t="str">
        <f t="shared" si="167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12">
        <f t="shared" si="163"/>
        <v>1</v>
      </c>
      <c r="Q1741" t="str">
        <f t="shared" si="167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12">
        <f t="shared" si="163"/>
        <v>0</v>
      </c>
      <c r="Q1742" t="str">
        <f t="shared" si="167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12">
        <f t="shared" si="163"/>
        <v>25.58</v>
      </c>
      <c r="Q1743" t="str">
        <f t="shared" si="167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12">
        <f t="shared" si="163"/>
        <v>63.97</v>
      </c>
      <c r="Q1744" t="str">
        <f t="shared" si="167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12">
        <f t="shared" si="163"/>
        <v>89.93</v>
      </c>
      <c r="Q1745" t="str">
        <f t="shared" si="167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12">
        <f t="shared" si="163"/>
        <v>93.07</v>
      </c>
      <c r="Q1746" t="str">
        <f t="shared" si="167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12">
        <f t="shared" si="163"/>
        <v>89.67</v>
      </c>
      <c r="Q1747" t="str">
        <f t="shared" si="167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12">
        <f t="shared" si="163"/>
        <v>207.62</v>
      </c>
      <c r="Q1748" t="str">
        <f t="shared" si="167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12">
        <f t="shared" si="163"/>
        <v>59.41</v>
      </c>
      <c r="Q1749" t="str">
        <f t="shared" si="167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12">
        <f t="shared" si="163"/>
        <v>358.97</v>
      </c>
      <c r="Q1750" t="str">
        <f t="shared" si="167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12">
        <f t="shared" si="163"/>
        <v>94.74</v>
      </c>
      <c r="Q1751" t="str">
        <f t="shared" si="167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12">
        <f t="shared" si="163"/>
        <v>80.650000000000006</v>
      </c>
      <c r="Q1752" t="str">
        <f t="shared" si="167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12">
        <f t="shared" si="163"/>
        <v>168.69</v>
      </c>
      <c r="Q1753" t="str">
        <f t="shared" si="167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12">
        <f t="shared" si="163"/>
        <v>34.69</v>
      </c>
      <c r="Q1754" t="str">
        <f t="shared" si="167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12">
        <f t="shared" si="163"/>
        <v>462.86</v>
      </c>
      <c r="Q1755" t="str">
        <f t="shared" si="167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12">
        <f t="shared" si="163"/>
        <v>104.39</v>
      </c>
      <c r="Q1756" t="str">
        <f t="shared" si="167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12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12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12">
        <f t="shared" si="163"/>
        <v>414.29</v>
      </c>
      <c r="Q1759" t="str">
        <f t="shared" si="167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12">
        <f t="shared" si="163"/>
        <v>42.48</v>
      </c>
      <c r="Q1760" t="str">
        <f t="shared" si="167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12">
        <f t="shared" si="163"/>
        <v>108.78</v>
      </c>
      <c r="Q1761" t="str">
        <f t="shared" si="167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12">
        <f t="shared" si="163"/>
        <v>81.099999999999994</v>
      </c>
      <c r="Q1762" t="str">
        <f t="shared" si="167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12">
        <f t="shared" si="163"/>
        <v>51.67</v>
      </c>
      <c r="Q1763" t="str">
        <f t="shared" si="167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12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12">
        <f t="shared" si="163"/>
        <v>103.64</v>
      </c>
      <c r="Q1765" t="str">
        <f t="shared" si="167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12">
        <f t="shared" si="163"/>
        <v>55.28</v>
      </c>
      <c r="Q1766" t="str">
        <f t="shared" si="167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12">
        <f t="shared" si="163"/>
        <v>72.17</v>
      </c>
      <c r="Q1767" t="str">
        <f t="shared" si="167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12">
        <f t="shared" si="163"/>
        <v>0</v>
      </c>
      <c r="Q1768" t="str">
        <f t="shared" si="167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12">
        <f t="shared" si="163"/>
        <v>58.62</v>
      </c>
      <c r="Q1769" t="str">
        <f t="shared" si="167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12">
        <f t="shared" si="163"/>
        <v>12.47</v>
      </c>
      <c r="Q1770" t="str">
        <f t="shared" si="167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12">
        <f t="shared" si="163"/>
        <v>49.14</v>
      </c>
      <c r="Q1771" t="str">
        <f t="shared" si="167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12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12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12">
        <f t="shared" si="163"/>
        <v>45.16</v>
      </c>
      <c r="Q1774" t="str">
        <f t="shared" si="167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12">
        <f t="shared" si="163"/>
        <v>98.79</v>
      </c>
      <c r="Q1775" t="str">
        <f t="shared" si="167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12">
        <f t="shared" si="163"/>
        <v>88.31</v>
      </c>
      <c r="Q1776" t="str">
        <f t="shared" si="167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12">
        <f t="shared" si="163"/>
        <v>170.63</v>
      </c>
      <c r="Q1777" t="str">
        <f t="shared" si="167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12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12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12">
        <f t="shared" si="163"/>
        <v>66.33</v>
      </c>
      <c r="Q1780" t="str">
        <f t="shared" si="167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12">
        <f t="shared" si="163"/>
        <v>104.89</v>
      </c>
      <c r="Q1781" t="str">
        <f t="shared" si="167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12">
        <f t="shared" si="163"/>
        <v>78.44</v>
      </c>
      <c r="Q1782" t="str">
        <f t="shared" si="167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12">
        <f t="shared" si="163"/>
        <v>59.04</v>
      </c>
      <c r="Q1783" t="str">
        <f t="shared" si="167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12">
        <f t="shared" si="163"/>
        <v>71.34</v>
      </c>
      <c r="Q1784" t="str">
        <f t="shared" si="167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12">
        <f t="shared" si="163"/>
        <v>51.23</v>
      </c>
      <c r="Q1785" t="str">
        <f t="shared" si="167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12">
        <f t="shared" si="163"/>
        <v>60.24</v>
      </c>
      <c r="Q1786" t="str">
        <f t="shared" si="167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12">
        <f t="shared" si="163"/>
        <v>44.94</v>
      </c>
      <c r="Q1787" t="str">
        <f t="shared" si="167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12">
        <f t="shared" si="163"/>
        <v>31.21</v>
      </c>
      <c r="Q1788" t="str">
        <f t="shared" si="167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12">
        <f t="shared" si="163"/>
        <v>63.88</v>
      </c>
      <c r="Q1789" t="str">
        <f t="shared" si="167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12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12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12">
        <f t="shared" si="163"/>
        <v>109.07</v>
      </c>
      <c r="Q1792" t="str">
        <f t="shared" si="167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12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ROUND(E1794/D1794*100,0)</f>
        <v>61</v>
      </c>
      <c r="P1794" s="12">
        <f t="shared" ref="P1794:P1857" si="169">IFERROR(ROUND(E1794/L1794,2), 0 )</f>
        <v>109.94</v>
      </c>
      <c r="Q1794" t="str">
        <f t="shared" si="167"/>
        <v>photography</v>
      </c>
      <c r="R1794" t="str">
        <f t="shared" ref="R1794:R1857" si="170">RIGHT(N1794,LEN(N1794 )-LEN(Q1794) -1)</f>
        <v>photobooks</v>
      </c>
      <c r="S1794" s="9">
        <f t="shared" ref="S1794:S1857" si="171">(((J1794/60)/60)/24) + DATE(1970,1,1)</f>
        <v>42189.031041666662</v>
      </c>
      <c r="T1794" s="9">
        <f t="shared" ref="T1794:T1857" si="172">(((I1794/60)/60)/24) + 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 s="12">
        <f t="shared" si="169"/>
        <v>20</v>
      </c>
      <c r="Q1795" t="str">
        <f t="shared" ref="Q1795:Q1858" si="173">LEFT(N1795,SEARCH("/",N1795,1) - 1)</f>
        <v>photography</v>
      </c>
      <c r="R1795" t="str">
        <f t="shared" si="170"/>
        <v>photobooks</v>
      </c>
      <c r="S1795" s="9">
        <f t="shared" si="171"/>
        <v>41940.89166666667</v>
      </c>
      <c r="T1795" s="9">
        <f t="shared" si="172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12">
        <f t="shared" si="169"/>
        <v>55.39</v>
      </c>
      <c r="Q1796" t="str">
        <f t="shared" si="173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12">
        <f t="shared" si="169"/>
        <v>133.9</v>
      </c>
      <c r="Q1797" t="str">
        <f t="shared" si="173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12">
        <f t="shared" si="169"/>
        <v>48.72</v>
      </c>
      <c r="Q1798" t="str">
        <f t="shared" si="173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12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12">
        <f t="shared" si="169"/>
        <v>58.97</v>
      </c>
      <c r="Q1800" t="str">
        <f t="shared" si="173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12">
        <f t="shared" si="169"/>
        <v>11.64</v>
      </c>
      <c r="Q1801" t="str">
        <f t="shared" si="173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12">
        <f t="shared" si="169"/>
        <v>83.72</v>
      </c>
      <c r="Q1802" t="str">
        <f t="shared" si="173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12">
        <f t="shared" si="169"/>
        <v>63.65</v>
      </c>
      <c r="Q1803" t="str">
        <f t="shared" si="173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12">
        <f t="shared" si="169"/>
        <v>94.28</v>
      </c>
      <c r="Q1804" t="str">
        <f t="shared" si="173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12">
        <f t="shared" si="169"/>
        <v>71.87</v>
      </c>
      <c r="Q1805" t="str">
        <f t="shared" si="173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12">
        <f t="shared" si="169"/>
        <v>104.85</v>
      </c>
      <c r="Q1806" t="str">
        <f t="shared" si="173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12">
        <f t="shared" si="169"/>
        <v>67.14</v>
      </c>
      <c r="Q1807" t="str">
        <f t="shared" si="173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12">
        <f t="shared" si="169"/>
        <v>73.88</v>
      </c>
      <c r="Q1808" t="str">
        <f t="shared" si="173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12">
        <f t="shared" si="169"/>
        <v>69.13</v>
      </c>
      <c r="Q1809" t="str">
        <f t="shared" si="173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12">
        <f t="shared" si="169"/>
        <v>120.77</v>
      </c>
      <c r="Q1810" t="str">
        <f t="shared" si="173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12">
        <f t="shared" si="169"/>
        <v>42.22</v>
      </c>
      <c r="Q1811" t="str">
        <f t="shared" si="173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12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12">
        <f t="shared" si="169"/>
        <v>1.54</v>
      </c>
      <c r="Q1813" t="str">
        <f t="shared" si="173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12">
        <f t="shared" si="169"/>
        <v>37.61</v>
      </c>
      <c r="Q1814" t="str">
        <f t="shared" si="173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12">
        <f t="shared" si="169"/>
        <v>0</v>
      </c>
      <c r="Q1815" t="str">
        <f t="shared" si="173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12">
        <f t="shared" si="169"/>
        <v>42.16</v>
      </c>
      <c r="Q1816" t="str">
        <f t="shared" si="173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12">
        <f t="shared" si="169"/>
        <v>0</v>
      </c>
      <c r="Q1817" t="str">
        <f t="shared" si="173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12">
        <f t="shared" si="169"/>
        <v>84.83</v>
      </c>
      <c r="Q1818" t="str">
        <f t="shared" si="173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12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12">
        <f t="shared" si="169"/>
        <v>0</v>
      </c>
      <c r="Q1820" t="str">
        <f t="shared" si="173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12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12">
        <f t="shared" si="169"/>
        <v>213.38</v>
      </c>
      <c r="Q1822" t="str">
        <f t="shared" si="173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12">
        <f t="shared" si="169"/>
        <v>59.16</v>
      </c>
      <c r="Q1823" t="str">
        <f t="shared" si="173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12">
        <f t="shared" si="169"/>
        <v>27.27</v>
      </c>
      <c r="Q1824" t="str">
        <f t="shared" si="173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12">
        <f t="shared" si="169"/>
        <v>24.58</v>
      </c>
      <c r="Q1825" t="str">
        <f t="shared" si="173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12">
        <f t="shared" si="169"/>
        <v>75.05</v>
      </c>
      <c r="Q1826" t="str">
        <f t="shared" si="173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12">
        <f t="shared" si="169"/>
        <v>42.02</v>
      </c>
      <c r="Q1827" t="str">
        <f t="shared" si="173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12">
        <f t="shared" si="169"/>
        <v>53.16</v>
      </c>
      <c r="Q1828" t="str">
        <f t="shared" si="173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12">
        <f t="shared" si="169"/>
        <v>83.89</v>
      </c>
      <c r="Q1829" t="str">
        <f t="shared" si="173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12">
        <f t="shared" si="169"/>
        <v>417.33</v>
      </c>
      <c r="Q1830" t="str">
        <f t="shared" si="173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12">
        <f t="shared" si="169"/>
        <v>75.77</v>
      </c>
      <c r="Q1831" t="str">
        <f t="shared" si="173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12">
        <f t="shared" si="169"/>
        <v>67.39</v>
      </c>
      <c r="Q1832" t="str">
        <f t="shared" si="173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12">
        <f t="shared" si="169"/>
        <v>73.569999999999993</v>
      </c>
      <c r="Q1833" t="str">
        <f t="shared" si="173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12">
        <f t="shared" si="169"/>
        <v>25</v>
      </c>
      <c r="Q1834" t="str">
        <f t="shared" si="173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12">
        <f t="shared" si="169"/>
        <v>42</v>
      </c>
      <c r="Q1835" t="str">
        <f t="shared" si="173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12">
        <f t="shared" si="169"/>
        <v>131.16999999999999</v>
      </c>
      <c r="Q1836" t="str">
        <f t="shared" si="173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12">
        <f t="shared" si="169"/>
        <v>47.27</v>
      </c>
      <c r="Q1837" t="str">
        <f t="shared" si="173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12">
        <f t="shared" si="169"/>
        <v>182.13</v>
      </c>
      <c r="Q1838" t="str">
        <f t="shared" si="173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12">
        <f t="shared" si="169"/>
        <v>61.37</v>
      </c>
      <c r="Q1839" t="str">
        <f t="shared" si="173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12">
        <f t="shared" si="169"/>
        <v>35.770000000000003</v>
      </c>
      <c r="Q1840" t="str">
        <f t="shared" si="173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12">
        <f t="shared" si="169"/>
        <v>45.62</v>
      </c>
      <c r="Q1841" t="str">
        <f t="shared" si="173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12">
        <f t="shared" si="169"/>
        <v>75.38</v>
      </c>
      <c r="Q1842" t="str">
        <f t="shared" si="173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12">
        <f t="shared" si="169"/>
        <v>50.88</v>
      </c>
      <c r="Q1843" t="str">
        <f t="shared" si="173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12">
        <f t="shared" si="169"/>
        <v>119.29</v>
      </c>
      <c r="Q1844" t="str">
        <f t="shared" si="173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12">
        <f t="shared" si="169"/>
        <v>92.54</v>
      </c>
      <c r="Q1845" t="str">
        <f t="shared" si="173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12">
        <f t="shared" si="169"/>
        <v>76.05</v>
      </c>
      <c r="Q1846" t="str">
        <f t="shared" si="173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12">
        <f t="shared" si="169"/>
        <v>52.63</v>
      </c>
      <c r="Q1847" t="str">
        <f t="shared" si="173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12">
        <f t="shared" si="169"/>
        <v>98.99</v>
      </c>
      <c r="Q1848" t="str">
        <f t="shared" si="173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12">
        <f t="shared" si="169"/>
        <v>79.53</v>
      </c>
      <c r="Q1849" t="str">
        <f t="shared" si="173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12">
        <f t="shared" si="169"/>
        <v>134.21</v>
      </c>
      <c r="Q1850" t="str">
        <f t="shared" si="173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12">
        <f t="shared" si="169"/>
        <v>37.630000000000003</v>
      </c>
      <c r="Q1851" t="str">
        <f t="shared" si="173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12">
        <f t="shared" si="169"/>
        <v>51.04</v>
      </c>
      <c r="Q1852" t="str">
        <f t="shared" si="173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12">
        <f t="shared" si="169"/>
        <v>50.04</v>
      </c>
      <c r="Q1853" t="str">
        <f t="shared" si="173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12">
        <f t="shared" si="169"/>
        <v>133.93</v>
      </c>
      <c r="Q1854" t="str">
        <f t="shared" si="173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12">
        <f t="shared" si="169"/>
        <v>58.21</v>
      </c>
      <c r="Q1855" t="str">
        <f t="shared" si="173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12">
        <f t="shared" si="169"/>
        <v>88.04</v>
      </c>
      <c r="Q1856" t="str">
        <f t="shared" si="173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12">
        <f t="shared" si="169"/>
        <v>70.58</v>
      </c>
      <c r="Q1857" t="str">
        <f t="shared" si="173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ROUND(E1858/D1858*100,0)</f>
        <v>101</v>
      </c>
      <c r="P1858" s="12">
        <f t="shared" ref="P1858:P1921" si="175">IFERROR(ROUND(E1858/L1858,2), 0 )</f>
        <v>53.29</v>
      </c>
      <c r="Q1858" t="str">
        <f t="shared" si="173"/>
        <v>music</v>
      </c>
      <c r="R1858" t="str">
        <f t="shared" ref="R1858:R1921" si="176">RIGHT(N1858,LEN(N1858 )-LEN(Q1858) -1)</f>
        <v>rock</v>
      </c>
      <c r="S1858" s="9">
        <f t="shared" ref="S1858:S1921" si="177">(((J1858/60)/60)/24) + DATE(1970,1,1)</f>
        <v>41817.854999999996</v>
      </c>
      <c r="T1858" s="9">
        <f t="shared" ref="T1858:T1921" si="178">(((I1858/60)/60)/24) + 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12">
        <f t="shared" si="175"/>
        <v>136.36000000000001</v>
      </c>
      <c r="Q1859" t="str">
        <f t="shared" ref="Q1859:Q1922" si="179">LEFT(N1859,SEARCH("/",N1859,1) - 1)</f>
        <v>music</v>
      </c>
      <c r="R1859" t="str">
        <f t="shared" si="176"/>
        <v>rock</v>
      </c>
      <c r="S1859" s="9">
        <f t="shared" si="177"/>
        <v>41864.76866898148</v>
      </c>
      <c r="T1859" s="9">
        <f t="shared" si="178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12">
        <f t="shared" si="175"/>
        <v>40.549999999999997</v>
      </c>
      <c r="Q1860" t="str">
        <f t="shared" si="179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12">
        <f t="shared" si="175"/>
        <v>70.63</v>
      </c>
      <c r="Q1861" t="str">
        <f t="shared" si="179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12">
        <f t="shared" si="175"/>
        <v>52.68</v>
      </c>
      <c r="Q1862" t="str">
        <f t="shared" si="179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12">
        <f t="shared" si="175"/>
        <v>0</v>
      </c>
      <c r="Q1863" t="str">
        <f t="shared" si="179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12">
        <f t="shared" si="175"/>
        <v>90.94</v>
      </c>
      <c r="Q1864" t="str">
        <f t="shared" si="179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12">
        <f t="shared" si="175"/>
        <v>5</v>
      </c>
      <c r="Q1865" t="str">
        <f t="shared" si="179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12">
        <f t="shared" si="175"/>
        <v>58.08</v>
      </c>
      <c r="Q1866" t="str">
        <f t="shared" si="179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12">
        <f t="shared" si="175"/>
        <v>2</v>
      </c>
      <c r="Q1867" t="str">
        <f t="shared" si="179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12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12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12">
        <f t="shared" si="175"/>
        <v>71.59</v>
      </c>
      <c r="Q1870" t="str">
        <f t="shared" si="179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12">
        <f t="shared" si="175"/>
        <v>0</v>
      </c>
      <c r="Q1871" t="str">
        <f t="shared" si="179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12">
        <f t="shared" si="175"/>
        <v>32.82</v>
      </c>
      <c r="Q1872" t="str">
        <f t="shared" si="179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12">
        <f t="shared" si="175"/>
        <v>49.12</v>
      </c>
      <c r="Q1873" t="str">
        <f t="shared" si="179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12">
        <f t="shared" si="175"/>
        <v>16.309999999999999</v>
      </c>
      <c r="Q1874" t="str">
        <f t="shared" si="179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12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12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12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12">
        <f t="shared" si="175"/>
        <v>0</v>
      </c>
      <c r="Q1878" t="str">
        <f t="shared" si="179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12">
        <f t="shared" si="175"/>
        <v>0</v>
      </c>
      <c r="Q1879" t="str">
        <f t="shared" si="179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12">
        <f t="shared" si="175"/>
        <v>0</v>
      </c>
      <c r="Q1880" t="str">
        <f t="shared" si="179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12">
        <f t="shared" si="175"/>
        <v>3</v>
      </c>
      <c r="Q1881" t="str">
        <f t="shared" si="179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12">
        <f t="shared" si="175"/>
        <v>41.83</v>
      </c>
      <c r="Q1882" t="str">
        <f t="shared" si="179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12">
        <f t="shared" si="175"/>
        <v>49.34</v>
      </c>
      <c r="Q1883" t="str">
        <f t="shared" si="179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12">
        <f t="shared" si="175"/>
        <v>41.73</v>
      </c>
      <c r="Q1884" t="str">
        <f t="shared" si="179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12">
        <f t="shared" si="175"/>
        <v>32.72</v>
      </c>
      <c r="Q1885" t="str">
        <f t="shared" si="179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12">
        <f t="shared" si="175"/>
        <v>51.96</v>
      </c>
      <c r="Q1886" t="str">
        <f t="shared" si="179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12">
        <f t="shared" si="175"/>
        <v>50.69</v>
      </c>
      <c r="Q1887" t="str">
        <f t="shared" si="179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12">
        <f t="shared" si="175"/>
        <v>42.24</v>
      </c>
      <c r="Q1888" t="str">
        <f t="shared" si="179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12">
        <f t="shared" si="175"/>
        <v>416.88</v>
      </c>
      <c r="Q1889" t="str">
        <f t="shared" si="179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12">
        <f t="shared" si="175"/>
        <v>46.65</v>
      </c>
      <c r="Q1890" t="str">
        <f t="shared" si="179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12">
        <f t="shared" si="175"/>
        <v>48.45</v>
      </c>
      <c r="Q1891" t="str">
        <f t="shared" si="179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12">
        <f t="shared" si="175"/>
        <v>70.53</v>
      </c>
      <c r="Q1892" t="str">
        <f t="shared" si="179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12">
        <f t="shared" si="175"/>
        <v>87.96</v>
      </c>
      <c r="Q1893" t="str">
        <f t="shared" si="179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12">
        <f t="shared" si="175"/>
        <v>26.27</v>
      </c>
      <c r="Q1894" t="str">
        <f t="shared" si="179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12">
        <f t="shared" si="175"/>
        <v>57.78</v>
      </c>
      <c r="Q1895" t="str">
        <f t="shared" si="179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12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12">
        <f t="shared" si="175"/>
        <v>196.34</v>
      </c>
      <c r="Q1897" t="str">
        <f t="shared" si="179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12">
        <f t="shared" si="175"/>
        <v>43</v>
      </c>
      <c r="Q1898" t="str">
        <f t="shared" si="179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12">
        <f t="shared" si="175"/>
        <v>35.549999999999997</v>
      </c>
      <c r="Q1899" t="str">
        <f t="shared" si="179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12">
        <f t="shared" si="175"/>
        <v>68.81</v>
      </c>
      <c r="Q1900" t="str">
        <f t="shared" si="179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12">
        <f t="shared" si="175"/>
        <v>28.57</v>
      </c>
      <c r="Q1901" t="str">
        <f t="shared" si="179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12">
        <f t="shared" si="175"/>
        <v>50.63</v>
      </c>
      <c r="Q1902" t="str">
        <f t="shared" si="179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12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12">
        <f t="shared" si="175"/>
        <v>4</v>
      </c>
      <c r="Q1904" t="str">
        <f t="shared" si="179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12">
        <f t="shared" si="175"/>
        <v>34.1</v>
      </c>
      <c r="Q1905" t="str">
        <f t="shared" si="179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12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12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12">
        <f t="shared" si="175"/>
        <v>215.96</v>
      </c>
      <c r="Q1908" t="str">
        <f t="shared" si="179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12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12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12">
        <f t="shared" si="175"/>
        <v>129.97</v>
      </c>
      <c r="Q1911" t="str">
        <f t="shared" si="179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12">
        <f t="shared" si="175"/>
        <v>117.49</v>
      </c>
      <c r="Q1912" t="str">
        <f t="shared" si="179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12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12">
        <f t="shared" si="175"/>
        <v>70.599999999999994</v>
      </c>
      <c r="Q1914" t="str">
        <f t="shared" si="179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12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12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12">
        <f t="shared" si="175"/>
        <v>2</v>
      </c>
      <c r="Q1917" t="str">
        <f t="shared" si="179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12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12">
        <f t="shared" si="175"/>
        <v>2928.93</v>
      </c>
      <c r="Q1919" t="str">
        <f t="shared" si="179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12">
        <f t="shared" si="175"/>
        <v>28.89</v>
      </c>
      <c r="Q1920" t="str">
        <f t="shared" si="179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12">
        <f t="shared" si="175"/>
        <v>29.63</v>
      </c>
      <c r="Q1921" t="str">
        <f t="shared" si="179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ROUND(E1922/D1922*100,0)</f>
        <v>43</v>
      </c>
      <c r="P1922" s="12">
        <f t="shared" ref="P1922:P1985" si="181">IFERROR(ROUND(E1922/L1922,2), 0 )</f>
        <v>40.98</v>
      </c>
      <c r="Q1922" t="str">
        <f t="shared" si="179"/>
        <v>technology</v>
      </c>
      <c r="R1922" t="str">
        <f t="shared" ref="R1922:R1985" si="182">RIGHT(N1922,LEN(N1922 )-LEN(Q1922) -1)</f>
        <v>gadgets</v>
      </c>
      <c r="S1922" s="9">
        <f t="shared" ref="S1922:S1985" si="183">(((J1922/60)/60)/24) + DATE(1970,1,1)</f>
        <v>42270.875706018516</v>
      </c>
      <c r="T1922" s="9">
        <f t="shared" ref="T1922:T1985" si="184">(((I1922/60)/60)/24) + 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 s="12">
        <f t="shared" si="181"/>
        <v>54</v>
      </c>
      <c r="Q1923" t="str">
        <f t="shared" ref="Q1923:Q1986" si="185">LEFT(N1923,SEARCH("/",N1923,1) - 1)</f>
        <v>music</v>
      </c>
      <c r="R1923" t="str">
        <f t="shared" si="182"/>
        <v>indie rock</v>
      </c>
      <c r="S1923" s="9">
        <f t="shared" si="183"/>
        <v>41074.221562500003</v>
      </c>
      <c r="T1923" s="9">
        <f t="shared" si="184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12">
        <f t="shared" si="181"/>
        <v>36.11</v>
      </c>
      <c r="Q1924" t="str">
        <f t="shared" si="185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12">
        <f t="shared" si="181"/>
        <v>23.15</v>
      </c>
      <c r="Q1925" t="str">
        <f t="shared" si="185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12">
        <f t="shared" si="181"/>
        <v>104</v>
      </c>
      <c r="Q1926" t="str">
        <f t="shared" si="185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12">
        <f t="shared" si="181"/>
        <v>31.83</v>
      </c>
      <c r="Q1927" t="str">
        <f t="shared" si="185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12">
        <f t="shared" si="181"/>
        <v>27.39</v>
      </c>
      <c r="Q1928" t="str">
        <f t="shared" si="185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12">
        <f t="shared" si="181"/>
        <v>56.36</v>
      </c>
      <c r="Q1929" t="str">
        <f t="shared" si="185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12">
        <f t="shared" si="181"/>
        <v>77.349999999999994</v>
      </c>
      <c r="Q1930" t="str">
        <f t="shared" si="185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12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12">
        <f t="shared" si="181"/>
        <v>48.85</v>
      </c>
      <c r="Q1932" t="str">
        <f t="shared" si="185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12">
        <f t="shared" si="181"/>
        <v>48.24</v>
      </c>
      <c r="Q1933" t="str">
        <f t="shared" si="185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12">
        <f t="shared" si="181"/>
        <v>70.209999999999994</v>
      </c>
      <c r="Q1934" t="str">
        <f t="shared" si="185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12">
        <f t="shared" si="181"/>
        <v>94.05</v>
      </c>
      <c r="Q1935" t="str">
        <f t="shared" si="185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12">
        <f t="shared" si="181"/>
        <v>80.27</v>
      </c>
      <c r="Q1936" t="str">
        <f t="shared" si="185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12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12">
        <f t="shared" si="181"/>
        <v>60.27</v>
      </c>
      <c r="Q1938" t="str">
        <f t="shared" si="185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12">
        <f t="shared" si="181"/>
        <v>38.74</v>
      </c>
      <c r="Q1939" t="str">
        <f t="shared" si="185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12">
        <f t="shared" si="181"/>
        <v>152.54</v>
      </c>
      <c r="Q1940" t="str">
        <f t="shared" si="185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12">
        <f t="shared" si="181"/>
        <v>115.31</v>
      </c>
      <c r="Q1941" t="str">
        <f t="shared" si="185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12">
        <f t="shared" si="181"/>
        <v>35.840000000000003</v>
      </c>
      <c r="Q1942" t="str">
        <f t="shared" si="185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12">
        <f t="shared" si="181"/>
        <v>64.569999999999993</v>
      </c>
      <c r="Q1943" t="str">
        <f t="shared" si="185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12">
        <f t="shared" si="181"/>
        <v>87.44</v>
      </c>
      <c r="Q1944" t="str">
        <f t="shared" si="185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12">
        <f t="shared" si="181"/>
        <v>68.819999999999993</v>
      </c>
      <c r="Q1945" t="str">
        <f t="shared" si="185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12">
        <f t="shared" si="181"/>
        <v>176.2</v>
      </c>
      <c r="Q1946" t="str">
        <f t="shared" si="185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12">
        <f t="shared" si="181"/>
        <v>511.79</v>
      </c>
      <c r="Q1947" t="str">
        <f t="shared" si="185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12">
        <f t="shared" si="181"/>
        <v>160.44</v>
      </c>
      <c r="Q1948" t="str">
        <f t="shared" si="185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12">
        <f t="shared" si="181"/>
        <v>35</v>
      </c>
      <c r="Q1949" t="str">
        <f t="shared" si="185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12">
        <f t="shared" si="181"/>
        <v>188.51</v>
      </c>
      <c r="Q1950" t="str">
        <f t="shared" si="185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12">
        <f t="shared" si="181"/>
        <v>56.2</v>
      </c>
      <c r="Q1951" t="str">
        <f t="shared" si="185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12">
        <f t="shared" si="181"/>
        <v>51.31</v>
      </c>
      <c r="Q1952" t="str">
        <f t="shared" si="185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12">
        <f t="shared" si="181"/>
        <v>127.36</v>
      </c>
      <c r="Q1953" t="str">
        <f t="shared" si="185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12">
        <f t="shared" si="181"/>
        <v>101.86</v>
      </c>
      <c r="Q1954" t="str">
        <f t="shared" si="185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12">
        <f t="shared" si="181"/>
        <v>230.56</v>
      </c>
      <c r="Q1955" t="str">
        <f t="shared" si="185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12">
        <f t="shared" si="181"/>
        <v>842.11</v>
      </c>
      <c r="Q1956" t="str">
        <f t="shared" si="185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12">
        <f t="shared" si="181"/>
        <v>577.28</v>
      </c>
      <c r="Q1957" t="str">
        <f t="shared" si="185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12">
        <f t="shared" si="181"/>
        <v>483.34</v>
      </c>
      <c r="Q1958" t="str">
        <f t="shared" si="185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12">
        <f t="shared" si="181"/>
        <v>76.14</v>
      </c>
      <c r="Q1959" t="str">
        <f t="shared" si="185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12">
        <f t="shared" si="181"/>
        <v>74.11</v>
      </c>
      <c r="Q1960" t="str">
        <f t="shared" si="185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12">
        <f t="shared" si="181"/>
        <v>36.97</v>
      </c>
      <c r="Q1961" t="str">
        <f t="shared" si="185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12">
        <f t="shared" si="181"/>
        <v>2500.9699999999998</v>
      </c>
      <c r="Q1962" t="str">
        <f t="shared" si="185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12">
        <f t="shared" si="181"/>
        <v>67.69</v>
      </c>
      <c r="Q1963" t="str">
        <f t="shared" si="185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12">
        <f t="shared" si="181"/>
        <v>63.05</v>
      </c>
      <c r="Q1964" t="str">
        <f t="shared" si="185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12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12">
        <f t="shared" si="181"/>
        <v>180.75</v>
      </c>
      <c r="Q1966" t="str">
        <f t="shared" si="185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12">
        <f t="shared" si="181"/>
        <v>127.32</v>
      </c>
      <c r="Q1967" t="str">
        <f t="shared" si="185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12">
        <f t="shared" si="181"/>
        <v>136.63999999999999</v>
      </c>
      <c r="Q1968" t="str">
        <f t="shared" si="185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12">
        <f t="shared" si="181"/>
        <v>182.78</v>
      </c>
      <c r="Q1969" t="str">
        <f t="shared" si="185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12">
        <f t="shared" si="181"/>
        <v>279.38</v>
      </c>
      <c r="Q1970" t="str">
        <f t="shared" si="185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12">
        <f t="shared" si="181"/>
        <v>61.38</v>
      </c>
      <c r="Q1971" t="str">
        <f t="shared" si="185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12">
        <f t="shared" si="181"/>
        <v>80.73</v>
      </c>
      <c r="Q1972" t="str">
        <f t="shared" si="185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12">
        <f t="shared" si="181"/>
        <v>272.36</v>
      </c>
      <c r="Q1973" t="str">
        <f t="shared" si="185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12">
        <f t="shared" si="181"/>
        <v>70.849999999999994</v>
      </c>
      <c r="Q1974" t="str">
        <f t="shared" si="185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12">
        <f t="shared" si="181"/>
        <v>247.94</v>
      </c>
      <c r="Q1975" t="str">
        <f t="shared" si="185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12">
        <f t="shared" si="181"/>
        <v>186.81</v>
      </c>
      <c r="Q1976" t="str">
        <f t="shared" si="185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12">
        <f t="shared" si="181"/>
        <v>131.99</v>
      </c>
      <c r="Q1977" t="str">
        <f t="shared" si="185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12">
        <f t="shared" si="181"/>
        <v>29.31</v>
      </c>
      <c r="Q1978" t="str">
        <f t="shared" si="185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12">
        <f t="shared" si="181"/>
        <v>245.02</v>
      </c>
      <c r="Q1979" t="str">
        <f t="shared" si="185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12">
        <f t="shared" si="181"/>
        <v>1323.25</v>
      </c>
      <c r="Q1980" t="str">
        <f t="shared" si="185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12">
        <f t="shared" si="181"/>
        <v>282.66000000000003</v>
      </c>
      <c r="Q1981" t="str">
        <f t="shared" si="185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12">
        <f t="shared" si="181"/>
        <v>91.21</v>
      </c>
      <c r="Q1982" t="str">
        <f t="shared" si="185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12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12">
        <f t="shared" si="181"/>
        <v>0</v>
      </c>
      <c r="Q1984" t="str">
        <f t="shared" si="185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12">
        <f t="shared" si="181"/>
        <v>88.69</v>
      </c>
      <c r="Q1985" t="str">
        <f t="shared" si="185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ROUND(E1986/D1986*100,0)</f>
        <v>21</v>
      </c>
      <c r="P1986" s="12">
        <f t="shared" ref="P1986:P2049" si="187">IFERROR(ROUND(E1986/L1986,2), 0 )</f>
        <v>453.14</v>
      </c>
      <c r="Q1986" t="str">
        <f t="shared" si="185"/>
        <v>photography</v>
      </c>
      <c r="R1986" t="str">
        <f t="shared" ref="R1986:R2049" si="188">RIGHT(N1986,LEN(N1986 )-LEN(Q1986) -1)</f>
        <v>people</v>
      </c>
      <c r="S1986" s="9">
        <f t="shared" ref="S1986:S2049" si="189">(((J1986/60)/60)/24) + DATE(1970,1,1)</f>
        <v>41913.790289351848</v>
      </c>
      <c r="T1986" s="9">
        <f t="shared" ref="T1986:T2049" si="190">(((I1986/60)/60)/24) + 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 s="12">
        <f t="shared" si="187"/>
        <v>12.75</v>
      </c>
      <c r="Q1987" t="str">
        <f t="shared" ref="Q1987:Q2050" si="191">LEFT(N1987,SEARCH("/",N1987,1) - 1)</f>
        <v>photography</v>
      </c>
      <c r="R1987" t="str">
        <f t="shared" si="188"/>
        <v>people</v>
      </c>
      <c r="S1987" s="9">
        <f t="shared" si="189"/>
        <v>42555.698738425926</v>
      </c>
      <c r="T1987" s="9">
        <f t="shared" si="190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12">
        <f t="shared" si="187"/>
        <v>1</v>
      </c>
      <c r="Q1988" t="str">
        <f t="shared" si="191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12">
        <f t="shared" si="187"/>
        <v>83.43</v>
      </c>
      <c r="Q1989" t="str">
        <f t="shared" si="191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12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12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12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12">
        <f t="shared" si="187"/>
        <v>46.67</v>
      </c>
      <c r="Q1993" t="str">
        <f t="shared" si="191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12">
        <f t="shared" si="187"/>
        <v>1</v>
      </c>
      <c r="Q1994" t="str">
        <f t="shared" si="191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12">
        <f t="shared" si="187"/>
        <v>0</v>
      </c>
      <c r="Q1995" t="str">
        <f t="shared" si="191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12">
        <f t="shared" si="187"/>
        <v>0</v>
      </c>
      <c r="Q1996" t="str">
        <f t="shared" si="191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12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12">
        <f t="shared" si="187"/>
        <v>0</v>
      </c>
      <c r="Q1998" t="str">
        <f t="shared" si="191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12">
        <f t="shared" si="187"/>
        <v>0</v>
      </c>
      <c r="Q1999" t="str">
        <f t="shared" si="191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12">
        <f t="shared" si="187"/>
        <v>218.33</v>
      </c>
      <c r="Q2000" t="str">
        <f t="shared" si="191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12">
        <f t="shared" si="187"/>
        <v>33.71</v>
      </c>
      <c r="Q2001" t="str">
        <f t="shared" si="191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12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12">
        <f t="shared" si="187"/>
        <v>128.38999999999999</v>
      </c>
      <c r="Q2003" t="str">
        <f t="shared" si="191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12">
        <f t="shared" si="187"/>
        <v>78.83</v>
      </c>
      <c r="Q2004" t="str">
        <f t="shared" si="191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12">
        <f t="shared" si="187"/>
        <v>91.76</v>
      </c>
      <c r="Q2005" t="str">
        <f t="shared" si="191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12">
        <f t="shared" si="187"/>
        <v>331.1</v>
      </c>
      <c r="Q2006" t="str">
        <f t="shared" si="191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12">
        <f t="shared" si="187"/>
        <v>194.26</v>
      </c>
      <c r="Q2007" t="str">
        <f t="shared" si="191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12">
        <f t="shared" si="187"/>
        <v>408.98</v>
      </c>
      <c r="Q2008" t="str">
        <f t="shared" si="191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12">
        <f t="shared" si="187"/>
        <v>84.46</v>
      </c>
      <c r="Q2009" t="str">
        <f t="shared" si="191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12">
        <f t="shared" si="187"/>
        <v>44.85</v>
      </c>
      <c r="Q2010" t="str">
        <f t="shared" si="191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12">
        <f t="shared" si="187"/>
        <v>383.36</v>
      </c>
      <c r="Q2011" t="str">
        <f t="shared" si="191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12">
        <f t="shared" si="187"/>
        <v>55.28</v>
      </c>
      <c r="Q2012" t="str">
        <f t="shared" si="191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12">
        <f t="shared" si="187"/>
        <v>422.02</v>
      </c>
      <c r="Q2013" t="str">
        <f t="shared" si="191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12">
        <f t="shared" si="187"/>
        <v>64.180000000000007</v>
      </c>
      <c r="Q2014" t="str">
        <f t="shared" si="191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12">
        <f t="shared" si="187"/>
        <v>173.58</v>
      </c>
      <c r="Q2015" t="str">
        <f t="shared" si="191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12">
        <f t="shared" si="187"/>
        <v>88.6</v>
      </c>
      <c r="Q2016" t="str">
        <f t="shared" si="191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12">
        <f t="shared" si="187"/>
        <v>50.22</v>
      </c>
      <c r="Q2017" t="str">
        <f t="shared" si="191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12">
        <f t="shared" si="187"/>
        <v>192.39</v>
      </c>
      <c r="Q2018" t="str">
        <f t="shared" si="191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12">
        <f t="shared" si="187"/>
        <v>73.42</v>
      </c>
      <c r="Q2019" t="str">
        <f t="shared" si="191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12">
        <f t="shared" si="187"/>
        <v>147.68</v>
      </c>
      <c r="Q2020" t="str">
        <f t="shared" si="191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12">
        <f t="shared" si="187"/>
        <v>108.97</v>
      </c>
      <c r="Q2021" t="str">
        <f t="shared" si="191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12">
        <f t="shared" si="187"/>
        <v>23.65</v>
      </c>
      <c r="Q2022" t="str">
        <f t="shared" si="191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12">
        <f t="shared" si="187"/>
        <v>147.94999999999999</v>
      </c>
      <c r="Q2023" t="str">
        <f t="shared" si="191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12">
        <f t="shared" si="187"/>
        <v>385.04</v>
      </c>
      <c r="Q2024" t="str">
        <f t="shared" si="191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12">
        <f t="shared" si="187"/>
        <v>457.39</v>
      </c>
      <c r="Q2025" t="str">
        <f t="shared" si="191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12">
        <f t="shared" si="187"/>
        <v>222.99</v>
      </c>
      <c r="Q2026" t="str">
        <f t="shared" si="191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12">
        <f t="shared" si="187"/>
        <v>220.74</v>
      </c>
      <c r="Q2027" t="str">
        <f t="shared" si="191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12">
        <f t="shared" si="187"/>
        <v>73.5</v>
      </c>
      <c r="Q2028" t="str">
        <f t="shared" si="191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12">
        <f t="shared" si="187"/>
        <v>223.1</v>
      </c>
      <c r="Q2029" t="str">
        <f t="shared" si="191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12">
        <f t="shared" si="187"/>
        <v>47.91</v>
      </c>
      <c r="Q2030" t="str">
        <f t="shared" si="191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12">
        <f t="shared" si="187"/>
        <v>96.06</v>
      </c>
      <c r="Q2031" t="str">
        <f t="shared" si="191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12">
        <f t="shared" si="187"/>
        <v>118.61</v>
      </c>
      <c r="Q2032" t="str">
        <f t="shared" si="191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12">
        <f t="shared" si="187"/>
        <v>118.45</v>
      </c>
      <c r="Q2033" t="str">
        <f t="shared" si="191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12">
        <f t="shared" si="187"/>
        <v>143.21</v>
      </c>
      <c r="Q2034" t="str">
        <f t="shared" si="191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12">
        <f t="shared" si="187"/>
        <v>282.72000000000003</v>
      </c>
      <c r="Q2035" t="str">
        <f t="shared" si="191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12">
        <f t="shared" si="187"/>
        <v>593.94000000000005</v>
      </c>
      <c r="Q2036" t="str">
        <f t="shared" si="191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12">
        <f t="shared" si="187"/>
        <v>262.16000000000003</v>
      </c>
      <c r="Q2037" t="str">
        <f t="shared" si="191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12">
        <f t="shared" si="187"/>
        <v>46.58</v>
      </c>
      <c r="Q2038" t="str">
        <f t="shared" si="191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12">
        <f t="shared" si="187"/>
        <v>70.040000000000006</v>
      </c>
      <c r="Q2039" t="str">
        <f t="shared" si="191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12">
        <f t="shared" si="187"/>
        <v>164.91</v>
      </c>
      <c r="Q2040" t="str">
        <f t="shared" si="191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12">
        <f t="shared" si="187"/>
        <v>449.26</v>
      </c>
      <c r="Q2041" t="str">
        <f t="shared" si="191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12">
        <f t="shared" si="187"/>
        <v>27.47</v>
      </c>
      <c r="Q2042" t="str">
        <f t="shared" si="191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12">
        <f t="shared" si="187"/>
        <v>143.97999999999999</v>
      </c>
      <c r="Q2043" t="str">
        <f t="shared" si="191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12">
        <f t="shared" si="187"/>
        <v>88.24</v>
      </c>
      <c r="Q2044" t="str">
        <f t="shared" si="191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12">
        <f t="shared" si="187"/>
        <v>36.33</v>
      </c>
      <c r="Q2045" t="str">
        <f t="shared" si="191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12">
        <f t="shared" si="187"/>
        <v>90.18</v>
      </c>
      <c r="Q2046" t="str">
        <f t="shared" si="191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12">
        <f t="shared" si="187"/>
        <v>152.62</v>
      </c>
      <c r="Q2047" t="str">
        <f t="shared" si="191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12">
        <f t="shared" si="187"/>
        <v>55.81</v>
      </c>
      <c r="Q2048" t="str">
        <f t="shared" si="191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12">
        <f t="shared" si="187"/>
        <v>227.85</v>
      </c>
      <c r="Q2049" t="str">
        <f t="shared" si="191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ROUND(E2050/D2050*100,0)</f>
        <v>148</v>
      </c>
      <c r="P2050" s="12">
        <f t="shared" ref="P2050:P2113" si="193">IFERROR(ROUND(E2050/L2050,2), 0 )</f>
        <v>91.83</v>
      </c>
      <c r="Q2050" t="str">
        <f t="shared" si="191"/>
        <v>technology</v>
      </c>
      <c r="R2050" t="str">
        <f t="shared" ref="R2050:R2113" si="194">RIGHT(N2050,LEN(N2050 )-LEN(Q2050) -1)</f>
        <v>hardware</v>
      </c>
      <c r="S2050" s="9">
        <f t="shared" ref="S2050:S2113" si="195">(((J2050/60)/60)/24) + DATE(1970,1,1)</f>
        <v>41387.651516203703</v>
      </c>
      <c r="T2050" s="9">
        <f t="shared" ref="T2050:T2113" si="196">(((I2050/60)/60)/24) + 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 s="12">
        <f t="shared" si="193"/>
        <v>80.989999999999995</v>
      </c>
      <c r="Q2051" t="str">
        <f t="shared" ref="Q2051:Q2114" si="197">LEFT(N2051,SEARCH("/",N2051,1) - 1)</f>
        <v>technology</v>
      </c>
      <c r="R2051" t="str">
        <f t="shared" si="194"/>
        <v>hardware</v>
      </c>
      <c r="S2051" s="9">
        <f t="shared" si="195"/>
        <v>41575.527349537035</v>
      </c>
      <c r="T2051" s="9">
        <f t="shared" si="196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12">
        <f t="shared" si="193"/>
        <v>278.39</v>
      </c>
      <c r="Q2052" t="str">
        <f t="shared" si="197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12">
        <f t="shared" si="193"/>
        <v>43.1</v>
      </c>
      <c r="Q2053" t="str">
        <f t="shared" si="197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12">
        <f t="shared" si="193"/>
        <v>326.29000000000002</v>
      </c>
      <c r="Q2054" t="str">
        <f t="shared" si="197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12">
        <f t="shared" si="193"/>
        <v>41.74</v>
      </c>
      <c r="Q2055" t="str">
        <f t="shared" si="197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12">
        <f t="shared" si="193"/>
        <v>64.02</v>
      </c>
      <c r="Q2056" t="str">
        <f t="shared" si="197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12">
        <f t="shared" si="193"/>
        <v>99.46</v>
      </c>
      <c r="Q2057" t="str">
        <f t="shared" si="197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12">
        <f t="shared" si="193"/>
        <v>138.49</v>
      </c>
      <c r="Q2058" t="str">
        <f t="shared" si="197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12">
        <f t="shared" si="193"/>
        <v>45.55</v>
      </c>
      <c r="Q2059" t="str">
        <f t="shared" si="197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12">
        <f t="shared" si="193"/>
        <v>10.51</v>
      </c>
      <c r="Q2060" t="str">
        <f t="shared" si="197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12">
        <f t="shared" si="193"/>
        <v>114.77</v>
      </c>
      <c r="Q2061" t="str">
        <f t="shared" si="197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12">
        <f t="shared" si="193"/>
        <v>36</v>
      </c>
      <c r="Q2062" t="str">
        <f t="shared" si="197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12">
        <f t="shared" si="193"/>
        <v>154.16999999999999</v>
      </c>
      <c r="Q2063" t="str">
        <f t="shared" si="197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12">
        <f t="shared" si="193"/>
        <v>566.39</v>
      </c>
      <c r="Q2064" t="str">
        <f t="shared" si="197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12">
        <f t="shared" si="193"/>
        <v>120.86</v>
      </c>
      <c r="Q2065" t="str">
        <f t="shared" si="197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12">
        <f t="shared" si="193"/>
        <v>86.16</v>
      </c>
      <c r="Q2066" t="str">
        <f t="shared" si="197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12">
        <f t="shared" si="193"/>
        <v>51.21</v>
      </c>
      <c r="Q2067" t="str">
        <f t="shared" si="197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12">
        <f t="shared" si="193"/>
        <v>67.260000000000005</v>
      </c>
      <c r="Q2068" t="str">
        <f t="shared" si="197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12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12">
        <f t="shared" si="193"/>
        <v>346.13</v>
      </c>
      <c r="Q2070" t="str">
        <f t="shared" si="197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12">
        <f t="shared" si="193"/>
        <v>244.12</v>
      </c>
      <c r="Q2071" t="str">
        <f t="shared" si="197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12">
        <f t="shared" si="193"/>
        <v>259.25</v>
      </c>
      <c r="Q2072" t="str">
        <f t="shared" si="197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12">
        <f t="shared" si="193"/>
        <v>201.96</v>
      </c>
      <c r="Q2073" t="str">
        <f t="shared" si="197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12">
        <f t="shared" si="193"/>
        <v>226.21</v>
      </c>
      <c r="Q2074" t="str">
        <f t="shared" si="197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12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12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12">
        <f t="shared" si="193"/>
        <v>20.47</v>
      </c>
      <c r="Q2077" t="str">
        <f t="shared" si="197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12">
        <f t="shared" si="193"/>
        <v>116.35</v>
      </c>
      <c r="Q2078" t="str">
        <f t="shared" si="197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12">
        <f t="shared" si="193"/>
        <v>307.2</v>
      </c>
      <c r="Q2079" t="str">
        <f t="shared" si="197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12">
        <f t="shared" si="193"/>
        <v>546.69000000000005</v>
      </c>
      <c r="Q2080" t="str">
        <f t="shared" si="197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12">
        <f t="shared" si="193"/>
        <v>47.47</v>
      </c>
      <c r="Q2081" t="str">
        <f t="shared" si="197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12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12">
        <f t="shared" si="193"/>
        <v>72.91</v>
      </c>
      <c r="Q2083" t="str">
        <f t="shared" si="197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12">
        <f t="shared" si="193"/>
        <v>43.71</v>
      </c>
      <c r="Q2084" t="str">
        <f t="shared" si="197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12">
        <f t="shared" si="193"/>
        <v>34</v>
      </c>
      <c r="Q2085" t="str">
        <f t="shared" si="197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12">
        <f t="shared" si="193"/>
        <v>70.650000000000006</v>
      </c>
      <c r="Q2086" t="str">
        <f t="shared" si="197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12">
        <f t="shared" si="193"/>
        <v>89.3</v>
      </c>
      <c r="Q2087" t="str">
        <f t="shared" si="197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12">
        <f t="shared" si="193"/>
        <v>115.09</v>
      </c>
      <c r="Q2088" t="str">
        <f t="shared" si="197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12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12">
        <f t="shared" si="193"/>
        <v>46.2</v>
      </c>
      <c r="Q2090" t="str">
        <f t="shared" si="197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12">
        <f t="shared" si="193"/>
        <v>48.55</v>
      </c>
      <c r="Q2091" t="str">
        <f t="shared" si="197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12">
        <f t="shared" si="193"/>
        <v>57.52</v>
      </c>
      <c r="Q2092" t="str">
        <f t="shared" si="197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12">
        <f t="shared" si="193"/>
        <v>88.15</v>
      </c>
      <c r="Q2093" t="str">
        <f t="shared" si="197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12">
        <f t="shared" si="193"/>
        <v>110.49</v>
      </c>
      <c r="Q2094" t="str">
        <f t="shared" si="197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12">
        <f t="shared" si="193"/>
        <v>66.83</v>
      </c>
      <c r="Q2095" t="str">
        <f t="shared" si="197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12">
        <f t="shared" si="193"/>
        <v>58.6</v>
      </c>
      <c r="Q2096" t="str">
        <f t="shared" si="197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12">
        <f t="shared" si="193"/>
        <v>113.64</v>
      </c>
      <c r="Q2097" t="str">
        <f t="shared" si="197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12">
        <f t="shared" si="193"/>
        <v>43.57</v>
      </c>
      <c r="Q2098" t="str">
        <f t="shared" si="197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12">
        <f t="shared" si="193"/>
        <v>78.95</v>
      </c>
      <c r="Q2099" t="str">
        <f t="shared" si="197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12">
        <f t="shared" si="193"/>
        <v>188.13</v>
      </c>
      <c r="Q2100" t="str">
        <f t="shared" si="197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12">
        <f t="shared" si="193"/>
        <v>63.03</v>
      </c>
      <c r="Q2101" t="str">
        <f t="shared" si="197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12">
        <f t="shared" si="193"/>
        <v>30.37</v>
      </c>
      <c r="Q2102" t="str">
        <f t="shared" si="197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12">
        <f t="shared" si="193"/>
        <v>51.48</v>
      </c>
      <c r="Q2103" t="str">
        <f t="shared" si="197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12">
        <f t="shared" si="193"/>
        <v>35.79</v>
      </c>
      <c r="Q2104" t="str">
        <f t="shared" si="197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12">
        <f t="shared" si="193"/>
        <v>98.82</v>
      </c>
      <c r="Q2105" t="str">
        <f t="shared" si="197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12">
        <f t="shared" si="193"/>
        <v>28</v>
      </c>
      <c r="Q2106" t="str">
        <f t="shared" si="197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12">
        <f t="shared" si="193"/>
        <v>51.31</v>
      </c>
      <c r="Q2107" t="str">
        <f t="shared" si="197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12">
        <f t="shared" si="193"/>
        <v>53.52</v>
      </c>
      <c r="Q2108" t="str">
        <f t="shared" si="197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12">
        <f t="shared" si="193"/>
        <v>37.15</v>
      </c>
      <c r="Q2109" t="str">
        <f t="shared" si="197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12">
        <f t="shared" si="193"/>
        <v>89.9</v>
      </c>
      <c r="Q2110" t="str">
        <f t="shared" si="197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12">
        <f t="shared" si="193"/>
        <v>106.53</v>
      </c>
      <c r="Q2111" t="str">
        <f t="shared" si="197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12">
        <f t="shared" si="193"/>
        <v>52.82</v>
      </c>
      <c r="Q2112" t="str">
        <f t="shared" si="197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12">
        <f t="shared" si="193"/>
        <v>54.62</v>
      </c>
      <c r="Q2113" t="str">
        <f t="shared" si="197"/>
        <v>music</v>
      </c>
      <c r="R2113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ROUND(E2114/D2114*100,0)</f>
        <v>100</v>
      </c>
      <c r="P2114" s="12">
        <f t="shared" ref="P2114:P2177" si="199">IFERROR(ROUND(E2114/L2114,2), 0 )</f>
        <v>27.27</v>
      </c>
      <c r="Q2114" t="str">
        <f t="shared" si="197"/>
        <v>music</v>
      </c>
      <c r="R2114" t="str">
        <f t="shared" ref="R2114:R2177" si="200">RIGHT(N2114,LEN(N2114 )-LEN(Q2114) -1)</f>
        <v>indie rock</v>
      </c>
      <c r="S2114" s="9">
        <f t="shared" ref="S2114:S2177" si="201">(((J2114/60)/60)/24) + DATE(1970,1,1)</f>
        <v>41365.928159722222</v>
      </c>
      <c r="T2114" s="9">
        <f t="shared" ref="T2114:T2177" si="202">(((I2114/60)/60)/24) + 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 s="12">
        <f t="shared" si="199"/>
        <v>68.599999999999994</v>
      </c>
      <c r="Q2115" t="str">
        <f t="shared" ref="Q2115:Q2178" si="203">LEFT(N2115,SEARCH("/",N2115,1) - 1)</f>
        <v>music</v>
      </c>
      <c r="R2115" t="str">
        <f t="shared" si="200"/>
        <v>indie rock</v>
      </c>
      <c r="S2115" s="9">
        <f t="shared" si="201"/>
        <v>41870.86546296296</v>
      </c>
      <c r="T2115" s="9">
        <f t="shared" si="202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12">
        <f t="shared" si="199"/>
        <v>35.61</v>
      </c>
      <c r="Q2116" t="str">
        <f t="shared" si="203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12">
        <f t="shared" si="199"/>
        <v>94.03</v>
      </c>
      <c r="Q2117" t="str">
        <f t="shared" si="203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12">
        <f t="shared" si="199"/>
        <v>526.46</v>
      </c>
      <c r="Q2118" t="str">
        <f t="shared" si="203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12">
        <f t="shared" si="199"/>
        <v>50.66</v>
      </c>
      <c r="Q2119" t="str">
        <f t="shared" si="203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12">
        <f t="shared" si="199"/>
        <v>79.180000000000007</v>
      </c>
      <c r="Q2120" t="str">
        <f t="shared" si="203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12">
        <f t="shared" si="199"/>
        <v>91.59</v>
      </c>
      <c r="Q2121" t="str">
        <f t="shared" si="203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12">
        <f t="shared" si="199"/>
        <v>116.96</v>
      </c>
      <c r="Q2122" t="str">
        <f t="shared" si="203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12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12">
        <f t="shared" si="199"/>
        <v>103.33</v>
      </c>
      <c r="Q2124" t="str">
        <f t="shared" si="203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12">
        <f t="shared" si="199"/>
        <v>10</v>
      </c>
      <c r="Q2125" t="str">
        <f t="shared" si="203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12">
        <f t="shared" si="199"/>
        <v>23</v>
      </c>
      <c r="Q2126" t="str">
        <f t="shared" si="203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12">
        <f t="shared" si="199"/>
        <v>31.56</v>
      </c>
      <c r="Q2127" t="str">
        <f t="shared" si="203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12">
        <f t="shared" si="199"/>
        <v>5</v>
      </c>
      <c r="Q2128" t="str">
        <f t="shared" si="203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12">
        <f t="shared" si="199"/>
        <v>34.22</v>
      </c>
      <c r="Q2129" t="str">
        <f t="shared" si="203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12">
        <f t="shared" si="199"/>
        <v>25</v>
      </c>
      <c r="Q2130" t="str">
        <f t="shared" si="203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12">
        <f t="shared" si="199"/>
        <v>19.670000000000002</v>
      </c>
      <c r="Q2131" t="str">
        <f t="shared" si="203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12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12">
        <f t="shared" si="199"/>
        <v>8.33</v>
      </c>
      <c r="Q2133" t="str">
        <f t="shared" si="203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12">
        <f t="shared" si="199"/>
        <v>21.34</v>
      </c>
      <c r="Q2134" t="str">
        <f t="shared" si="203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12">
        <f t="shared" si="199"/>
        <v>5.33</v>
      </c>
      <c r="Q2135" t="str">
        <f t="shared" si="203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12">
        <f t="shared" si="199"/>
        <v>34.67</v>
      </c>
      <c r="Q2136" t="str">
        <f t="shared" si="203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12">
        <f t="shared" si="199"/>
        <v>21.73</v>
      </c>
      <c r="Q2137" t="str">
        <f t="shared" si="203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12">
        <f t="shared" si="199"/>
        <v>11.92</v>
      </c>
      <c r="Q2138" t="str">
        <f t="shared" si="203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12">
        <f t="shared" si="199"/>
        <v>26.6</v>
      </c>
      <c r="Q2139" t="str">
        <f t="shared" si="203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12">
        <f t="shared" si="199"/>
        <v>10.67</v>
      </c>
      <c r="Q2140" t="str">
        <f t="shared" si="203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12">
        <f t="shared" si="199"/>
        <v>29.04</v>
      </c>
      <c r="Q2141" t="str">
        <f t="shared" si="203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12">
        <f t="shared" si="199"/>
        <v>50.91</v>
      </c>
      <c r="Q2142" t="str">
        <f t="shared" si="203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12">
        <f t="shared" si="199"/>
        <v>0</v>
      </c>
      <c r="Q2143" t="str">
        <f t="shared" si="203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12">
        <f t="shared" si="199"/>
        <v>50.08</v>
      </c>
      <c r="Q2144" t="str">
        <f t="shared" si="203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12">
        <f t="shared" si="199"/>
        <v>45</v>
      </c>
      <c r="Q2145" t="str">
        <f t="shared" si="203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12">
        <f t="shared" si="199"/>
        <v>25.29</v>
      </c>
      <c r="Q2146" t="str">
        <f t="shared" si="203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12">
        <f t="shared" si="199"/>
        <v>51.29</v>
      </c>
      <c r="Q2147" t="str">
        <f t="shared" si="203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12">
        <f t="shared" si="199"/>
        <v>1</v>
      </c>
      <c r="Q2148" t="str">
        <f t="shared" si="203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12">
        <f t="shared" si="199"/>
        <v>49.38</v>
      </c>
      <c r="Q2149" t="str">
        <f t="shared" si="203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12">
        <f t="shared" si="199"/>
        <v>1</v>
      </c>
      <c r="Q2150" t="str">
        <f t="shared" si="203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12">
        <f t="shared" si="199"/>
        <v>0</v>
      </c>
      <c r="Q2151" t="str">
        <f t="shared" si="203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12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12">
        <f t="shared" si="199"/>
        <v>19.670000000000002</v>
      </c>
      <c r="Q2153" t="str">
        <f t="shared" si="203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12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12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12">
        <f t="shared" si="199"/>
        <v>1</v>
      </c>
      <c r="Q2156" t="str">
        <f t="shared" si="203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12">
        <f t="shared" si="199"/>
        <v>23</v>
      </c>
      <c r="Q2157" t="str">
        <f t="shared" si="203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12">
        <f t="shared" si="199"/>
        <v>17.989999999999998</v>
      </c>
      <c r="Q2158" t="str">
        <f t="shared" si="203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12">
        <f t="shared" si="199"/>
        <v>370.95</v>
      </c>
      <c r="Q2159" t="str">
        <f t="shared" si="203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12">
        <f t="shared" si="199"/>
        <v>63.57</v>
      </c>
      <c r="Q2160" t="str">
        <f t="shared" si="203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12">
        <f t="shared" si="199"/>
        <v>13</v>
      </c>
      <c r="Q2161" t="str">
        <f t="shared" si="203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12">
        <f t="shared" si="199"/>
        <v>5.31</v>
      </c>
      <c r="Q2162" t="str">
        <f t="shared" si="203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12">
        <f t="shared" si="199"/>
        <v>35.619999999999997</v>
      </c>
      <c r="Q2163" t="str">
        <f t="shared" si="203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12">
        <f t="shared" si="199"/>
        <v>87.1</v>
      </c>
      <c r="Q2164" t="str">
        <f t="shared" si="203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12">
        <f t="shared" si="199"/>
        <v>75.11</v>
      </c>
      <c r="Q2165" t="str">
        <f t="shared" si="203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12">
        <f t="shared" si="199"/>
        <v>68.010000000000005</v>
      </c>
      <c r="Q2166" t="str">
        <f t="shared" si="203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12">
        <f t="shared" si="199"/>
        <v>29.62</v>
      </c>
      <c r="Q2167" t="str">
        <f t="shared" si="203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12">
        <f t="shared" si="199"/>
        <v>91.63</v>
      </c>
      <c r="Q2168" t="str">
        <f t="shared" si="203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12">
        <f t="shared" si="199"/>
        <v>22.5</v>
      </c>
      <c r="Q2169" t="str">
        <f t="shared" si="203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12">
        <f t="shared" si="199"/>
        <v>64.37</v>
      </c>
      <c r="Q2170" t="str">
        <f t="shared" si="203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12">
        <f t="shared" si="199"/>
        <v>21.86</v>
      </c>
      <c r="Q2171" t="str">
        <f t="shared" si="203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12">
        <f t="shared" si="199"/>
        <v>33.32</v>
      </c>
      <c r="Q2172" t="str">
        <f t="shared" si="203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12">
        <f t="shared" si="199"/>
        <v>90.28</v>
      </c>
      <c r="Q2173" t="str">
        <f t="shared" si="203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12">
        <f t="shared" si="199"/>
        <v>76.92</v>
      </c>
      <c r="Q2174" t="str">
        <f t="shared" si="203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12">
        <f t="shared" si="199"/>
        <v>59.23</v>
      </c>
      <c r="Q2175" t="str">
        <f t="shared" si="203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12">
        <f t="shared" si="199"/>
        <v>65.38</v>
      </c>
      <c r="Q2176" t="str">
        <f t="shared" si="203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12">
        <f t="shared" si="199"/>
        <v>67.31</v>
      </c>
      <c r="Q2177" t="str">
        <f t="shared" si="203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ROUND(E2178/D2178*100,0)</f>
        <v>126</v>
      </c>
      <c r="P2178" s="12">
        <f t="shared" ref="P2178:P2241" si="205">IFERROR(ROUND(E2178/L2178,2), 0 )</f>
        <v>88.75</v>
      </c>
      <c r="Q2178" t="str">
        <f t="shared" si="203"/>
        <v>music</v>
      </c>
      <c r="R2178" t="str">
        <f t="shared" ref="R2178:R2241" si="206">RIGHT(N2178,LEN(N2178 )-LEN(Q2178) -1)</f>
        <v>rock</v>
      </c>
      <c r="S2178" s="9">
        <f t="shared" ref="S2178:S2241" si="207">(((J2178/60)/60)/24) + DATE(1970,1,1)</f>
        <v>42096.633206018523</v>
      </c>
      <c r="T2178" s="9">
        <f t="shared" ref="T2178:T2241" si="208">(((I2178/60)/60)/24) + 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 s="12">
        <f t="shared" si="205"/>
        <v>65.87</v>
      </c>
      <c r="Q2179" t="str">
        <f t="shared" ref="Q2179:Q2242" si="209">LEFT(N2179,SEARCH("/",N2179,1) - 1)</f>
        <v>music</v>
      </c>
      <c r="R2179" t="str">
        <f t="shared" si="206"/>
        <v>rock</v>
      </c>
      <c r="S2179" s="9">
        <f t="shared" si="207"/>
        <v>42502.250775462962</v>
      </c>
      <c r="T2179" s="9">
        <f t="shared" si="208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12">
        <f t="shared" si="205"/>
        <v>40.35</v>
      </c>
      <c r="Q2180" t="str">
        <f t="shared" si="209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12">
        <f t="shared" si="205"/>
        <v>76.86</v>
      </c>
      <c r="Q2181" t="str">
        <f t="shared" si="209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12">
        <f t="shared" si="205"/>
        <v>68.709999999999994</v>
      </c>
      <c r="Q2182" t="str">
        <f t="shared" si="209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12">
        <f t="shared" si="205"/>
        <v>57.77</v>
      </c>
      <c r="Q2183" t="str">
        <f t="shared" si="209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12">
        <f t="shared" si="205"/>
        <v>44.17</v>
      </c>
      <c r="Q2184" t="str">
        <f t="shared" si="209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12">
        <f t="shared" si="205"/>
        <v>31.57</v>
      </c>
      <c r="Q2185" t="str">
        <f t="shared" si="209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12">
        <f t="shared" si="205"/>
        <v>107.05</v>
      </c>
      <c r="Q2186" t="str">
        <f t="shared" si="209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12">
        <f t="shared" si="205"/>
        <v>149.03</v>
      </c>
      <c r="Q2187" t="str">
        <f t="shared" si="209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12">
        <f t="shared" si="205"/>
        <v>55.96</v>
      </c>
      <c r="Q2188" t="str">
        <f t="shared" si="209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12">
        <f t="shared" si="205"/>
        <v>56.97</v>
      </c>
      <c r="Q2189" t="str">
        <f t="shared" si="209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12">
        <f t="shared" si="205"/>
        <v>44.06</v>
      </c>
      <c r="Q2190" t="str">
        <f t="shared" si="209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12">
        <f t="shared" si="205"/>
        <v>68.63</v>
      </c>
      <c r="Q2191" t="str">
        <f t="shared" si="209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12">
        <f t="shared" si="205"/>
        <v>65.319999999999993</v>
      </c>
      <c r="Q2192" t="str">
        <f t="shared" si="209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12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12">
        <f t="shared" si="205"/>
        <v>40.07</v>
      </c>
      <c r="Q2194" t="str">
        <f t="shared" si="209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12">
        <f t="shared" si="205"/>
        <v>75.650000000000006</v>
      </c>
      <c r="Q2195" t="str">
        <f t="shared" si="209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12">
        <f t="shared" si="205"/>
        <v>61.2</v>
      </c>
      <c r="Q2196" t="str">
        <f t="shared" si="209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12">
        <f t="shared" si="205"/>
        <v>48.13</v>
      </c>
      <c r="Q2197" t="str">
        <f t="shared" si="209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12">
        <f t="shared" si="205"/>
        <v>68.11</v>
      </c>
      <c r="Q2198" t="str">
        <f t="shared" si="209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12">
        <f t="shared" si="205"/>
        <v>65.89</v>
      </c>
      <c r="Q2199" t="str">
        <f t="shared" si="209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12">
        <f t="shared" si="205"/>
        <v>81.650000000000006</v>
      </c>
      <c r="Q2200" t="str">
        <f t="shared" si="209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12">
        <f t="shared" si="205"/>
        <v>52.7</v>
      </c>
      <c r="Q2201" t="str">
        <f t="shared" si="209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12">
        <f t="shared" si="205"/>
        <v>41.23</v>
      </c>
      <c r="Q2202" t="str">
        <f t="shared" si="209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12">
        <f t="shared" si="205"/>
        <v>15.04</v>
      </c>
      <c r="Q2203" t="str">
        <f t="shared" si="209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12">
        <f t="shared" si="205"/>
        <v>39.07</v>
      </c>
      <c r="Q2204" t="str">
        <f t="shared" si="209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12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12">
        <f t="shared" si="205"/>
        <v>27.3</v>
      </c>
      <c r="Q2206" t="str">
        <f t="shared" si="209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12">
        <f t="shared" si="205"/>
        <v>42.22</v>
      </c>
      <c r="Q2207" t="str">
        <f t="shared" si="209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12">
        <f t="shared" si="205"/>
        <v>33.24</v>
      </c>
      <c r="Q2208" t="str">
        <f t="shared" si="209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12">
        <f t="shared" si="205"/>
        <v>285.70999999999998</v>
      </c>
      <c r="Q2209" t="str">
        <f t="shared" si="209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12">
        <f t="shared" si="205"/>
        <v>42.33</v>
      </c>
      <c r="Q2210" t="str">
        <f t="shared" si="209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12">
        <f t="shared" si="205"/>
        <v>50.27</v>
      </c>
      <c r="Q2211" t="str">
        <f t="shared" si="209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12">
        <f t="shared" si="205"/>
        <v>61.9</v>
      </c>
      <c r="Q2212" t="str">
        <f t="shared" si="209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12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12">
        <f t="shared" si="205"/>
        <v>55.8</v>
      </c>
      <c r="Q2214" t="str">
        <f t="shared" si="209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12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12">
        <f t="shared" si="205"/>
        <v>73.13</v>
      </c>
      <c r="Q2216" t="str">
        <f t="shared" si="209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12">
        <f t="shared" si="205"/>
        <v>26.06</v>
      </c>
      <c r="Q2217" t="str">
        <f t="shared" si="209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12">
        <f t="shared" si="205"/>
        <v>22.64</v>
      </c>
      <c r="Q2218" t="str">
        <f t="shared" si="209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12">
        <f t="shared" si="205"/>
        <v>47.22</v>
      </c>
      <c r="Q2219" t="str">
        <f t="shared" si="209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12">
        <f t="shared" si="205"/>
        <v>32.32</v>
      </c>
      <c r="Q2220" t="str">
        <f t="shared" si="209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12">
        <f t="shared" si="205"/>
        <v>53.42</v>
      </c>
      <c r="Q2221" t="str">
        <f t="shared" si="209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12">
        <f t="shared" si="205"/>
        <v>51.3</v>
      </c>
      <c r="Q2222" t="str">
        <f t="shared" si="209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12">
        <f t="shared" si="205"/>
        <v>37.200000000000003</v>
      </c>
      <c r="Q2223" t="str">
        <f t="shared" si="209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12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12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12">
        <f t="shared" si="205"/>
        <v>82.15</v>
      </c>
      <c r="Q2226" t="str">
        <f t="shared" si="209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12">
        <f t="shared" si="205"/>
        <v>164.8</v>
      </c>
      <c r="Q2227" t="str">
        <f t="shared" si="209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12">
        <f t="shared" si="205"/>
        <v>60.82</v>
      </c>
      <c r="Q2228" t="str">
        <f t="shared" si="209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12">
        <f t="shared" si="205"/>
        <v>67.97</v>
      </c>
      <c r="Q2229" t="str">
        <f t="shared" si="209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12">
        <f t="shared" si="205"/>
        <v>81.56</v>
      </c>
      <c r="Q2230" t="str">
        <f t="shared" si="209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12">
        <f t="shared" si="205"/>
        <v>25.43</v>
      </c>
      <c r="Q2231" t="str">
        <f t="shared" si="209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12">
        <f t="shared" si="205"/>
        <v>21.5</v>
      </c>
      <c r="Q2232" t="str">
        <f t="shared" si="209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12">
        <f t="shared" si="205"/>
        <v>27.23</v>
      </c>
      <c r="Q2233" t="str">
        <f t="shared" si="209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12">
        <f t="shared" si="205"/>
        <v>25.09</v>
      </c>
      <c r="Q2234" t="str">
        <f t="shared" si="209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12">
        <f t="shared" si="205"/>
        <v>21.23</v>
      </c>
      <c r="Q2235" t="str">
        <f t="shared" si="209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12">
        <f t="shared" si="205"/>
        <v>41.61</v>
      </c>
      <c r="Q2236" t="str">
        <f t="shared" si="209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12">
        <f t="shared" si="205"/>
        <v>135.59</v>
      </c>
      <c r="Q2237" t="str">
        <f t="shared" si="209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12">
        <f t="shared" si="205"/>
        <v>22.12</v>
      </c>
      <c r="Q2238" t="str">
        <f t="shared" si="209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12">
        <f t="shared" si="205"/>
        <v>64.63</v>
      </c>
      <c r="Q2239" t="str">
        <f t="shared" si="209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12">
        <f t="shared" si="205"/>
        <v>69.569999999999993</v>
      </c>
      <c r="Q2240" t="str">
        <f t="shared" si="209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12">
        <f t="shared" si="205"/>
        <v>75.13</v>
      </c>
      <c r="Q2241" t="str">
        <f t="shared" si="209"/>
        <v>games</v>
      </c>
      <c r="R2241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ROUND(E2242/D2242*100,0)</f>
        <v>271</v>
      </c>
      <c r="P2242" s="12">
        <f t="shared" ref="P2242:P2305" si="211">IFERROR(ROUND(E2242/L2242,2), 0 )</f>
        <v>140.97999999999999</v>
      </c>
      <c r="Q2242" t="str">
        <f t="shared" si="209"/>
        <v>games</v>
      </c>
      <c r="R2242" t="str">
        <f t="shared" ref="R2242:R2305" si="212">RIGHT(N2242,LEN(N2242 )-LEN(Q2242) -1)</f>
        <v>tabletop games</v>
      </c>
      <c r="S2242" s="9">
        <f t="shared" ref="S2242:S2305" si="213">(((J2242/60)/60)/24) + DATE(1970,1,1)</f>
        <v>42452.825740740736</v>
      </c>
      <c r="T2242" s="9">
        <f t="shared" ref="T2242:T2305" si="214">(((I2242/60)/60)/24) + 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 s="12">
        <f t="shared" si="211"/>
        <v>49.47</v>
      </c>
      <c r="Q2243" t="str">
        <f t="shared" ref="Q2243:Q2306" si="215">LEFT(N2243,SEARCH("/",N2243,1) - 1)</f>
        <v>games</v>
      </c>
      <c r="R2243" t="str">
        <f t="shared" si="212"/>
        <v>tabletop games</v>
      </c>
      <c r="S2243" s="9">
        <f t="shared" si="213"/>
        <v>42766.827546296292</v>
      </c>
      <c r="T2243" s="9">
        <f t="shared" si="214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12">
        <f t="shared" si="211"/>
        <v>53.87</v>
      </c>
      <c r="Q2244" t="str">
        <f t="shared" si="215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12">
        <f t="shared" si="211"/>
        <v>4.57</v>
      </c>
      <c r="Q2245" t="str">
        <f t="shared" si="215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12">
        <f t="shared" si="211"/>
        <v>65</v>
      </c>
      <c r="Q2246" t="str">
        <f t="shared" si="215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12">
        <f t="shared" si="211"/>
        <v>53.48</v>
      </c>
      <c r="Q2247" t="str">
        <f t="shared" si="215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12">
        <f t="shared" si="211"/>
        <v>43.91</v>
      </c>
      <c r="Q2248" t="str">
        <f t="shared" si="215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12">
        <f t="shared" si="211"/>
        <v>50.85</v>
      </c>
      <c r="Q2249" t="str">
        <f t="shared" si="215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12">
        <f t="shared" si="211"/>
        <v>58.63</v>
      </c>
      <c r="Q2250" t="str">
        <f t="shared" si="215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12">
        <f t="shared" si="211"/>
        <v>32.82</v>
      </c>
      <c r="Q2251" t="str">
        <f t="shared" si="215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12">
        <f t="shared" si="211"/>
        <v>426.93</v>
      </c>
      <c r="Q2252" t="str">
        <f t="shared" si="215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12">
        <f t="shared" si="211"/>
        <v>23.81</v>
      </c>
      <c r="Q2253" t="str">
        <f t="shared" si="215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12">
        <f t="shared" si="211"/>
        <v>98.41</v>
      </c>
      <c r="Q2254" t="str">
        <f t="shared" si="215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12">
        <f t="shared" si="211"/>
        <v>107.32</v>
      </c>
      <c r="Q2255" t="str">
        <f t="shared" si="215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12">
        <f t="shared" si="211"/>
        <v>11.67</v>
      </c>
      <c r="Q2256" t="str">
        <f t="shared" si="215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12">
        <f t="shared" si="211"/>
        <v>41.78</v>
      </c>
      <c r="Q2257" t="str">
        <f t="shared" si="215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12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12">
        <f t="shared" si="211"/>
        <v>94.1</v>
      </c>
      <c r="Q2259" t="str">
        <f t="shared" si="215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12">
        <f t="shared" si="211"/>
        <v>15.72</v>
      </c>
      <c r="Q2260" t="str">
        <f t="shared" si="215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12">
        <f t="shared" si="211"/>
        <v>90.64</v>
      </c>
      <c r="Q2261" t="str">
        <f t="shared" si="215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12">
        <f t="shared" si="211"/>
        <v>97.3</v>
      </c>
      <c r="Q2262" t="str">
        <f t="shared" si="215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12">
        <f t="shared" si="211"/>
        <v>37.119999999999997</v>
      </c>
      <c r="Q2263" t="str">
        <f t="shared" si="215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12">
        <f t="shared" si="211"/>
        <v>28.1</v>
      </c>
      <c r="Q2264" t="str">
        <f t="shared" si="215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12">
        <f t="shared" si="211"/>
        <v>144.43</v>
      </c>
      <c r="Q2265" t="str">
        <f t="shared" si="215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12">
        <f t="shared" si="211"/>
        <v>24.27</v>
      </c>
      <c r="Q2266" t="str">
        <f t="shared" si="215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12">
        <f t="shared" si="211"/>
        <v>35.119999999999997</v>
      </c>
      <c r="Q2267" t="str">
        <f t="shared" si="215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12">
        <f t="shared" si="211"/>
        <v>24.76</v>
      </c>
      <c r="Q2268" t="str">
        <f t="shared" si="215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12">
        <f t="shared" si="211"/>
        <v>188.38</v>
      </c>
      <c r="Q2269" t="str">
        <f t="shared" si="215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12">
        <f t="shared" si="211"/>
        <v>148.08000000000001</v>
      </c>
      <c r="Q2270" t="str">
        <f t="shared" si="215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12">
        <f t="shared" si="211"/>
        <v>49.93</v>
      </c>
      <c r="Q2271" t="str">
        <f t="shared" si="215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12">
        <f t="shared" si="211"/>
        <v>107.82</v>
      </c>
      <c r="Q2272" t="str">
        <f t="shared" si="215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12">
        <f t="shared" si="211"/>
        <v>42.63</v>
      </c>
      <c r="Q2273" t="str">
        <f t="shared" si="215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12">
        <f t="shared" si="211"/>
        <v>14.37</v>
      </c>
      <c r="Q2274" t="str">
        <f t="shared" si="215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12">
        <f t="shared" si="211"/>
        <v>37.479999999999997</v>
      </c>
      <c r="Q2275" t="str">
        <f t="shared" si="215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12">
        <f t="shared" si="211"/>
        <v>30.2</v>
      </c>
      <c r="Q2276" t="str">
        <f t="shared" si="215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12">
        <f t="shared" si="211"/>
        <v>33.549999999999997</v>
      </c>
      <c r="Q2277" t="str">
        <f t="shared" si="215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12">
        <f t="shared" si="211"/>
        <v>64.75</v>
      </c>
      <c r="Q2278" t="str">
        <f t="shared" si="215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12">
        <f t="shared" si="211"/>
        <v>57.93</v>
      </c>
      <c r="Q2279" t="str">
        <f t="shared" si="215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12">
        <f t="shared" si="211"/>
        <v>53.08</v>
      </c>
      <c r="Q2280" t="str">
        <f t="shared" si="215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12">
        <f t="shared" si="211"/>
        <v>48.06</v>
      </c>
      <c r="Q2281" t="str">
        <f t="shared" si="215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12">
        <f t="shared" si="211"/>
        <v>82.4</v>
      </c>
      <c r="Q2282" t="str">
        <f t="shared" si="215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12">
        <f t="shared" si="211"/>
        <v>50.45</v>
      </c>
      <c r="Q2283" t="str">
        <f t="shared" si="215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12">
        <f t="shared" si="211"/>
        <v>115.83</v>
      </c>
      <c r="Q2284" t="str">
        <f t="shared" si="215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12">
        <f t="shared" si="211"/>
        <v>63.03</v>
      </c>
      <c r="Q2285" t="str">
        <f t="shared" si="215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12">
        <f t="shared" si="211"/>
        <v>108.02</v>
      </c>
      <c r="Q2286" t="str">
        <f t="shared" si="215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12">
        <f t="shared" si="211"/>
        <v>46.09</v>
      </c>
      <c r="Q2287" t="str">
        <f t="shared" si="215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12">
        <f t="shared" si="211"/>
        <v>107.21</v>
      </c>
      <c r="Q2288" t="str">
        <f t="shared" si="215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12">
        <f t="shared" si="211"/>
        <v>50.93</v>
      </c>
      <c r="Q2289" t="str">
        <f t="shared" si="215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12">
        <f t="shared" si="211"/>
        <v>40.04</v>
      </c>
      <c r="Q2290" t="str">
        <f t="shared" si="215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12">
        <f t="shared" si="211"/>
        <v>64.44</v>
      </c>
      <c r="Q2291" t="str">
        <f t="shared" si="215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12">
        <f t="shared" si="211"/>
        <v>53.83</v>
      </c>
      <c r="Q2292" t="str">
        <f t="shared" si="215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12">
        <f t="shared" si="211"/>
        <v>100.47</v>
      </c>
      <c r="Q2293" t="str">
        <f t="shared" si="215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12">
        <f t="shared" si="211"/>
        <v>46.63</v>
      </c>
      <c r="Q2294" t="str">
        <f t="shared" si="215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12">
        <f t="shared" si="211"/>
        <v>34.07</v>
      </c>
      <c r="Q2295" t="str">
        <f t="shared" si="215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12">
        <f t="shared" si="211"/>
        <v>65.209999999999994</v>
      </c>
      <c r="Q2296" t="str">
        <f t="shared" si="215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12">
        <f t="shared" si="211"/>
        <v>44.21</v>
      </c>
      <c r="Q2297" t="str">
        <f t="shared" si="215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12">
        <f t="shared" si="211"/>
        <v>71.97</v>
      </c>
      <c r="Q2298" t="str">
        <f t="shared" si="215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12">
        <f t="shared" si="211"/>
        <v>52.95</v>
      </c>
      <c r="Q2299" t="str">
        <f t="shared" si="215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12">
        <f t="shared" si="211"/>
        <v>109.45</v>
      </c>
      <c r="Q2300" t="str">
        <f t="shared" si="215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12">
        <f t="shared" si="211"/>
        <v>75.040000000000006</v>
      </c>
      <c r="Q2301" t="str">
        <f t="shared" si="215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12">
        <f t="shared" si="211"/>
        <v>115.71</v>
      </c>
      <c r="Q2302" t="str">
        <f t="shared" si="215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12">
        <f t="shared" si="211"/>
        <v>31.66</v>
      </c>
      <c r="Q2303" t="str">
        <f t="shared" si="215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12">
        <f t="shared" si="211"/>
        <v>46.18</v>
      </c>
      <c r="Q2304" t="str">
        <f t="shared" si="215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12">
        <f t="shared" si="211"/>
        <v>68.48</v>
      </c>
      <c r="Q2305" t="str">
        <f t="shared" si="215"/>
        <v>music</v>
      </c>
      <c r="R2305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ROUND(E2306/D2306*100,0)</f>
        <v>101</v>
      </c>
      <c r="P2306" s="12">
        <f t="shared" ref="P2306:P2369" si="217">IFERROR(ROUND(E2306/L2306,2), 0 )</f>
        <v>53.47</v>
      </c>
      <c r="Q2306" t="str">
        <f t="shared" si="215"/>
        <v>music</v>
      </c>
      <c r="R2306" t="str">
        <f t="shared" ref="R2306:R2369" si="218">RIGHT(N2306,LEN(N2306 )-LEN(Q2306) -1)</f>
        <v>indie rock</v>
      </c>
      <c r="S2306" s="9">
        <f t="shared" ref="S2306:S2369" si="219">(((J2306/60)/60)/24) + DATE(1970,1,1)</f>
        <v>40502.815868055557</v>
      </c>
      <c r="T2306" s="9">
        <f t="shared" ref="T2306:T2369" si="220">(((I2306/60)/60)/24) + 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 s="12">
        <f t="shared" si="217"/>
        <v>109.11</v>
      </c>
      <c r="Q2307" t="str">
        <f t="shared" ref="Q2307:Q2370" si="221">LEFT(N2307,SEARCH("/",N2307,1) - 1)</f>
        <v>music</v>
      </c>
      <c r="R2307" t="str">
        <f t="shared" si="218"/>
        <v>indie rock</v>
      </c>
      <c r="S2307" s="9">
        <f t="shared" si="219"/>
        <v>41834.695277777777</v>
      </c>
      <c r="T2307" s="9">
        <f t="shared" si="220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12">
        <f t="shared" si="217"/>
        <v>51.19</v>
      </c>
      <c r="Q2308" t="str">
        <f t="shared" si="221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12">
        <f t="shared" si="217"/>
        <v>27.94</v>
      </c>
      <c r="Q2309" t="str">
        <f t="shared" si="221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12">
        <f t="shared" si="217"/>
        <v>82.5</v>
      </c>
      <c r="Q2310" t="str">
        <f t="shared" si="221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12">
        <f t="shared" si="217"/>
        <v>59.82</v>
      </c>
      <c r="Q2311" t="str">
        <f t="shared" si="221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12">
        <f t="shared" si="217"/>
        <v>64.819999999999993</v>
      </c>
      <c r="Q2312" t="str">
        <f t="shared" si="221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12">
        <f t="shared" si="217"/>
        <v>90.1</v>
      </c>
      <c r="Q2313" t="str">
        <f t="shared" si="221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12">
        <f t="shared" si="217"/>
        <v>40.96</v>
      </c>
      <c r="Q2314" t="str">
        <f t="shared" si="221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12">
        <f t="shared" si="217"/>
        <v>56</v>
      </c>
      <c r="Q2315" t="str">
        <f t="shared" si="221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12">
        <f t="shared" si="217"/>
        <v>37.67</v>
      </c>
      <c r="Q2316" t="str">
        <f t="shared" si="221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12">
        <f t="shared" si="217"/>
        <v>40.08</v>
      </c>
      <c r="Q2317" t="str">
        <f t="shared" si="221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12">
        <f t="shared" si="217"/>
        <v>78.03</v>
      </c>
      <c r="Q2318" t="str">
        <f t="shared" si="221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12">
        <f t="shared" si="217"/>
        <v>18.91</v>
      </c>
      <c r="Q2319" t="str">
        <f t="shared" si="221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12">
        <f t="shared" si="217"/>
        <v>37.130000000000003</v>
      </c>
      <c r="Q2320" t="str">
        <f t="shared" si="221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12">
        <f t="shared" si="217"/>
        <v>41.96</v>
      </c>
      <c r="Q2321" t="str">
        <f t="shared" si="221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12">
        <f t="shared" si="217"/>
        <v>61.04</v>
      </c>
      <c r="Q2322" t="str">
        <f t="shared" si="221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12">
        <f t="shared" si="217"/>
        <v>64.53</v>
      </c>
      <c r="Q2323" t="str">
        <f t="shared" si="221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12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12">
        <f t="shared" si="217"/>
        <v>30</v>
      </c>
      <c r="Q2325" t="str">
        <f t="shared" si="221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12">
        <f t="shared" si="217"/>
        <v>25.49</v>
      </c>
      <c r="Q2326" t="str">
        <f t="shared" si="221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12">
        <f t="shared" si="217"/>
        <v>11.43</v>
      </c>
      <c r="Q2327" t="str">
        <f t="shared" si="221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12">
        <f t="shared" si="217"/>
        <v>108</v>
      </c>
      <c r="Q2328" t="str">
        <f t="shared" si="221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12">
        <f t="shared" si="217"/>
        <v>54.88</v>
      </c>
      <c r="Q2329" t="str">
        <f t="shared" si="221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12">
        <f t="shared" si="217"/>
        <v>47.38</v>
      </c>
      <c r="Q2330" t="str">
        <f t="shared" si="221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12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12">
        <f t="shared" si="217"/>
        <v>219.93</v>
      </c>
      <c r="Q2332" t="str">
        <f t="shared" si="221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12">
        <f t="shared" si="217"/>
        <v>40.799999999999997</v>
      </c>
      <c r="Q2333" t="str">
        <f t="shared" si="221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12">
        <f t="shared" si="217"/>
        <v>75.5</v>
      </c>
      <c r="Q2334" t="str">
        <f t="shared" si="221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12">
        <f t="shared" si="217"/>
        <v>13.54</v>
      </c>
      <c r="Q2335" t="str">
        <f t="shared" si="221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12">
        <f t="shared" si="217"/>
        <v>60.87</v>
      </c>
      <c r="Q2336" t="str">
        <f t="shared" si="221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12">
        <f t="shared" si="217"/>
        <v>115.69</v>
      </c>
      <c r="Q2337" t="str">
        <f t="shared" si="221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12">
        <f t="shared" si="217"/>
        <v>48.1</v>
      </c>
      <c r="Q2338" t="str">
        <f t="shared" si="221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12">
        <f t="shared" si="217"/>
        <v>74.180000000000007</v>
      </c>
      <c r="Q2339" t="str">
        <f t="shared" si="221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12">
        <f t="shared" si="217"/>
        <v>123.35</v>
      </c>
      <c r="Q2340" t="str">
        <f t="shared" si="221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12">
        <f t="shared" si="217"/>
        <v>66.62</v>
      </c>
      <c r="Q2341" t="str">
        <f t="shared" si="221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12">
        <f t="shared" si="217"/>
        <v>104.99</v>
      </c>
      <c r="Q2342" t="str">
        <f t="shared" si="221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12">
        <f t="shared" si="217"/>
        <v>0</v>
      </c>
      <c r="Q2343" t="str">
        <f t="shared" si="221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12">
        <f t="shared" si="217"/>
        <v>0</v>
      </c>
      <c r="Q2344" t="str">
        <f t="shared" si="221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12">
        <f t="shared" si="217"/>
        <v>300</v>
      </c>
      <c r="Q2345" t="str">
        <f t="shared" si="221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12">
        <f t="shared" si="217"/>
        <v>1</v>
      </c>
      <c r="Q2346" t="str">
        <f t="shared" si="221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12">
        <f t="shared" si="217"/>
        <v>0</v>
      </c>
      <c r="Q2347" t="str">
        <f t="shared" si="221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12">
        <f t="shared" si="217"/>
        <v>13</v>
      </c>
      <c r="Q2348" t="str">
        <f t="shared" si="221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12">
        <f t="shared" si="217"/>
        <v>15</v>
      </c>
      <c r="Q2349" t="str">
        <f t="shared" si="221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12">
        <f t="shared" si="217"/>
        <v>54</v>
      </c>
      <c r="Q2350" t="str">
        <f t="shared" si="221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12">
        <f t="shared" si="217"/>
        <v>0</v>
      </c>
      <c r="Q2351" t="str">
        <f t="shared" si="221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12">
        <f t="shared" si="217"/>
        <v>0</v>
      </c>
      <c r="Q2352" t="str">
        <f t="shared" si="221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12">
        <f t="shared" si="217"/>
        <v>15.43</v>
      </c>
      <c r="Q2353" t="str">
        <f t="shared" si="221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12">
        <f t="shared" si="217"/>
        <v>0</v>
      </c>
      <c r="Q2354" t="str">
        <f t="shared" si="221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12">
        <f t="shared" si="217"/>
        <v>0</v>
      </c>
      <c r="Q2355" t="str">
        <f t="shared" si="221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12">
        <f t="shared" si="217"/>
        <v>25</v>
      </c>
      <c r="Q2356" t="str">
        <f t="shared" si="221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12">
        <f t="shared" si="217"/>
        <v>27.5</v>
      </c>
      <c r="Q2357" t="str">
        <f t="shared" si="221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12">
        <f t="shared" si="217"/>
        <v>0</v>
      </c>
      <c r="Q2358" t="str">
        <f t="shared" si="221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12">
        <f t="shared" si="217"/>
        <v>0</v>
      </c>
      <c r="Q2359" t="str">
        <f t="shared" si="221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12">
        <f t="shared" si="217"/>
        <v>0</v>
      </c>
      <c r="Q2360" t="str">
        <f t="shared" si="221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12">
        <f t="shared" si="217"/>
        <v>367</v>
      </c>
      <c r="Q2361" t="str">
        <f t="shared" si="221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12">
        <f t="shared" si="217"/>
        <v>2</v>
      </c>
      <c r="Q2362" t="str">
        <f t="shared" si="221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12">
        <f t="shared" si="217"/>
        <v>0</v>
      </c>
      <c r="Q2363" t="str">
        <f t="shared" si="221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12">
        <f t="shared" si="217"/>
        <v>60</v>
      </c>
      <c r="Q2364" t="str">
        <f t="shared" si="221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12">
        <f t="shared" si="217"/>
        <v>0</v>
      </c>
      <c r="Q2365" t="str">
        <f t="shared" si="221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12">
        <f t="shared" si="217"/>
        <v>0</v>
      </c>
      <c r="Q2366" t="str">
        <f t="shared" si="221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12">
        <f t="shared" si="217"/>
        <v>0</v>
      </c>
      <c r="Q2367" t="str">
        <f t="shared" si="221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12">
        <f t="shared" si="217"/>
        <v>97.41</v>
      </c>
      <c r="Q2368" t="str">
        <f t="shared" si="221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12">
        <f t="shared" si="217"/>
        <v>47.86</v>
      </c>
      <c r="Q2369" t="str">
        <f t="shared" si="221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ROUND(E2370/D2370*100,0)</f>
        <v>0</v>
      </c>
      <c r="P2370" s="12">
        <f t="shared" ref="P2370:P2433" si="223">IFERROR(ROUND(E2370/L2370,2), 0 )</f>
        <v>50</v>
      </c>
      <c r="Q2370" t="str">
        <f t="shared" si="221"/>
        <v>technology</v>
      </c>
      <c r="R2370" t="str">
        <f t="shared" ref="R2370:R2433" si="224">RIGHT(N2370,LEN(N2370 )-LEN(Q2370) -1)</f>
        <v>web</v>
      </c>
      <c r="S2370" s="9">
        <f t="shared" ref="S2370:S2433" si="225">(((J2370/60)/60)/24) + DATE(1970,1,1)</f>
        <v>42063.721817129626</v>
      </c>
      <c r="T2370" s="9">
        <f t="shared" ref="T2370:T2433" si="226">(((I2370/60)/60)/24) + 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12">
        <f t="shared" si="223"/>
        <v>0</v>
      </c>
      <c r="Q2371" t="str">
        <f t="shared" ref="Q2371:Q2434" si="227">LEFT(N2371,SEARCH("/",N2371,1) - 1)</f>
        <v>technology</v>
      </c>
      <c r="R2371" t="str">
        <f t="shared" si="224"/>
        <v>web</v>
      </c>
      <c r="S2371" s="9">
        <f t="shared" si="225"/>
        <v>42380.812627314815</v>
      </c>
      <c r="T2371" s="9">
        <f t="shared" si="226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12">
        <f t="shared" si="223"/>
        <v>20.5</v>
      </c>
      <c r="Q2372" t="str">
        <f t="shared" si="227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12">
        <f t="shared" si="223"/>
        <v>0</v>
      </c>
      <c r="Q2373" t="str">
        <f t="shared" si="227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12">
        <f t="shared" si="223"/>
        <v>30</v>
      </c>
      <c r="Q2374" t="str">
        <f t="shared" si="227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12">
        <f t="shared" si="223"/>
        <v>50</v>
      </c>
      <c r="Q2375" t="str">
        <f t="shared" si="227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12">
        <f t="shared" si="223"/>
        <v>10</v>
      </c>
      <c r="Q2376" t="str">
        <f t="shared" si="227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12">
        <f t="shared" si="223"/>
        <v>0</v>
      </c>
      <c r="Q2377" t="str">
        <f t="shared" si="227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12">
        <f t="shared" si="223"/>
        <v>81.58</v>
      </c>
      <c r="Q2378" t="str">
        <f t="shared" si="227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12">
        <f t="shared" si="223"/>
        <v>0</v>
      </c>
      <c r="Q2379" t="str">
        <f t="shared" si="227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12">
        <f t="shared" si="223"/>
        <v>0</v>
      </c>
      <c r="Q2380" t="str">
        <f t="shared" si="227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12">
        <f t="shared" si="223"/>
        <v>0</v>
      </c>
      <c r="Q2381" t="str">
        <f t="shared" si="227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12">
        <f t="shared" si="223"/>
        <v>18.329999999999998</v>
      </c>
      <c r="Q2382" t="str">
        <f t="shared" si="227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12">
        <f t="shared" si="223"/>
        <v>224.43</v>
      </c>
      <c r="Q2383" t="str">
        <f t="shared" si="227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12">
        <f t="shared" si="223"/>
        <v>37.5</v>
      </c>
      <c r="Q2384" t="str">
        <f t="shared" si="227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12">
        <f t="shared" si="223"/>
        <v>145</v>
      </c>
      <c r="Q2385" t="str">
        <f t="shared" si="227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12">
        <f t="shared" si="223"/>
        <v>1</v>
      </c>
      <c r="Q2386" t="str">
        <f t="shared" si="227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12">
        <f t="shared" si="223"/>
        <v>112.57</v>
      </c>
      <c r="Q2387" t="str">
        <f t="shared" si="227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12">
        <f t="shared" si="223"/>
        <v>0</v>
      </c>
      <c r="Q2388" t="str">
        <f t="shared" si="227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12">
        <f t="shared" si="223"/>
        <v>342</v>
      </c>
      <c r="Q2389" t="str">
        <f t="shared" si="227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12">
        <f t="shared" si="223"/>
        <v>57.88</v>
      </c>
      <c r="Q2390" t="str">
        <f t="shared" si="227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12">
        <f t="shared" si="223"/>
        <v>30</v>
      </c>
      <c r="Q2391" t="str">
        <f t="shared" si="227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12">
        <f t="shared" si="223"/>
        <v>0</v>
      </c>
      <c r="Q2392" t="str">
        <f t="shared" si="227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12">
        <f t="shared" si="223"/>
        <v>25</v>
      </c>
      <c r="Q2393" t="str">
        <f t="shared" si="227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12">
        <f t="shared" si="223"/>
        <v>0</v>
      </c>
      <c r="Q2394" t="str">
        <f t="shared" si="227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12">
        <f t="shared" si="223"/>
        <v>50</v>
      </c>
      <c r="Q2395" t="str">
        <f t="shared" si="227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12">
        <f t="shared" si="223"/>
        <v>1.5</v>
      </c>
      <c r="Q2396" t="str">
        <f t="shared" si="227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12">
        <f t="shared" si="223"/>
        <v>0</v>
      </c>
      <c r="Q2397" t="str">
        <f t="shared" si="227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12">
        <f t="shared" si="223"/>
        <v>10</v>
      </c>
      <c r="Q2398" t="str">
        <f t="shared" si="227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12">
        <f t="shared" si="223"/>
        <v>0</v>
      </c>
      <c r="Q2399" t="str">
        <f t="shared" si="227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12">
        <f t="shared" si="223"/>
        <v>0</v>
      </c>
      <c r="Q2400" t="str">
        <f t="shared" si="227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12">
        <f t="shared" si="223"/>
        <v>0</v>
      </c>
      <c r="Q2401" t="str">
        <f t="shared" si="227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12">
        <f t="shared" si="223"/>
        <v>0</v>
      </c>
      <c r="Q2402" t="str">
        <f t="shared" si="227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12">
        <f t="shared" si="223"/>
        <v>22.33</v>
      </c>
      <c r="Q2403" t="str">
        <f t="shared" si="227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12">
        <f t="shared" si="223"/>
        <v>52</v>
      </c>
      <c r="Q2404" t="str">
        <f t="shared" si="227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12">
        <f t="shared" si="223"/>
        <v>16.829999999999998</v>
      </c>
      <c r="Q2405" t="str">
        <f t="shared" si="227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12">
        <f t="shared" si="223"/>
        <v>0</v>
      </c>
      <c r="Q2406" t="str">
        <f t="shared" si="227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12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12">
        <f t="shared" si="223"/>
        <v>84.06</v>
      </c>
      <c r="Q2408" t="str">
        <f t="shared" si="227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12">
        <f t="shared" si="223"/>
        <v>168.39</v>
      </c>
      <c r="Q2409" t="str">
        <f t="shared" si="227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12">
        <f t="shared" si="223"/>
        <v>15</v>
      </c>
      <c r="Q2410" t="str">
        <f t="shared" si="227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12">
        <f t="shared" si="223"/>
        <v>76.67</v>
      </c>
      <c r="Q2411" t="str">
        <f t="shared" si="227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12">
        <f t="shared" si="223"/>
        <v>0</v>
      </c>
      <c r="Q2412" t="str">
        <f t="shared" si="227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12">
        <f t="shared" si="223"/>
        <v>50.33</v>
      </c>
      <c r="Q2413" t="str">
        <f t="shared" si="227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12">
        <f t="shared" si="223"/>
        <v>0</v>
      </c>
      <c r="Q2414" t="str">
        <f t="shared" si="227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12">
        <f t="shared" si="223"/>
        <v>8.33</v>
      </c>
      <c r="Q2415" t="str">
        <f t="shared" si="227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12">
        <f t="shared" si="223"/>
        <v>35.380000000000003</v>
      </c>
      <c r="Q2416" t="str">
        <f t="shared" si="227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12">
        <f t="shared" si="223"/>
        <v>55.83</v>
      </c>
      <c r="Q2417" t="str">
        <f t="shared" si="227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12">
        <f t="shared" si="223"/>
        <v>5</v>
      </c>
      <c r="Q2418" t="str">
        <f t="shared" si="227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12">
        <f t="shared" si="223"/>
        <v>0</v>
      </c>
      <c r="Q2419" t="str">
        <f t="shared" si="227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12">
        <f t="shared" si="223"/>
        <v>1</v>
      </c>
      <c r="Q2420" t="str">
        <f t="shared" si="227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12">
        <f t="shared" si="223"/>
        <v>0</v>
      </c>
      <c r="Q2421" t="str">
        <f t="shared" si="227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12">
        <f t="shared" si="223"/>
        <v>69.47</v>
      </c>
      <c r="Q2422" t="str">
        <f t="shared" si="227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12">
        <f t="shared" si="223"/>
        <v>1</v>
      </c>
      <c r="Q2423" t="str">
        <f t="shared" si="227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12">
        <f t="shared" si="223"/>
        <v>1</v>
      </c>
      <c r="Q2424" t="str">
        <f t="shared" si="227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12">
        <f t="shared" si="223"/>
        <v>8</v>
      </c>
      <c r="Q2425" t="str">
        <f t="shared" si="227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12">
        <f t="shared" si="223"/>
        <v>34.44</v>
      </c>
      <c r="Q2426" t="str">
        <f t="shared" si="227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12">
        <f t="shared" si="223"/>
        <v>1</v>
      </c>
      <c r="Q2427" t="str">
        <f t="shared" si="227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12">
        <f t="shared" si="223"/>
        <v>0</v>
      </c>
      <c r="Q2428" t="str">
        <f t="shared" si="227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12">
        <f t="shared" si="223"/>
        <v>1</v>
      </c>
      <c r="Q2429" t="str">
        <f t="shared" si="227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12">
        <f t="shared" si="223"/>
        <v>1</v>
      </c>
      <c r="Q2430" t="str">
        <f t="shared" si="227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12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12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12">
        <f t="shared" si="223"/>
        <v>1</v>
      </c>
      <c r="Q2433" t="str">
        <f t="shared" si="227"/>
        <v>food</v>
      </c>
      <c r="R2433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ROUND(E2434/D2434*100,0)</f>
        <v>0</v>
      </c>
      <c r="P2434" s="12">
        <f t="shared" ref="P2434:P2497" si="229">IFERROR(ROUND(E2434/L2434,2), 0 )</f>
        <v>1</v>
      </c>
      <c r="Q2434" t="str">
        <f t="shared" si="227"/>
        <v>food</v>
      </c>
      <c r="R2434" t="str">
        <f t="shared" ref="R2434:R2497" si="230">RIGHT(N2434,LEN(N2434 )-LEN(Q2434) -1)</f>
        <v>food trucks</v>
      </c>
      <c r="S2434" s="9">
        <f t="shared" ref="S2434:S2497" si="231">(((J2434/60)/60)/24) + DATE(1970,1,1)</f>
        <v>42041.218715277777</v>
      </c>
      <c r="T2434" s="9">
        <f t="shared" ref="T2434:T2497" si="232">(((I2434/60)/60)/24) + 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12">
        <f t="shared" si="229"/>
        <v>0</v>
      </c>
      <c r="Q2435" t="str">
        <f t="shared" ref="Q2435:Q2498" si="233">LEFT(N2435,SEARCH("/",N2435,1) - 1)</f>
        <v>food</v>
      </c>
      <c r="R2435" t="str">
        <f t="shared" si="230"/>
        <v>food trucks</v>
      </c>
      <c r="S2435" s="9">
        <f t="shared" si="231"/>
        <v>42397.89980324074</v>
      </c>
      <c r="T2435" s="9">
        <f t="shared" si="232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12">
        <f t="shared" si="229"/>
        <v>13</v>
      </c>
      <c r="Q2436" t="str">
        <f t="shared" si="233"/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12">
        <f t="shared" si="229"/>
        <v>306</v>
      </c>
      <c r="Q2437" t="str">
        <f t="shared" si="233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12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12">
        <f t="shared" si="229"/>
        <v>0</v>
      </c>
      <c r="Q2439" t="str">
        <f t="shared" si="233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12">
        <f t="shared" si="229"/>
        <v>50</v>
      </c>
      <c r="Q2440" t="str">
        <f t="shared" si="233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12">
        <f t="shared" si="229"/>
        <v>0</v>
      </c>
      <c r="Q2441" t="str">
        <f t="shared" si="233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12">
        <f t="shared" si="229"/>
        <v>5</v>
      </c>
      <c r="Q2442" t="str">
        <f t="shared" si="233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12">
        <f t="shared" si="229"/>
        <v>74.23</v>
      </c>
      <c r="Q2443" t="str">
        <f t="shared" si="233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12">
        <f t="shared" si="229"/>
        <v>81.25</v>
      </c>
      <c r="Q2444" t="str">
        <f t="shared" si="233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12">
        <f t="shared" si="229"/>
        <v>130.22999999999999</v>
      </c>
      <c r="Q2445" t="str">
        <f t="shared" si="233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12">
        <f t="shared" si="229"/>
        <v>53.41</v>
      </c>
      <c r="Q2446" t="str">
        <f t="shared" si="233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12">
        <f t="shared" si="229"/>
        <v>75.13</v>
      </c>
      <c r="Q2447" t="str">
        <f t="shared" si="233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12">
        <f t="shared" si="229"/>
        <v>75.67</v>
      </c>
      <c r="Q2448" t="str">
        <f t="shared" si="233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12">
        <f t="shared" si="229"/>
        <v>31.69</v>
      </c>
      <c r="Q2449" t="str">
        <f t="shared" si="233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12">
        <f t="shared" si="229"/>
        <v>47.78</v>
      </c>
      <c r="Q2450" t="str">
        <f t="shared" si="233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12">
        <f t="shared" si="229"/>
        <v>90</v>
      </c>
      <c r="Q2451" t="str">
        <f t="shared" si="233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12">
        <f t="shared" si="229"/>
        <v>149.31</v>
      </c>
      <c r="Q2452" t="str">
        <f t="shared" si="233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12">
        <f t="shared" si="229"/>
        <v>62.07</v>
      </c>
      <c r="Q2453" t="str">
        <f t="shared" si="233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12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12">
        <f t="shared" si="229"/>
        <v>69.27</v>
      </c>
      <c r="Q2455" t="str">
        <f t="shared" si="233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12">
        <f t="shared" si="229"/>
        <v>271.51</v>
      </c>
      <c r="Q2456" t="str">
        <f t="shared" si="233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12">
        <f t="shared" si="229"/>
        <v>34.130000000000003</v>
      </c>
      <c r="Q2457" t="str">
        <f t="shared" si="233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12">
        <f t="shared" si="229"/>
        <v>40.49</v>
      </c>
      <c r="Q2458" t="str">
        <f t="shared" si="233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12">
        <f t="shared" si="229"/>
        <v>189.76</v>
      </c>
      <c r="Q2459" t="str">
        <f t="shared" si="233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12">
        <f t="shared" si="229"/>
        <v>68.86</v>
      </c>
      <c r="Q2460" t="str">
        <f t="shared" si="233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12">
        <f t="shared" si="229"/>
        <v>108.78</v>
      </c>
      <c r="Q2461" t="str">
        <f t="shared" si="233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12">
        <f t="shared" si="229"/>
        <v>125.99</v>
      </c>
      <c r="Q2462" t="str">
        <f t="shared" si="233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12">
        <f t="shared" si="229"/>
        <v>90.52</v>
      </c>
      <c r="Q2463" t="str">
        <f t="shared" si="233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12">
        <f t="shared" si="229"/>
        <v>28.88</v>
      </c>
      <c r="Q2464" t="str">
        <f t="shared" si="233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12">
        <f t="shared" si="229"/>
        <v>31</v>
      </c>
      <c r="Q2465" t="str">
        <f t="shared" si="233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12">
        <f t="shared" si="229"/>
        <v>51.67</v>
      </c>
      <c r="Q2466" t="str">
        <f t="shared" si="233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12">
        <f t="shared" si="229"/>
        <v>26.27</v>
      </c>
      <c r="Q2467" t="str">
        <f t="shared" si="233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12">
        <f t="shared" si="229"/>
        <v>48.08</v>
      </c>
      <c r="Q2468" t="str">
        <f t="shared" si="233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12">
        <f t="shared" si="229"/>
        <v>27.56</v>
      </c>
      <c r="Q2469" t="str">
        <f t="shared" si="233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12">
        <f t="shared" si="229"/>
        <v>36.97</v>
      </c>
      <c r="Q2470" t="str">
        <f t="shared" si="233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12">
        <f t="shared" si="229"/>
        <v>29.02</v>
      </c>
      <c r="Q2471" t="str">
        <f t="shared" si="233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12">
        <f t="shared" si="229"/>
        <v>28.66</v>
      </c>
      <c r="Q2472" t="str">
        <f t="shared" si="233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12">
        <f t="shared" si="229"/>
        <v>37.65</v>
      </c>
      <c r="Q2473" t="str">
        <f t="shared" si="233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12">
        <f t="shared" si="229"/>
        <v>97.9</v>
      </c>
      <c r="Q2474" t="str">
        <f t="shared" si="233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12">
        <f t="shared" si="229"/>
        <v>42.55</v>
      </c>
      <c r="Q2475" t="str">
        <f t="shared" si="233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12">
        <f t="shared" si="229"/>
        <v>131.58000000000001</v>
      </c>
      <c r="Q2476" t="str">
        <f t="shared" si="233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12">
        <f t="shared" si="229"/>
        <v>32.32</v>
      </c>
      <c r="Q2477" t="str">
        <f t="shared" si="233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12">
        <f t="shared" si="229"/>
        <v>61.1</v>
      </c>
      <c r="Q2478" t="str">
        <f t="shared" si="233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12">
        <f t="shared" si="229"/>
        <v>31.34</v>
      </c>
      <c r="Q2479" t="str">
        <f t="shared" si="233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12">
        <f t="shared" si="229"/>
        <v>129.11000000000001</v>
      </c>
      <c r="Q2480" t="str">
        <f t="shared" si="233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12">
        <f t="shared" si="229"/>
        <v>25.02</v>
      </c>
      <c r="Q2481" t="str">
        <f t="shared" si="233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12">
        <f t="shared" si="229"/>
        <v>250</v>
      </c>
      <c r="Q2482" t="str">
        <f t="shared" si="233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12">
        <f t="shared" si="229"/>
        <v>47.54</v>
      </c>
      <c r="Q2483" t="str">
        <f t="shared" si="233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12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12">
        <f t="shared" si="229"/>
        <v>65.84</v>
      </c>
      <c r="Q2485" t="str">
        <f t="shared" si="233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12">
        <f t="shared" si="229"/>
        <v>46.4</v>
      </c>
      <c r="Q2486" t="str">
        <f t="shared" si="233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12">
        <f t="shared" si="229"/>
        <v>50.37</v>
      </c>
      <c r="Q2487" t="str">
        <f t="shared" si="233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12">
        <f t="shared" si="229"/>
        <v>26.57</v>
      </c>
      <c r="Q2488" t="str">
        <f t="shared" si="233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12">
        <f t="shared" si="229"/>
        <v>39.49</v>
      </c>
      <c r="Q2489" t="str">
        <f t="shared" si="233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12">
        <f t="shared" si="229"/>
        <v>49.25</v>
      </c>
      <c r="Q2490" t="str">
        <f t="shared" si="233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12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12">
        <f t="shared" si="229"/>
        <v>37.94</v>
      </c>
      <c r="Q2492" t="str">
        <f t="shared" si="233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12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12">
        <f t="shared" si="229"/>
        <v>27.78</v>
      </c>
      <c r="Q2494" t="str">
        <f t="shared" si="233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12">
        <f t="shared" si="229"/>
        <v>99.38</v>
      </c>
      <c r="Q2495" t="str">
        <f t="shared" si="233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12">
        <f t="shared" si="229"/>
        <v>38.85</v>
      </c>
      <c r="Q2496" t="str">
        <f t="shared" si="233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12">
        <f t="shared" si="229"/>
        <v>45.55</v>
      </c>
      <c r="Q2497" t="str">
        <f t="shared" si="233"/>
        <v>music</v>
      </c>
      <c r="R2497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ROUND(E2498/D2498*100,0)</f>
        <v>100</v>
      </c>
      <c r="P2498" s="12">
        <f t="shared" ref="P2498:P2561" si="235">IFERROR(ROUND(E2498/L2498,2), 0 )</f>
        <v>600</v>
      </c>
      <c r="Q2498" t="str">
        <f t="shared" si="233"/>
        <v>music</v>
      </c>
      <c r="R2498" t="str">
        <f t="shared" ref="R2498:R2561" si="236">RIGHT(N2498,LEN(N2498 )-LEN(Q2498) -1)</f>
        <v>indie rock</v>
      </c>
      <c r="S2498" s="9">
        <f t="shared" ref="S2498:S2561" si="237">(((J2498/60)/60)/24) + DATE(1970,1,1)</f>
        <v>41327.996435185189</v>
      </c>
      <c r="T2498" s="9">
        <f t="shared" ref="T2498:T2561" si="238">(((I2498/60)/60)/24) + 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 s="12">
        <f t="shared" si="235"/>
        <v>80.55</v>
      </c>
      <c r="Q2499" t="str">
        <f t="shared" ref="Q2499:Q2562" si="239">LEFT(N2499,SEARCH("/",N2499,1) - 1)</f>
        <v>music</v>
      </c>
      <c r="R2499" t="str">
        <f t="shared" si="236"/>
        <v>indie rock</v>
      </c>
      <c r="S2499" s="9">
        <f t="shared" si="237"/>
        <v>40730.878912037035</v>
      </c>
      <c r="T2499" s="9">
        <f t="shared" si="238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12">
        <f t="shared" si="235"/>
        <v>52.8</v>
      </c>
      <c r="Q2500" t="str">
        <f t="shared" si="239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12">
        <f t="shared" si="235"/>
        <v>47.68</v>
      </c>
      <c r="Q2501" t="str">
        <f t="shared" si="239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12">
        <f t="shared" si="235"/>
        <v>23.45</v>
      </c>
      <c r="Q2502" t="str">
        <f t="shared" si="239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12">
        <f t="shared" si="235"/>
        <v>40.14</v>
      </c>
      <c r="Q2503" t="str">
        <f t="shared" si="239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12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12">
        <f t="shared" si="235"/>
        <v>0</v>
      </c>
      <c r="Q2505" t="str">
        <f t="shared" si="239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12">
        <f t="shared" si="235"/>
        <v>0</v>
      </c>
      <c r="Q2506" t="str">
        <f t="shared" si="239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12">
        <f t="shared" si="235"/>
        <v>0</v>
      </c>
      <c r="Q2507" t="str">
        <f t="shared" si="239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12">
        <f t="shared" si="235"/>
        <v>15</v>
      </c>
      <c r="Q2508" t="str">
        <f t="shared" si="239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12">
        <f t="shared" si="235"/>
        <v>0</v>
      </c>
      <c r="Q2509" t="str">
        <f t="shared" si="239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12">
        <f t="shared" si="235"/>
        <v>0</v>
      </c>
      <c r="Q2510" t="str">
        <f t="shared" si="239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12">
        <f t="shared" si="235"/>
        <v>35.71</v>
      </c>
      <c r="Q2511" t="str">
        <f t="shared" si="239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12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12">
        <f t="shared" si="235"/>
        <v>0</v>
      </c>
      <c r="Q2513" t="str">
        <f t="shared" si="239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12">
        <f t="shared" si="235"/>
        <v>0</v>
      </c>
      <c r="Q2514" t="str">
        <f t="shared" si="239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12">
        <f t="shared" si="235"/>
        <v>0</v>
      </c>
      <c r="Q2515" t="str">
        <f t="shared" si="239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12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12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12">
        <f t="shared" si="235"/>
        <v>0</v>
      </c>
      <c r="Q2518" t="str">
        <f t="shared" si="239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12">
        <f t="shared" si="235"/>
        <v>53.55</v>
      </c>
      <c r="Q2519" t="str">
        <f t="shared" si="239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12">
        <f t="shared" si="235"/>
        <v>0</v>
      </c>
      <c r="Q2520" t="str">
        <f t="shared" si="239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12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12">
        <f t="shared" si="235"/>
        <v>0</v>
      </c>
      <c r="Q2522" t="str">
        <f t="shared" si="239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12">
        <f t="shared" si="235"/>
        <v>103.68</v>
      </c>
      <c r="Q2523" t="str">
        <f t="shared" si="239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12">
        <f t="shared" si="235"/>
        <v>185.19</v>
      </c>
      <c r="Q2524" t="str">
        <f t="shared" si="239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12">
        <f t="shared" si="235"/>
        <v>54.15</v>
      </c>
      <c r="Q2525" t="str">
        <f t="shared" si="239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12">
        <f t="shared" si="235"/>
        <v>177.21</v>
      </c>
      <c r="Q2526" t="str">
        <f t="shared" si="239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12">
        <f t="shared" si="235"/>
        <v>100.33</v>
      </c>
      <c r="Q2527" t="str">
        <f t="shared" si="239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12">
        <f t="shared" si="235"/>
        <v>136.91</v>
      </c>
      <c r="Q2528" t="str">
        <f t="shared" si="239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12">
        <f t="shared" si="235"/>
        <v>57.54</v>
      </c>
      <c r="Q2529" t="str">
        <f t="shared" si="239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12">
        <f t="shared" si="235"/>
        <v>52.96</v>
      </c>
      <c r="Q2530" t="str">
        <f t="shared" si="239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12">
        <f t="shared" si="235"/>
        <v>82.33</v>
      </c>
      <c r="Q2531" t="str">
        <f t="shared" si="239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12">
        <f t="shared" si="235"/>
        <v>135.41999999999999</v>
      </c>
      <c r="Q2532" t="str">
        <f t="shared" si="239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12">
        <f t="shared" si="235"/>
        <v>74.069999999999993</v>
      </c>
      <c r="Q2533" t="str">
        <f t="shared" si="239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12">
        <f t="shared" si="235"/>
        <v>84.08</v>
      </c>
      <c r="Q2534" t="str">
        <f t="shared" si="239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12">
        <f t="shared" si="235"/>
        <v>61.03</v>
      </c>
      <c r="Q2535" t="str">
        <f t="shared" si="239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12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12">
        <f t="shared" si="235"/>
        <v>266.08999999999997</v>
      </c>
      <c r="Q2537" t="str">
        <f t="shared" si="239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12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12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12">
        <f t="shared" si="235"/>
        <v>109.96</v>
      </c>
      <c r="Q2540" t="str">
        <f t="shared" si="239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12">
        <f t="shared" si="235"/>
        <v>169.92</v>
      </c>
      <c r="Q2541" t="str">
        <f t="shared" si="239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12">
        <f t="shared" si="235"/>
        <v>95.74</v>
      </c>
      <c r="Q2542" t="str">
        <f t="shared" si="239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12">
        <f t="shared" si="235"/>
        <v>59.46</v>
      </c>
      <c r="Q2543" t="str">
        <f t="shared" si="239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12">
        <f t="shared" si="235"/>
        <v>55.77</v>
      </c>
      <c r="Q2544" t="str">
        <f t="shared" si="239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12">
        <f t="shared" si="235"/>
        <v>30.08</v>
      </c>
      <c r="Q2545" t="str">
        <f t="shared" si="239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12">
        <f t="shared" si="235"/>
        <v>88.44</v>
      </c>
      <c r="Q2546" t="str">
        <f t="shared" si="239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12">
        <f t="shared" si="235"/>
        <v>64.03</v>
      </c>
      <c r="Q2547" t="str">
        <f t="shared" si="239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12">
        <f t="shared" si="235"/>
        <v>60.15</v>
      </c>
      <c r="Q2548" t="str">
        <f t="shared" si="239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12">
        <f t="shared" si="235"/>
        <v>49.19</v>
      </c>
      <c r="Q2549" t="str">
        <f t="shared" si="239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12">
        <f t="shared" si="235"/>
        <v>165.16</v>
      </c>
      <c r="Q2550" t="str">
        <f t="shared" si="239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12">
        <f t="shared" si="235"/>
        <v>43.62</v>
      </c>
      <c r="Q2551" t="str">
        <f t="shared" si="239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12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12">
        <f t="shared" si="235"/>
        <v>67.42</v>
      </c>
      <c r="Q2553" t="str">
        <f t="shared" si="239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12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12">
        <f t="shared" si="235"/>
        <v>38.880000000000003</v>
      </c>
      <c r="Q2555" t="str">
        <f t="shared" si="239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12">
        <f t="shared" si="235"/>
        <v>54.99</v>
      </c>
      <c r="Q2556" t="str">
        <f t="shared" si="239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12">
        <f t="shared" si="235"/>
        <v>61.34</v>
      </c>
      <c r="Q2557" t="str">
        <f t="shared" si="239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12">
        <f t="shared" si="235"/>
        <v>23.12</v>
      </c>
      <c r="Q2558" t="str">
        <f t="shared" si="239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12">
        <f t="shared" si="235"/>
        <v>29.61</v>
      </c>
      <c r="Q2559" t="str">
        <f t="shared" si="239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12">
        <f t="shared" si="235"/>
        <v>75.61</v>
      </c>
      <c r="Q2560" t="str">
        <f t="shared" si="239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12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ROUND(E2562/D2562*100,0)</f>
        <v>100</v>
      </c>
      <c r="P2562" s="12">
        <f t="shared" ref="P2562:P2625" si="241">IFERROR(ROUND(E2562/L2562,2), 0 )</f>
        <v>143</v>
      </c>
      <c r="Q2562" t="str">
        <f t="shared" si="239"/>
        <v>music</v>
      </c>
      <c r="R2562" t="str">
        <f t="shared" ref="R2562:R2625" si="242">RIGHT(N2562,LEN(N2562 )-LEN(Q2562) -1)</f>
        <v>classical music</v>
      </c>
      <c r="S2562" s="9">
        <f t="shared" ref="S2562:S2625" si="243">(((J2562/60)/60)/24) + DATE(1970,1,1)</f>
        <v>42039.951087962967</v>
      </c>
      <c r="T2562" s="9">
        <f t="shared" ref="T2562:T2625" si="244">(((I2562/60)/60)/24) + 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12">
        <f t="shared" si="241"/>
        <v>0</v>
      </c>
      <c r="Q2563" t="str">
        <f t="shared" ref="Q2563:Q2626" si="245">LEFT(N2563,SEARCH("/",N2563,1) - 1)</f>
        <v>food</v>
      </c>
      <c r="R2563" t="str">
        <f t="shared" si="242"/>
        <v>food trucks</v>
      </c>
      <c r="S2563" s="9">
        <f t="shared" si="243"/>
        <v>42260.528807870374</v>
      </c>
      <c r="T2563" s="9">
        <f t="shared" si="244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12">
        <f t="shared" si="241"/>
        <v>25</v>
      </c>
      <c r="Q2564" t="str">
        <f t="shared" si="245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12">
        <f t="shared" si="241"/>
        <v>0</v>
      </c>
      <c r="Q2565" t="str">
        <f t="shared" si="245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12">
        <f t="shared" si="241"/>
        <v>0</v>
      </c>
      <c r="Q2566" t="str">
        <f t="shared" si="245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12">
        <f t="shared" si="241"/>
        <v>100</v>
      </c>
      <c r="Q2567" t="str">
        <f t="shared" si="245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12">
        <f t="shared" si="241"/>
        <v>0</v>
      </c>
      <c r="Q2568" t="str">
        <f t="shared" si="245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12">
        <f t="shared" si="241"/>
        <v>60</v>
      </c>
      <c r="Q2569" t="str">
        <f t="shared" si="245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12">
        <f t="shared" si="241"/>
        <v>50</v>
      </c>
      <c r="Q2570" t="str">
        <f t="shared" si="245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12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12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12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12">
        <f t="shared" si="241"/>
        <v>0</v>
      </c>
      <c r="Q2574" t="str">
        <f t="shared" si="245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12">
        <f t="shared" si="241"/>
        <v>0</v>
      </c>
      <c r="Q2575" t="str">
        <f t="shared" si="245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12">
        <f t="shared" si="241"/>
        <v>0</v>
      </c>
      <c r="Q2576" t="str">
        <f t="shared" si="245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12">
        <f t="shared" si="241"/>
        <v>0</v>
      </c>
      <c r="Q2577" t="str">
        <f t="shared" si="245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12">
        <f t="shared" si="241"/>
        <v>0</v>
      </c>
      <c r="Q2578" t="str">
        <f t="shared" si="245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12">
        <f t="shared" si="241"/>
        <v>0</v>
      </c>
      <c r="Q2579" t="str">
        <f t="shared" si="245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12">
        <f t="shared" si="241"/>
        <v>0</v>
      </c>
      <c r="Q2580" t="str">
        <f t="shared" si="245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12">
        <f t="shared" si="241"/>
        <v>23.08</v>
      </c>
      <c r="Q2581" t="str">
        <f t="shared" si="245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12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12">
        <f t="shared" si="241"/>
        <v>48.18</v>
      </c>
      <c r="Q2583" t="str">
        <f t="shared" si="245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12">
        <f t="shared" si="241"/>
        <v>1</v>
      </c>
      <c r="Q2584" t="str">
        <f t="shared" si="245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12">
        <f t="shared" si="241"/>
        <v>1</v>
      </c>
      <c r="Q2585" t="str">
        <f t="shared" si="245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12">
        <f t="shared" si="241"/>
        <v>0</v>
      </c>
      <c r="Q2586" t="str">
        <f t="shared" si="245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12">
        <f t="shared" si="241"/>
        <v>50</v>
      </c>
      <c r="Q2587" t="str">
        <f t="shared" si="245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12">
        <f t="shared" si="241"/>
        <v>5</v>
      </c>
      <c r="Q2588" t="str">
        <f t="shared" si="245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12">
        <f t="shared" si="241"/>
        <v>202.83</v>
      </c>
      <c r="Q2589" t="str">
        <f t="shared" si="245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12">
        <f t="shared" si="241"/>
        <v>29.13</v>
      </c>
      <c r="Q2590" t="str">
        <f t="shared" si="245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12">
        <f t="shared" si="241"/>
        <v>5</v>
      </c>
      <c r="Q2591" t="str">
        <f t="shared" si="245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12">
        <f t="shared" si="241"/>
        <v>0</v>
      </c>
      <c r="Q2592" t="str">
        <f t="shared" si="245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12">
        <f t="shared" si="241"/>
        <v>13</v>
      </c>
      <c r="Q2593" t="str">
        <f t="shared" si="245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12">
        <f t="shared" si="241"/>
        <v>50</v>
      </c>
      <c r="Q2594" t="str">
        <f t="shared" si="245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12">
        <f t="shared" si="241"/>
        <v>0</v>
      </c>
      <c r="Q2595" t="str">
        <f t="shared" si="245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12">
        <f t="shared" si="241"/>
        <v>1</v>
      </c>
      <c r="Q2596" t="str">
        <f t="shared" si="245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12">
        <f t="shared" si="241"/>
        <v>96.05</v>
      </c>
      <c r="Q2597" t="str">
        <f t="shared" si="245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12">
        <f t="shared" si="241"/>
        <v>305.77999999999997</v>
      </c>
      <c r="Q2598" t="str">
        <f t="shared" si="245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12">
        <f t="shared" si="241"/>
        <v>12.14</v>
      </c>
      <c r="Q2599" t="str">
        <f t="shared" si="245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12">
        <f t="shared" si="241"/>
        <v>83.57</v>
      </c>
      <c r="Q2600" t="str">
        <f t="shared" si="245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12">
        <f t="shared" si="241"/>
        <v>18</v>
      </c>
      <c r="Q2601" t="str">
        <f t="shared" si="245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12">
        <f t="shared" si="241"/>
        <v>115.53</v>
      </c>
      <c r="Q2602" t="str">
        <f t="shared" si="245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12">
        <f t="shared" si="241"/>
        <v>21.9</v>
      </c>
      <c r="Q2603" t="str">
        <f t="shared" si="245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12">
        <f t="shared" si="241"/>
        <v>80.02</v>
      </c>
      <c r="Q2604" t="str">
        <f t="shared" si="245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12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12">
        <f t="shared" si="241"/>
        <v>64.930000000000007</v>
      </c>
      <c r="Q2606" t="str">
        <f t="shared" si="245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12">
        <f t="shared" si="241"/>
        <v>60.97</v>
      </c>
      <c r="Q2607" t="str">
        <f t="shared" si="245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12">
        <f t="shared" si="241"/>
        <v>31.44</v>
      </c>
      <c r="Q2608" t="str">
        <f t="shared" si="245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12">
        <f t="shared" si="241"/>
        <v>81.95</v>
      </c>
      <c r="Q2609" t="str">
        <f t="shared" si="245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12">
        <f t="shared" si="241"/>
        <v>58.93</v>
      </c>
      <c r="Q2610" t="str">
        <f t="shared" si="245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12">
        <f t="shared" si="241"/>
        <v>157.29</v>
      </c>
      <c r="Q2611" t="str">
        <f t="shared" si="245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12">
        <f t="shared" si="241"/>
        <v>55.76</v>
      </c>
      <c r="Q2612" t="str">
        <f t="shared" si="245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12">
        <f t="shared" si="241"/>
        <v>83.8</v>
      </c>
      <c r="Q2613" t="str">
        <f t="shared" si="245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12">
        <f t="shared" si="241"/>
        <v>58.42</v>
      </c>
      <c r="Q2614" t="str">
        <f t="shared" si="245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12">
        <f t="shared" si="241"/>
        <v>270.57</v>
      </c>
      <c r="Q2615" t="str">
        <f t="shared" si="245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12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12">
        <f t="shared" si="241"/>
        <v>47.18</v>
      </c>
      <c r="Q2617" t="str">
        <f t="shared" si="245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12">
        <f t="shared" si="241"/>
        <v>120.31</v>
      </c>
      <c r="Q2618" t="str">
        <f t="shared" si="245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12">
        <f t="shared" si="241"/>
        <v>27.6</v>
      </c>
      <c r="Q2619" t="str">
        <f t="shared" si="245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12">
        <f t="shared" si="241"/>
        <v>205.3</v>
      </c>
      <c r="Q2620" t="str">
        <f t="shared" si="245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12">
        <f t="shared" si="241"/>
        <v>35.549999999999997</v>
      </c>
      <c r="Q2621" t="str">
        <f t="shared" si="245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12">
        <f t="shared" si="241"/>
        <v>74.64</v>
      </c>
      <c r="Q2622" t="str">
        <f t="shared" si="245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12">
        <f t="shared" si="241"/>
        <v>47.06</v>
      </c>
      <c r="Q2623" t="str">
        <f t="shared" si="245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12">
        <f t="shared" si="241"/>
        <v>26.59</v>
      </c>
      <c r="Q2624" t="str">
        <f t="shared" si="245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12">
        <f t="shared" si="241"/>
        <v>36.770000000000003</v>
      </c>
      <c r="Q2625" t="str">
        <f t="shared" si="245"/>
        <v>technology</v>
      </c>
      <c r="R2625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ROUND(E2626/D2626*100,0)</f>
        <v>1379</v>
      </c>
      <c r="P2626" s="12">
        <f t="shared" ref="P2626:P2689" si="247">IFERROR(ROUND(E2626/L2626,2), 0 )</f>
        <v>31.82</v>
      </c>
      <c r="Q2626" t="str">
        <f t="shared" si="245"/>
        <v>technology</v>
      </c>
      <c r="R2626" t="str">
        <f t="shared" ref="R2626:R2689" si="248">RIGHT(N2626,LEN(N2626 )-LEN(Q2626) -1)</f>
        <v>space exploration</v>
      </c>
      <c r="S2626" s="9">
        <f t="shared" ref="S2626:S2689" si="249">(((J2626/60)/60)/24) + DATE(1970,1,1)</f>
        <v>41144.42155092593</v>
      </c>
      <c r="T2626" s="9">
        <f t="shared" ref="T2626:T2689" si="250">(((I2626/60)/60)/24) + 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12">
        <f t="shared" si="247"/>
        <v>27.58</v>
      </c>
      <c r="Q2627" t="str">
        <f t="shared" ref="Q2627:Q2690" si="251">LEFT(N2627,SEARCH("/",N2627,1) - 1)</f>
        <v>technology</v>
      </c>
      <c r="R2627" t="str">
        <f t="shared" si="248"/>
        <v>space exploration</v>
      </c>
      <c r="S2627" s="9">
        <f t="shared" si="249"/>
        <v>42658.810277777782</v>
      </c>
      <c r="T2627" s="9">
        <f t="shared" si="250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12">
        <f t="shared" si="247"/>
        <v>56</v>
      </c>
      <c r="Q2628" t="str">
        <f t="shared" si="251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12">
        <f t="shared" si="247"/>
        <v>21.56</v>
      </c>
      <c r="Q2629" t="str">
        <f t="shared" si="251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12">
        <f t="shared" si="247"/>
        <v>44.1</v>
      </c>
      <c r="Q2630" t="str">
        <f t="shared" si="251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12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12">
        <f t="shared" si="247"/>
        <v>38.99</v>
      </c>
      <c r="Q2632" t="str">
        <f t="shared" si="251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12">
        <f t="shared" si="247"/>
        <v>80.19</v>
      </c>
      <c r="Q2633" t="str">
        <f t="shared" si="251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12">
        <f t="shared" si="247"/>
        <v>34.9</v>
      </c>
      <c r="Q2634" t="str">
        <f t="shared" si="251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12">
        <f t="shared" si="247"/>
        <v>89.1</v>
      </c>
      <c r="Q2635" t="str">
        <f t="shared" si="251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12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12">
        <f t="shared" si="247"/>
        <v>136.9</v>
      </c>
      <c r="Q2637" t="str">
        <f t="shared" si="251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12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12">
        <f t="shared" si="247"/>
        <v>31.96</v>
      </c>
      <c r="Q2639" t="str">
        <f t="shared" si="251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12">
        <f t="shared" si="247"/>
        <v>25.21</v>
      </c>
      <c r="Q2640" t="str">
        <f t="shared" si="251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12">
        <f t="shared" si="247"/>
        <v>10.039999999999999</v>
      </c>
      <c r="Q2641" t="str">
        <f t="shared" si="251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12">
        <f t="shared" si="247"/>
        <v>45.94</v>
      </c>
      <c r="Q2642" t="str">
        <f t="shared" si="251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12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12">
        <f t="shared" si="247"/>
        <v>0</v>
      </c>
      <c r="Q2644" t="str">
        <f t="shared" si="251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12">
        <f t="shared" si="247"/>
        <v>223.58</v>
      </c>
      <c r="Q2645" t="str">
        <f t="shared" si="251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12">
        <f t="shared" si="247"/>
        <v>39.479999999999997</v>
      </c>
      <c r="Q2646" t="str">
        <f t="shared" si="251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12">
        <f t="shared" si="247"/>
        <v>91.3</v>
      </c>
      <c r="Q2647" t="str">
        <f t="shared" si="251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12">
        <f t="shared" si="247"/>
        <v>78.67</v>
      </c>
      <c r="Q2648" t="str">
        <f t="shared" si="251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12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12">
        <f t="shared" si="247"/>
        <v>17.670000000000002</v>
      </c>
      <c r="Q2650" t="str">
        <f t="shared" si="251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12">
        <f t="shared" si="247"/>
        <v>41.33</v>
      </c>
      <c r="Q2651" t="str">
        <f t="shared" si="251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12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12">
        <f t="shared" si="247"/>
        <v>307.82</v>
      </c>
      <c r="Q2653" t="str">
        <f t="shared" si="251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12">
        <f t="shared" si="247"/>
        <v>80.45</v>
      </c>
      <c r="Q2654" t="str">
        <f t="shared" si="251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12">
        <f t="shared" si="247"/>
        <v>83.94</v>
      </c>
      <c r="Q2655" t="str">
        <f t="shared" si="251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12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12">
        <f t="shared" si="247"/>
        <v>73.37</v>
      </c>
      <c r="Q2657" t="str">
        <f t="shared" si="251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12">
        <f t="shared" si="247"/>
        <v>112.86</v>
      </c>
      <c r="Q2658" t="str">
        <f t="shared" si="251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12">
        <f t="shared" si="247"/>
        <v>95.28</v>
      </c>
      <c r="Q2659" t="str">
        <f t="shared" si="251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12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12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12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12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12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12">
        <f t="shared" si="247"/>
        <v>373.56</v>
      </c>
      <c r="Q2665" t="str">
        <f t="shared" si="251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12">
        <f t="shared" si="247"/>
        <v>174.04</v>
      </c>
      <c r="Q2666" t="str">
        <f t="shared" si="251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12">
        <f t="shared" si="247"/>
        <v>93.7</v>
      </c>
      <c r="Q2667" t="str">
        <f t="shared" si="251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12">
        <f t="shared" si="247"/>
        <v>77.33</v>
      </c>
      <c r="Q2668" t="str">
        <f t="shared" si="251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12">
        <f t="shared" si="247"/>
        <v>92.22</v>
      </c>
      <c r="Q2669" t="str">
        <f t="shared" si="251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12">
        <f t="shared" si="247"/>
        <v>60.96</v>
      </c>
      <c r="Q2670" t="str">
        <f t="shared" si="251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12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12">
        <f t="shared" si="247"/>
        <v>41.58</v>
      </c>
      <c r="Q2672" t="str">
        <f t="shared" si="251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12">
        <f t="shared" si="247"/>
        <v>33.76</v>
      </c>
      <c r="Q2673" t="str">
        <f t="shared" si="251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12">
        <f t="shared" si="247"/>
        <v>70.62</v>
      </c>
      <c r="Q2674" t="str">
        <f t="shared" si="251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12">
        <f t="shared" si="247"/>
        <v>167.15</v>
      </c>
      <c r="Q2675" t="str">
        <f t="shared" si="251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12">
        <f t="shared" si="247"/>
        <v>128.62</v>
      </c>
      <c r="Q2676" t="str">
        <f t="shared" si="251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12">
        <f t="shared" si="247"/>
        <v>65.41</v>
      </c>
      <c r="Q2677" t="str">
        <f t="shared" si="251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12">
        <f t="shared" si="247"/>
        <v>117.56</v>
      </c>
      <c r="Q2678" t="str">
        <f t="shared" si="251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12">
        <f t="shared" si="247"/>
        <v>126.48</v>
      </c>
      <c r="Q2679" t="str">
        <f t="shared" si="251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12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12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12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12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12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12">
        <f t="shared" si="247"/>
        <v>12</v>
      </c>
      <c r="Q2685" t="str">
        <f t="shared" si="251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12">
        <f t="shared" si="247"/>
        <v>200</v>
      </c>
      <c r="Q2686" t="str">
        <f t="shared" si="251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12">
        <f t="shared" si="247"/>
        <v>10</v>
      </c>
      <c r="Q2687" t="str">
        <f t="shared" si="251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12">
        <f t="shared" si="247"/>
        <v>0</v>
      </c>
      <c r="Q2688" t="str">
        <f t="shared" si="251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12">
        <f t="shared" si="247"/>
        <v>0</v>
      </c>
      <c r="Q2689" t="str">
        <f t="shared" si="251"/>
        <v>food</v>
      </c>
      <c r="R2689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ROUND(E2690/D2690*100,0)</f>
        <v>0</v>
      </c>
      <c r="P2690" s="12">
        <f t="shared" ref="P2690:P2753" si="253">IFERROR(ROUND(E2690/L2690,2), 0 )</f>
        <v>5.29</v>
      </c>
      <c r="Q2690" t="str">
        <f t="shared" si="251"/>
        <v>food</v>
      </c>
      <c r="R2690" t="str">
        <f t="shared" ref="R2690:R2753" si="254">RIGHT(N2690,LEN(N2690 )-LEN(Q2690) -1)</f>
        <v>food trucks</v>
      </c>
      <c r="S2690" s="9">
        <f t="shared" ref="S2690:S2753" si="255">(((J2690/60)/60)/24) + DATE(1970,1,1)</f>
        <v>42028.118865740747</v>
      </c>
      <c r="T2690" s="9">
        <f t="shared" ref="T2690:T2753" si="256">(((I2690/60)/60)/24) + 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 s="12">
        <f t="shared" si="253"/>
        <v>1</v>
      </c>
      <c r="Q2691" t="str">
        <f t="shared" ref="Q2691:Q2754" si="257">LEFT(N2691,SEARCH("/",N2691,1) - 1)</f>
        <v>food</v>
      </c>
      <c r="R2691" t="str">
        <f t="shared" si="254"/>
        <v>food trucks</v>
      </c>
      <c r="S2691" s="9">
        <f t="shared" si="255"/>
        <v>42551.961689814809</v>
      </c>
      <c r="T2691" s="9">
        <f t="shared" si="256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12">
        <f t="shared" si="253"/>
        <v>72.760000000000005</v>
      </c>
      <c r="Q2692" t="str">
        <f t="shared" si="257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12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12">
        <f t="shared" si="253"/>
        <v>25</v>
      </c>
      <c r="Q2694" t="str">
        <f t="shared" si="257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12">
        <f t="shared" si="253"/>
        <v>13.33</v>
      </c>
      <c r="Q2695" t="str">
        <f t="shared" si="257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12">
        <f t="shared" si="253"/>
        <v>1</v>
      </c>
      <c r="Q2696" t="str">
        <f t="shared" si="257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12">
        <f t="shared" si="253"/>
        <v>23.67</v>
      </c>
      <c r="Q2697" t="str">
        <f t="shared" si="257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12">
        <f t="shared" si="253"/>
        <v>89.21</v>
      </c>
      <c r="Q2698" t="str">
        <f t="shared" si="257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12">
        <f t="shared" si="253"/>
        <v>116.56</v>
      </c>
      <c r="Q2699" t="str">
        <f t="shared" si="257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12">
        <f t="shared" si="253"/>
        <v>13.01</v>
      </c>
      <c r="Q2700" t="str">
        <f t="shared" si="257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12">
        <f t="shared" si="253"/>
        <v>0</v>
      </c>
      <c r="Q2701" t="str">
        <f t="shared" si="257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12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12">
        <f t="shared" si="253"/>
        <v>34.130000000000003</v>
      </c>
      <c r="Q2703" t="str">
        <f t="shared" si="257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12">
        <f t="shared" si="253"/>
        <v>132.35</v>
      </c>
      <c r="Q2704" t="str">
        <f t="shared" si="257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12">
        <f t="shared" si="253"/>
        <v>922.22</v>
      </c>
      <c r="Q2705" t="str">
        <f t="shared" si="257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12">
        <f t="shared" si="253"/>
        <v>163.57</v>
      </c>
      <c r="Q2706" t="str">
        <f t="shared" si="257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12">
        <f t="shared" si="253"/>
        <v>217.38</v>
      </c>
      <c r="Q2707" t="str">
        <f t="shared" si="257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12">
        <f t="shared" si="253"/>
        <v>149.44</v>
      </c>
      <c r="Q2708" t="str">
        <f t="shared" si="257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12">
        <f t="shared" si="253"/>
        <v>71.239999999999995</v>
      </c>
      <c r="Q2709" t="str">
        <f t="shared" si="257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12">
        <f t="shared" si="253"/>
        <v>44.46</v>
      </c>
      <c r="Q2710" t="str">
        <f t="shared" si="257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12">
        <f t="shared" si="253"/>
        <v>164.94</v>
      </c>
      <c r="Q2711" t="str">
        <f t="shared" si="257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12">
        <f t="shared" si="253"/>
        <v>84.87</v>
      </c>
      <c r="Q2712" t="str">
        <f t="shared" si="257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12">
        <f t="shared" si="253"/>
        <v>53.95</v>
      </c>
      <c r="Q2713" t="str">
        <f t="shared" si="257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12">
        <f t="shared" si="253"/>
        <v>50.53</v>
      </c>
      <c r="Q2714" t="str">
        <f t="shared" si="257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12">
        <f t="shared" si="253"/>
        <v>108</v>
      </c>
      <c r="Q2715" t="str">
        <f t="shared" si="257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12">
        <f t="shared" si="253"/>
        <v>95.37</v>
      </c>
      <c r="Q2716" t="str">
        <f t="shared" si="257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12">
        <f t="shared" si="253"/>
        <v>57.63</v>
      </c>
      <c r="Q2717" t="str">
        <f t="shared" si="257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12">
        <f t="shared" si="253"/>
        <v>64.16</v>
      </c>
      <c r="Q2718" t="str">
        <f t="shared" si="257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12">
        <f t="shared" si="253"/>
        <v>92.39</v>
      </c>
      <c r="Q2719" t="str">
        <f t="shared" si="257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12">
        <f t="shared" si="253"/>
        <v>125.98</v>
      </c>
      <c r="Q2720" t="str">
        <f t="shared" si="257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12">
        <f t="shared" si="253"/>
        <v>94.64</v>
      </c>
      <c r="Q2721" t="str">
        <f t="shared" si="257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12">
        <f t="shared" si="253"/>
        <v>170.7</v>
      </c>
      <c r="Q2722" t="str">
        <f t="shared" si="257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12">
        <f t="shared" si="253"/>
        <v>40.76</v>
      </c>
      <c r="Q2723" t="str">
        <f t="shared" si="257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12">
        <f t="shared" si="253"/>
        <v>68.25</v>
      </c>
      <c r="Q2724" t="str">
        <f t="shared" si="257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12">
        <f t="shared" si="253"/>
        <v>95.49</v>
      </c>
      <c r="Q2725" t="str">
        <f t="shared" si="257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12">
        <f t="shared" si="253"/>
        <v>7.19</v>
      </c>
      <c r="Q2726" t="str">
        <f t="shared" si="257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12">
        <f t="shared" si="253"/>
        <v>511.65</v>
      </c>
      <c r="Q2727" t="str">
        <f t="shared" si="257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12">
        <f t="shared" si="253"/>
        <v>261.75</v>
      </c>
      <c r="Q2728" t="str">
        <f t="shared" si="257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12">
        <f t="shared" si="253"/>
        <v>69.760000000000005</v>
      </c>
      <c r="Q2729" t="str">
        <f t="shared" si="257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12">
        <f t="shared" si="253"/>
        <v>77.23</v>
      </c>
      <c r="Q2730" t="str">
        <f t="shared" si="257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12">
        <f t="shared" si="253"/>
        <v>340.57</v>
      </c>
      <c r="Q2731" t="str">
        <f t="shared" si="257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12">
        <f t="shared" si="253"/>
        <v>67.42</v>
      </c>
      <c r="Q2732" t="str">
        <f t="shared" si="257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12">
        <f t="shared" si="253"/>
        <v>845.7</v>
      </c>
      <c r="Q2733" t="str">
        <f t="shared" si="257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12">
        <f t="shared" si="253"/>
        <v>97.19</v>
      </c>
      <c r="Q2734" t="str">
        <f t="shared" si="257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12">
        <f t="shared" si="253"/>
        <v>451.84</v>
      </c>
      <c r="Q2735" t="str">
        <f t="shared" si="257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12">
        <f t="shared" si="253"/>
        <v>138.66999999999999</v>
      </c>
      <c r="Q2736" t="str">
        <f t="shared" si="257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12">
        <f t="shared" si="253"/>
        <v>21.64</v>
      </c>
      <c r="Q2737" t="str">
        <f t="shared" si="257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12">
        <f t="shared" si="253"/>
        <v>169.52</v>
      </c>
      <c r="Q2738" t="str">
        <f t="shared" si="257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12">
        <f t="shared" si="253"/>
        <v>161.88</v>
      </c>
      <c r="Q2739" t="str">
        <f t="shared" si="257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12">
        <f t="shared" si="253"/>
        <v>493.13</v>
      </c>
      <c r="Q2740" t="str">
        <f t="shared" si="257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12">
        <f t="shared" si="253"/>
        <v>22.12</v>
      </c>
      <c r="Q2741" t="str">
        <f t="shared" si="257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12">
        <f t="shared" si="253"/>
        <v>18.239999999999998</v>
      </c>
      <c r="Q2742" t="str">
        <f t="shared" si="257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12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12">
        <f t="shared" si="253"/>
        <v>40.61</v>
      </c>
      <c r="Q2744" t="str">
        <f t="shared" si="257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12">
        <f t="shared" si="253"/>
        <v>0</v>
      </c>
      <c r="Q2745" t="str">
        <f t="shared" si="257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12">
        <f t="shared" si="253"/>
        <v>37.950000000000003</v>
      </c>
      <c r="Q2746" t="str">
        <f t="shared" si="257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12">
        <f t="shared" si="253"/>
        <v>35.729999999999997</v>
      </c>
      <c r="Q2747" t="str">
        <f t="shared" si="257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12">
        <f t="shared" si="253"/>
        <v>42.16</v>
      </c>
      <c r="Q2748" t="str">
        <f t="shared" si="257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12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12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12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12">
        <f t="shared" si="253"/>
        <v>0</v>
      </c>
      <c r="Q2752" t="str">
        <f t="shared" si="257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12">
        <f t="shared" si="253"/>
        <v>0</v>
      </c>
      <c r="Q2753" t="str">
        <f t="shared" si="257"/>
        <v>publishing</v>
      </c>
      <c r="R2753" t="str">
        <f t="shared" si="254"/>
        <v>children's books</v>
      </c>
      <c r="S2753" s="9">
        <f t="shared" si="255"/>
        <v>41747.887060185189</v>
      </c>
      <c r="T2753" s="9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ROUND(E2754/D2754*100,0)</f>
        <v>11</v>
      </c>
      <c r="P2754" s="12">
        <f t="shared" ref="P2754:P2817" si="259">IFERROR(ROUND(E2754/L2754,2), 0 )</f>
        <v>39.29</v>
      </c>
      <c r="Q2754" t="str">
        <f t="shared" si="257"/>
        <v>publishing</v>
      </c>
      <c r="R2754" t="str">
        <f t="shared" ref="R2754:R2817" si="260">RIGHT(N2754,LEN(N2754 )-LEN(Q2754) -1)</f>
        <v>children's books</v>
      </c>
      <c r="S2754" s="9">
        <f t="shared" ref="S2754:S2817" si="261">(((J2754/60)/60)/24) + DATE(1970,1,1)</f>
        <v>40855.765092592592</v>
      </c>
      <c r="T2754" s="9">
        <f t="shared" ref="T2754:T2817" si="262">(((I2754/60)/60)/24) + 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12">
        <f t="shared" si="259"/>
        <v>47.5</v>
      </c>
      <c r="Q2755" t="str">
        <f t="shared" ref="Q2755:Q2818" si="263">LEFT(N2755,SEARCH("/",N2755,1) - 1)</f>
        <v>publishing</v>
      </c>
      <c r="R2755" t="str">
        <f t="shared" si="260"/>
        <v>children's books</v>
      </c>
      <c r="S2755" s="9">
        <f t="shared" si="261"/>
        <v>41117.900729166664</v>
      </c>
      <c r="T2755" s="9">
        <f t="shared" si="262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12">
        <f t="shared" si="259"/>
        <v>0</v>
      </c>
      <c r="Q2756" t="str">
        <f t="shared" si="263"/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12">
        <f t="shared" si="259"/>
        <v>17.329999999999998</v>
      </c>
      <c r="Q2757" t="str">
        <f t="shared" si="263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12">
        <f t="shared" si="259"/>
        <v>31.76</v>
      </c>
      <c r="Q2758" t="str">
        <f t="shared" si="263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12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12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12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12">
        <f t="shared" si="259"/>
        <v>0</v>
      </c>
      <c r="Q2762" t="str">
        <f t="shared" si="263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12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12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12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12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12">
        <f t="shared" si="259"/>
        <v>0</v>
      </c>
      <c r="Q2767" t="str">
        <f t="shared" si="263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12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12">
        <f t="shared" si="259"/>
        <v>11.33</v>
      </c>
      <c r="Q2769" t="str">
        <f t="shared" si="263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12">
        <f t="shared" si="259"/>
        <v>29.47</v>
      </c>
      <c r="Q2770" t="str">
        <f t="shared" si="263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12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12">
        <f t="shared" si="259"/>
        <v>63.1</v>
      </c>
      <c r="Q2772" t="str">
        <f t="shared" si="263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12">
        <f t="shared" si="259"/>
        <v>0</v>
      </c>
      <c r="Q2773" t="str">
        <f t="shared" si="263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12">
        <f t="shared" si="259"/>
        <v>0</v>
      </c>
      <c r="Q2774" t="str">
        <f t="shared" si="263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12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12">
        <f t="shared" si="259"/>
        <v>43.85</v>
      </c>
      <c r="Q2776" t="str">
        <f t="shared" si="263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12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12">
        <f t="shared" si="259"/>
        <v>45.97</v>
      </c>
      <c r="Q2778" t="str">
        <f t="shared" si="263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12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12">
        <f t="shared" si="259"/>
        <v>93.67</v>
      </c>
      <c r="Q2780" t="str">
        <f t="shared" si="263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12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12">
        <f t="shared" si="259"/>
        <v>0</v>
      </c>
      <c r="Q2782" t="str">
        <f t="shared" si="263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12">
        <f t="shared" si="259"/>
        <v>47</v>
      </c>
      <c r="Q2783" t="str">
        <f t="shared" si="263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12">
        <f t="shared" si="259"/>
        <v>66.67</v>
      </c>
      <c r="Q2784" t="str">
        <f t="shared" si="263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12">
        <f t="shared" si="259"/>
        <v>18.77</v>
      </c>
      <c r="Q2785" t="str">
        <f t="shared" si="263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12">
        <f t="shared" si="259"/>
        <v>66.11</v>
      </c>
      <c r="Q2786" t="str">
        <f t="shared" si="263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12">
        <f t="shared" si="259"/>
        <v>36.86</v>
      </c>
      <c r="Q2787" t="str">
        <f t="shared" si="263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12">
        <f t="shared" si="259"/>
        <v>39.81</v>
      </c>
      <c r="Q2788" t="str">
        <f t="shared" si="263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12">
        <f t="shared" si="259"/>
        <v>31.5</v>
      </c>
      <c r="Q2789" t="str">
        <f t="shared" si="263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12">
        <f t="shared" si="259"/>
        <v>102.5</v>
      </c>
      <c r="Q2790" t="str">
        <f t="shared" si="263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12">
        <f t="shared" si="259"/>
        <v>126.46</v>
      </c>
      <c r="Q2791" t="str">
        <f t="shared" si="263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12">
        <f t="shared" si="259"/>
        <v>47.88</v>
      </c>
      <c r="Q2792" t="str">
        <f t="shared" si="263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12">
        <f t="shared" si="259"/>
        <v>73.209999999999994</v>
      </c>
      <c r="Q2793" t="str">
        <f t="shared" si="263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12">
        <f t="shared" si="259"/>
        <v>89.67</v>
      </c>
      <c r="Q2794" t="str">
        <f t="shared" si="263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12">
        <f t="shared" si="259"/>
        <v>151.46</v>
      </c>
      <c r="Q2795" t="str">
        <f t="shared" si="263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12">
        <f t="shared" si="259"/>
        <v>25</v>
      </c>
      <c r="Q2796" t="str">
        <f t="shared" si="263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12">
        <f t="shared" si="259"/>
        <v>36.5</v>
      </c>
      <c r="Q2797" t="str">
        <f t="shared" si="263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12">
        <f t="shared" si="259"/>
        <v>44</v>
      </c>
      <c r="Q2798" t="str">
        <f t="shared" si="263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12">
        <f t="shared" si="259"/>
        <v>87.36</v>
      </c>
      <c r="Q2799" t="str">
        <f t="shared" si="263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12">
        <f t="shared" si="259"/>
        <v>36.47</v>
      </c>
      <c r="Q2800" t="str">
        <f t="shared" si="263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12">
        <f t="shared" si="259"/>
        <v>44.86</v>
      </c>
      <c r="Q2801" t="str">
        <f t="shared" si="263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12">
        <f t="shared" si="259"/>
        <v>42.9</v>
      </c>
      <c r="Q2802" t="str">
        <f t="shared" si="263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12">
        <f t="shared" si="259"/>
        <v>51.23</v>
      </c>
      <c r="Q2803" t="str">
        <f t="shared" si="263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12">
        <f t="shared" si="259"/>
        <v>33.94</v>
      </c>
      <c r="Q2804" t="str">
        <f t="shared" si="263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12">
        <f t="shared" si="259"/>
        <v>90.74</v>
      </c>
      <c r="Q2805" t="str">
        <f t="shared" si="263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12">
        <f t="shared" si="259"/>
        <v>50</v>
      </c>
      <c r="Q2806" t="str">
        <f t="shared" si="263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12">
        <f t="shared" si="259"/>
        <v>24.44</v>
      </c>
      <c r="Q2807" t="str">
        <f t="shared" si="263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12">
        <f t="shared" si="259"/>
        <v>44.25</v>
      </c>
      <c r="Q2808" t="str">
        <f t="shared" si="263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12">
        <f t="shared" si="259"/>
        <v>67.739999999999995</v>
      </c>
      <c r="Q2809" t="str">
        <f t="shared" si="263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12">
        <f t="shared" si="259"/>
        <v>65.38</v>
      </c>
      <c r="Q2810" t="str">
        <f t="shared" si="263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12">
        <f t="shared" si="259"/>
        <v>121.9</v>
      </c>
      <c r="Q2811" t="str">
        <f t="shared" si="263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12">
        <f t="shared" si="259"/>
        <v>47.46</v>
      </c>
      <c r="Q2812" t="str">
        <f t="shared" si="263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12">
        <f t="shared" si="259"/>
        <v>92.84</v>
      </c>
      <c r="Q2813" t="str">
        <f t="shared" si="263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12">
        <f t="shared" si="259"/>
        <v>68.25</v>
      </c>
      <c r="Q2814" t="str">
        <f t="shared" si="263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12">
        <f t="shared" si="259"/>
        <v>37.21</v>
      </c>
      <c r="Q2815" t="str">
        <f t="shared" si="263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12">
        <f t="shared" si="259"/>
        <v>25.25</v>
      </c>
      <c r="Q2816" t="str">
        <f t="shared" si="263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12">
        <f t="shared" si="259"/>
        <v>43.21</v>
      </c>
      <c r="Q2817" t="str">
        <f t="shared" si="263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ROUND(E2818/D2818*100,0)</f>
        <v>142</v>
      </c>
      <c r="P2818" s="12">
        <f t="shared" ref="P2818:P2881" si="265">IFERROR(ROUND(E2818/L2818,2), 0 )</f>
        <v>25.13</v>
      </c>
      <c r="Q2818" t="str">
        <f t="shared" si="263"/>
        <v>theater</v>
      </c>
      <c r="R2818" t="str">
        <f t="shared" ref="R2818:R2881" si="266">RIGHT(N2818,LEN(N2818 )-LEN(Q2818) -1)</f>
        <v>plays</v>
      </c>
      <c r="S2818" s="9">
        <f t="shared" ref="S2818:S2881" si="267">(((J2818/60)/60)/24) + DATE(1970,1,1)</f>
        <v>42188.467499999999</v>
      </c>
      <c r="T2818" s="9">
        <f t="shared" ref="T2818:T2881" si="268">(((I2818/60)/60)/24) + 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12">
        <f t="shared" si="265"/>
        <v>23.64</v>
      </c>
      <c r="Q2819" t="str">
        <f t="shared" ref="Q2819:Q2882" si="269">LEFT(N2819,SEARCH("/",N2819,1) - 1)</f>
        <v>theater</v>
      </c>
      <c r="R2819" t="str">
        <f t="shared" si="266"/>
        <v>plays</v>
      </c>
      <c r="S2819" s="9">
        <f t="shared" si="267"/>
        <v>42023.634976851856</v>
      </c>
      <c r="T2819" s="9">
        <f t="shared" si="268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12">
        <f t="shared" si="265"/>
        <v>103.95</v>
      </c>
      <c r="Q2820" t="str">
        <f t="shared" si="269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12">
        <f t="shared" si="265"/>
        <v>50.38</v>
      </c>
      <c r="Q2821" t="str">
        <f t="shared" si="269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12">
        <f t="shared" si="265"/>
        <v>13.6</v>
      </c>
      <c r="Q2822" t="str">
        <f t="shared" si="269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12">
        <f t="shared" si="265"/>
        <v>28.57</v>
      </c>
      <c r="Q2823" t="str">
        <f t="shared" si="269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12">
        <f t="shared" si="265"/>
        <v>63.83</v>
      </c>
      <c r="Q2824" t="str">
        <f t="shared" si="269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12">
        <f t="shared" si="265"/>
        <v>8.86</v>
      </c>
      <c r="Q2825" t="str">
        <f t="shared" si="269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12">
        <f t="shared" si="265"/>
        <v>50.67</v>
      </c>
      <c r="Q2826" t="str">
        <f t="shared" si="269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12">
        <f t="shared" si="265"/>
        <v>60.78</v>
      </c>
      <c r="Q2827" t="str">
        <f t="shared" si="269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12">
        <f t="shared" si="265"/>
        <v>113.42</v>
      </c>
      <c r="Q2828" t="str">
        <f t="shared" si="269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12">
        <f t="shared" si="265"/>
        <v>104.57</v>
      </c>
      <c r="Q2829" t="str">
        <f t="shared" si="269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12">
        <f t="shared" si="265"/>
        <v>98.31</v>
      </c>
      <c r="Q2830" t="str">
        <f t="shared" si="269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12">
        <f t="shared" si="265"/>
        <v>35.04</v>
      </c>
      <c r="Q2831" t="str">
        <f t="shared" si="269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12">
        <f t="shared" si="265"/>
        <v>272.73</v>
      </c>
      <c r="Q2832" t="str">
        <f t="shared" si="269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12">
        <f t="shared" si="265"/>
        <v>63.85</v>
      </c>
      <c r="Q2833" t="str">
        <f t="shared" si="269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12">
        <f t="shared" si="265"/>
        <v>30.19</v>
      </c>
      <c r="Q2834" t="str">
        <f t="shared" si="269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12">
        <f t="shared" si="265"/>
        <v>83.51</v>
      </c>
      <c r="Q2835" t="str">
        <f t="shared" si="269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12">
        <f t="shared" si="265"/>
        <v>64.760000000000005</v>
      </c>
      <c r="Q2836" t="str">
        <f t="shared" si="269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12">
        <f t="shared" si="265"/>
        <v>20.12</v>
      </c>
      <c r="Q2837" t="str">
        <f t="shared" si="269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12">
        <f t="shared" si="265"/>
        <v>44.09</v>
      </c>
      <c r="Q2838" t="str">
        <f t="shared" si="269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12">
        <f t="shared" si="265"/>
        <v>40.479999999999997</v>
      </c>
      <c r="Q2839" t="str">
        <f t="shared" si="269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12">
        <f t="shared" si="265"/>
        <v>44.54</v>
      </c>
      <c r="Q2840" t="str">
        <f t="shared" si="269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12">
        <f t="shared" si="265"/>
        <v>125.81</v>
      </c>
      <c r="Q2841" t="str">
        <f t="shared" si="269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12">
        <f t="shared" si="265"/>
        <v>19.7</v>
      </c>
      <c r="Q2842" t="str">
        <f t="shared" si="269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12">
        <f t="shared" si="265"/>
        <v>10</v>
      </c>
      <c r="Q2843" t="str">
        <f t="shared" si="269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12">
        <f t="shared" si="265"/>
        <v>0</v>
      </c>
      <c r="Q2844" t="str">
        <f t="shared" si="269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12">
        <f t="shared" si="265"/>
        <v>0</v>
      </c>
      <c r="Q2845" t="str">
        <f t="shared" si="269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12">
        <f t="shared" si="265"/>
        <v>30</v>
      </c>
      <c r="Q2846" t="str">
        <f t="shared" si="269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12">
        <f t="shared" si="265"/>
        <v>60.67</v>
      </c>
      <c r="Q2847" t="str">
        <f t="shared" si="269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12">
        <f t="shared" si="265"/>
        <v>0</v>
      </c>
      <c r="Q2848" t="str">
        <f t="shared" si="269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12">
        <f t="shared" si="265"/>
        <v>0</v>
      </c>
      <c r="Q2849" t="str">
        <f t="shared" si="269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12">
        <f t="shared" si="265"/>
        <v>23.33</v>
      </c>
      <c r="Q2850" t="str">
        <f t="shared" si="269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12">
        <f t="shared" si="265"/>
        <v>5</v>
      </c>
      <c r="Q2851" t="str">
        <f t="shared" si="269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12">
        <f t="shared" si="265"/>
        <v>23.92</v>
      </c>
      <c r="Q2852" t="str">
        <f t="shared" si="269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12">
        <f t="shared" si="265"/>
        <v>0</v>
      </c>
      <c r="Q2853" t="str">
        <f t="shared" si="269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12">
        <f t="shared" si="265"/>
        <v>15.83</v>
      </c>
      <c r="Q2854" t="str">
        <f t="shared" si="269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12">
        <f t="shared" si="265"/>
        <v>0</v>
      </c>
      <c r="Q2855" t="str">
        <f t="shared" si="269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12">
        <f t="shared" si="265"/>
        <v>29.79</v>
      </c>
      <c r="Q2856" t="str">
        <f t="shared" si="269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12">
        <f t="shared" si="265"/>
        <v>60</v>
      </c>
      <c r="Q2857" t="str">
        <f t="shared" si="269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12">
        <f t="shared" si="265"/>
        <v>24.33</v>
      </c>
      <c r="Q2858" t="str">
        <f t="shared" si="269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12">
        <f t="shared" si="265"/>
        <v>500</v>
      </c>
      <c r="Q2859" t="str">
        <f t="shared" si="269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12">
        <f t="shared" si="265"/>
        <v>0</v>
      </c>
      <c r="Q2860" t="str">
        <f t="shared" si="269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12">
        <f t="shared" si="265"/>
        <v>35</v>
      </c>
      <c r="Q2861" t="str">
        <f t="shared" si="269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12">
        <f t="shared" si="265"/>
        <v>29.56</v>
      </c>
      <c r="Q2862" t="str">
        <f t="shared" si="269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12">
        <f t="shared" si="265"/>
        <v>26.67</v>
      </c>
      <c r="Q2863" t="str">
        <f t="shared" si="269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12">
        <f t="shared" si="265"/>
        <v>18.329999999999998</v>
      </c>
      <c r="Q2864" t="str">
        <f t="shared" si="269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12">
        <f t="shared" si="265"/>
        <v>20</v>
      </c>
      <c r="Q2865" t="str">
        <f t="shared" si="269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12">
        <f t="shared" si="265"/>
        <v>13.33</v>
      </c>
      <c r="Q2866" t="str">
        <f t="shared" si="269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12">
        <f t="shared" si="265"/>
        <v>0</v>
      </c>
      <c r="Q2867" t="str">
        <f t="shared" si="269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12">
        <f t="shared" si="265"/>
        <v>22.5</v>
      </c>
      <c r="Q2868" t="str">
        <f t="shared" si="269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12">
        <f t="shared" si="265"/>
        <v>50.4</v>
      </c>
      <c r="Q2869" t="str">
        <f t="shared" si="269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12">
        <f t="shared" si="265"/>
        <v>105.03</v>
      </c>
      <c r="Q2870" t="str">
        <f t="shared" si="269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12">
        <f t="shared" si="265"/>
        <v>35.4</v>
      </c>
      <c r="Q2871" t="str">
        <f t="shared" si="269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12">
        <f t="shared" si="265"/>
        <v>83.33</v>
      </c>
      <c r="Q2872" t="str">
        <f t="shared" si="269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12">
        <f t="shared" si="265"/>
        <v>35.92</v>
      </c>
      <c r="Q2873" t="str">
        <f t="shared" si="269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12">
        <f t="shared" si="265"/>
        <v>0</v>
      </c>
      <c r="Q2874" t="str">
        <f t="shared" si="269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12">
        <f t="shared" si="265"/>
        <v>119.13</v>
      </c>
      <c r="Q2875" t="str">
        <f t="shared" si="269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12">
        <f t="shared" si="265"/>
        <v>90.33</v>
      </c>
      <c r="Q2876" t="str">
        <f t="shared" si="269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12">
        <f t="shared" si="265"/>
        <v>2.33</v>
      </c>
      <c r="Q2877" t="str">
        <f t="shared" si="269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12">
        <f t="shared" si="265"/>
        <v>0</v>
      </c>
      <c r="Q2878" t="str">
        <f t="shared" si="269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12">
        <f t="shared" si="265"/>
        <v>108.33</v>
      </c>
      <c r="Q2879" t="str">
        <f t="shared" si="269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12">
        <f t="shared" si="265"/>
        <v>15.75</v>
      </c>
      <c r="Q2880" t="str">
        <f t="shared" si="269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12">
        <f t="shared" si="265"/>
        <v>29</v>
      </c>
      <c r="Q2881" t="str">
        <f t="shared" si="269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ROUND(E2882/D2882*100,0)</f>
        <v>23</v>
      </c>
      <c r="P2882" s="12">
        <f t="shared" ref="P2882:P2945" si="271">IFERROR(ROUND(E2882/L2882,2), 0 )</f>
        <v>96.55</v>
      </c>
      <c r="Q2882" t="str">
        <f t="shared" si="269"/>
        <v>theater</v>
      </c>
      <c r="R2882" t="str">
        <f t="shared" ref="R2882:R2945" si="272">RIGHT(N2882,LEN(N2882 )-LEN(Q2882) -1)</f>
        <v>plays</v>
      </c>
      <c r="S2882" s="9">
        <f t="shared" ref="S2882:S2945" si="273">(((J2882/60)/60)/24) + DATE(1970,1,1)</f>
        <v>42192.905694444446</v>
      </c>
      <c r="T2882" s="9">
        <f t="shared" ref="T2882:T2945" si="274">(((I2882/60)/60)/24) + 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12">
        <f t="shared" si="271"/>
        <v>0</v>
      </c>
      <c r="Q2883" t="str">
        <f t="shared" ref="Q2883:Q2946" si="275">LEFT(N2883,SEARCH("/",N2883,1) - 1)</f>
        <v>theater</v>
      </c>
      <c r="R2883" t="str">
        <f t="shared" si="272"/>
        <v>plays</v>
      </c>
      <c r="S2883" s="9">
        <f t="shared" si="273"/>
        <v>41916.597638888888</v>
      </c>
      <c r="T2883" s="9">
        <f t="shared" si="274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12">
        <f t="shared" si="271"/>
        <v>63</v>
      </c>
      <c r="Q2884" t="str">
        <f t="shared" si="275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12">
        <f t="shared" si="271"/>
        <v>381.6</v>
      </c>
      <c r="Q2885" t="str">
        <f t="shared" si="275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12">
        <f t="shared" si="271"/>
        <v>46.25</v>
      </c>
      <c r="Q2886" t="str">
        <f t="shared" si="275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12">
        <f t="shared" si="271"/>
        <v>26</v>
      </c>
      <c r="Q2887" t="str">
        <f t="shared" si="275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12">
        <f t="shared" si="271"/>
        <v>10</v>
      </c>
      <c r="Q2888" t="str">
        <f t="shared" si="275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12">
        <f t="shared" si="271"/>
        <v>5</v>
      </c>
      <c r="Q2889" t="str">
        <f t="shared" si="275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12">
        <f t="shared" si="271"/>
        <v>0</v>
      </c>
      <c r="Q2890" t="str">
        <f t="shared" si="275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12">
        <f t="shared" si="271"/>
        <v>81.569999999999993</v>
      </c>
      <c r="Q2891" t="str">
        <f t="shared" si="275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12">
        <f t="shared" si="271"/>
        <v>7</v>
      </c>
      <c r="Q2892" t="str">
        <f t="shared" si="275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12">
        <f t="shared" si="271"/>
        <v>27.3</v>
      </c>
      <c r="Q2893" t="str">
        <f t="shared" si="275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12">
        <f t="shared" si="271"/>
        <v>29.41</v>
      </c>
      <c r="Q2894" t="str">
        <f t="shared" si="275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12">
        <f t="shared" si="271"/>
        <v>12.5</v>
      </c>
      <c r="Q2895" t="str">
        <f t="shared" si="275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12">
        <f t="shared" si="271"/>
        <v>0</v>
      </c>
      <c r="Q2896" t="str">
        <f t="shared" si="275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12">
        <f t="shared" si="271"/>
        <v>5.75</v>
      </c>
      <c r="Q2897" t="str">
        <f t="shared" si="275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12">
        <f t="shared" si="271"/>
        <v>52.08</v>
      </c>
      <c r="Q2898" t="str">
        <f t="shared" si="275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12">
        <f t="shared" si="271"/>
        <v>183.33</v>
      </c>
      <c r="Q2899" t="str">
        <f t="shared" si="275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12">
        <f t="shared" si="271"/>
        <v>26.33</v>
      </c>
      <c r="Q2900" t="str">
        <f t="shared" si="275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12">
        <f t="shared" si="271"/>
        <v>0</v>
      </c>
      <c r="Q2901" t="str">
        <f t="shared" si="275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12">
        <f t="shared" si="271"/>
        <v>486.43</v>
      </c>
      <c r="Q2902" t="str">
        <f t="shared" si="275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12">
        <f t="shared" si="271"/>
        <v>3</v>
      </c>
      <c r="Q2903" t="str">
        <f t="shared" si="275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12">
        <f t="shared" si="271"/>
        <v>25</v>
      </c>
      <c r="Q2904" t="str">
        <f t="shared" si="275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12">
        <f t="shared" si="271"/>
        <v>9.75</v>
      </c>
      <c r="Q2905" t="str">
        <f t="shared" si="275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12">
        <f t="shared" si="271"/>
        <v>18.75</v>
      </c>
      <c r="Q2906" t="str">
        <f t="shared" si="275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12">
        <f t="shared" si="271"/>
        <v>36.590000000000003</v>
      </c>
      <c r="Q2907" t="str">
        <f t="shared" si="275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12">
        <f t="shared" si="271"/>
        <v>80.709999999999994</v>
      </c>
      <c r="Q2908" t="str">
        <f t="shared" si="275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12">
        <f t="shared" si="271"/>
        <v>1</v>
      </c>
      <c r="Q2909" t="str">
        <f t="shared" si="275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12">
        <f t="shared" si="271"/>
        <v>52.8</v>
      </c>
      <c r="Q2910" t="str">
        <f t="shared" si="275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12">
        <f t="shared" si="271"/>
        <v>20</v>
      </c>
      <c r="Q2911" t="str">
        <f t="shared" si="275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12">
        <f t="shared" si="271"/>
        <v>1</v>
      </c>
      <c r="Q2912" t="str">
        <f t="shared" si="275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12">
        <f t="shared" si="271"/>
        <v>46.93</v>
      </c>
      <c r="Q2913" t="str">
        <f t="shared" si="275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12">
        <f t="shared" si="271"/>
        <v>78.08</v>
      </c>
      <c r="Q2914" t="str">
        <f t="shared" si="275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12">
        <f t="shared" si="271"/>
        <v>1</v>
      </c>
      <c r="Q2915" t="str">
        <f t="shared" si="275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12">
        <f t="shared" si="271"/>
        <v>1</v>
      </c>
      <c r="Q2916" t="str">
        <f t="shared" si="275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12">
        <f t="shared" si="271"/>
        <v>203.67</v>
      </c>
      <c r="Q2917" t="str">
        <f t="shared" si="275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12">
        <f t="shared" si="271"/>
        <v>20.71</v>
      </c>
      <c r="Q2918" t="str">
        <f t="shared" si="275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12">
        <f t="shared" si="271"/>
        <v>48.56</v>
      </c>
      <c r="Q2919" t="str">
        <f t="shared" si="275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12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12">
        <f t="shared" si="271"/>
        <v>8.5</v>
      </c>
      <c r="Q2921" t="str">
        <f t="shared" si="275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12">
        <f t="shared" si="271"/>
        <v>51.62</v>
      </c>
      <c r="Q2922" t="str">
        <f t="shared" si="275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12">
        <f t="shared" si="271"/>
        <v>43</v>
      </c>
      <c r="Q2923" t="str">
        <f t="shared" si="275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12">
        <f t="shared" si="271"/>
        <v>83.33</v>
      </c>
      <c r="Q2924" t="str">
        <f t="shared" si="275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12">
        <f t="shared" si="271"/>
        <v>30</v>
      </c>
      <c r="Q2925" t="str">
        <f t="shared" si="275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12">
        <f t="shared" si="271"/>
        <v>175.51</v>
      </c>
      <c r="Q2926" t="str">
        <f t="shared" si="275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12">
        <f t="shared" si="271"/>
        <v>231.66</v>
      </c>
      <c r="Q2927" t="str">
        <f t="shared" si="275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12">
        <f t="shared" si="271"/>
        <v>75</v>
      </c>
      <c r="Q2928" t="str">
        <f t="shared" si="275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12">
        <f t="shared" si="271"/>
        <v>112.14</v>
      </c>
      <c r="Q2929" t="str">
        <f t="shared" si="275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12">
        <f t="shared" si="271"/>
        <v>41.67</v>
      </c>
      <c r="Q2930" t="str">
        <f t="shared" si="275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12">
        <f t="shared" si="271"/>
        <v>255.17</v>
      </c>
      <c r="Q2931" t="str">
        <f t="shared" si="275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12">
        <f t="shared" si="271"/>
        <v>162.77000000000001</v>
      </c>
      <c r="Q2932" t="str">
        <f t="shared" si="275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12">
        <f t="shared" si="271"/>
        <v>88.33</v>
      </c>
      <c r="Q2933" t="str">
        <f t="shared" si="275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12">
        <f t="shared" si="271"/>
        <v>85.74</v>
      </c>
      <c r="Q2934" t="str">
        <f t="shared" si="275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12">
        <f t="shared" si="271"/>
        <v>47.57</v>
      </c>
      <c r="Q2935" t="str">
        <f t="shared" si="275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12">
        <f t="shared" si="271"/>
        <v>72.97</v>
      </c>
      <c r="Q2936" t="str">
        <f t="shared" si="275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12">
        <f t="shared" si="271"/>
        <v>90.54</v>
      </c>
      <c r="Q2937" t="str">
        <f t="shared" si="275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12">
        <f t="shared" si="271"/>
        <v>37.65</v>
      </c>
      <c r="Q2938" t="str">
        <f t="shared" si="275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12">
        <f t="shared" si="271"/>
        <v>36.36</v>
      </c>
      <c r="Q2939" t="str">
        <f t="shared" si="275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12">
        <f t="shared" si="271"/>
        <v>126.72</v>
      </c>
      <c r="Q2940" t="str">
        <f t="shared" si="275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12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12">
        <f t="shared" si="271"/>
        <v>81.239999999999995</v>
      </c>
      <c r="Q2942" t="str">
        <f t="shared" si="275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12">
        <f t="shared" si="271"/>
        <v>1</v>
      </c>
      <c r="Q2943" t="str">
        <f t="shared" si="275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12">
        <f t="shared" si="271"/>
        <v>202.23</v>
      </c>
      <c r="Q2944" t="str">
        <f t="shared" si="275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12">
        <f t="shared" si="271"/>
        <v>0</v>
      </c>
      <c r="Q2945" t="str">
        <f t="shared" si="275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ROUND(E2946/D2946*100,0)</f>
        <v>1</v>
      </c>
      <c r="P2946" s="12">
        <f t="shared" ref="P2946:P3009" si="277">IFERROR(ROUND(E2946/L2946,2), 0 )</f>
        <v>100</v>
      </c>
      <c r="Q2946" t="str">
        <f t="shared" si="275"/>
        <v>theater</v>
      </c>
      <c r="R2946" t="str">
        <f t="shared" ref="R2946:R3009" si="278">RIGHT(N2946,LEN(N2946 )-LEN(Q2946) -1)</f>
        <v>spaces</v>
      </c>
      <c r="S2946" s="9">
        <f t="shared" ref="S2946:S3009" si="279">(((J2946/60)/60)/24) + DATE(1970,1,1)</f>
        <v>42132.9143287037</v>
      </c>
      <c r="T2946" s="9">
        <f t="shared" ref="T2946:T3009" si="280">(((I2946/60)/60)/24) + 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12">
        <f t="shared" si="277"/>
        <v>0</v>
      </c>
      <c r="Q2947" t="str">
        <f t="shared" ref="Q2947:Q3010" si="281">LEFT(N2947,SEARCH("/",N2947,1) - 1)</f>
        <v>theater</v>
      </c>
      <c r="R2947" t="str">
        <f t="shared" si="278"/>
        <v>spaces</v>
      </c>
      <c r="S2947" s="9">
        <f t="shared" si="279"/>
        <v>42118.139583333337</v>
      </c>
      <c r="T2947" s="9">
        <f t="shared" si="280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12">
        <f t="shared" si="277"/>
        <v>1</v>
      </c>
      <c r="Q2948" t="str">
        <f t="shared" si="281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12">
        <f t="shared" si="277"/>
        <v>82.46</v>
      </c>
      <c r="Q2949" t="str">
        <f t="shared" si="281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12">
        <f t="shared" si="277"/>
        <v>2.67</v>
      </c>
      <c r="Q2950" t="str">
        <f t="shared" si="281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12">
        <f t="shared" si="277"/>
        <v>12.5</v>
      </c>
      <c r="Q2951" t="str">
        <f t="shared" si="281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12">
        <f t="shared" si="277"/>
        <v>0</v>
      </c>
      <c r="Q2952" t="str">
        <f t="shared" si="281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12">
        <f t="shared" si="277"/>
        <v>18.899999999999999</v>
      </c>
      <c r="Q2953" t="str">
        <f t="shared" si="281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12">
        <f t="shared" si="277"/>
        <v>200.63</v>
      </c>
      <c r="Q2954" t="str">
        <f t="shared" si="281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12">
        <f t="shared" si="277"/>
        <v>201.67</v>
      </c>
      <c r="Q2955" t="str">
        <f t="shared" si="281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12">
        <f t="shared" si="277"/>
        <v>0</v>
      </c>
      <c r="Q2956" t="str">
        <f t="shared" si="281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12">
        <f t="shared" si="277"/>
        <v>65</v>
      </c>
      <c r="Q2957" t="str">
        <f t="shared" si="281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12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12">
        <f t="shared" si="277"/>
        <v>93.33</v>
      </c>
      <c r="Q2959" t="str">
        <f t="shared" si="281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12">
        <f t="shared" si="277"/>
        <v>0</v>
      </c>
      <c r="Q2960" t="str">
        <f t="shared" si="281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12">
        <f t="shared" si="277"/>
        <v>0</v>
      </c>
      <c r="Q2961" t="str">
        <f t="shared" si="281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12">
        <f t="shared" si="277"/>
        <v>0</v>
      </c>
      <c r="Q2962" t="str">
        <f t="shared" si="281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12">
        <f t="shared" si="277"/>
        <v>50.75</v>
      </c>
      <c r="Q2963" t="str">
        <f t="shared" si="281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12">
        <f t="shared" si="277"/>
        <v>60.9</v>
      </c>
      <c r="Q2964" t="str">
        <f t="shared" si="281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12">
        <f t="shared" si="277"/>
        <v>109.03</v>
      </c>
      <c r="Q2965" t="str">
        <f t="shared" si="281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12">
        <f t="shared" si="277"/>
        <v>25.69</v>
      </c>
      <c r="Q2966" t="str">
        <f t="shared" si="281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12">
        <f t="shared" si="277"/>
        <v>41.92</v>
      </c>
      <c r="Q2967" t="str">
        <f t="shared" si="281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12">
        <f t="shared" si="277"/>
        <v>88.77</v>
      </c>
      <c r="Q2968" t="str">
        <f t="shared" si="281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12">
        <f t="shared" si="277"/>
        <v>80.23</v>
      </c>
      <c r="Q2969" t="str">
        <f t="shared" si="281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12">
        <f t="shared" si="277"/>
        <v>78.94</v>
      </c>
      <c r="Q2970" t="str">
        <f t="shared" si="281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12">
        <f t="shared" si="277"/>
        <v>95.59</v>
      </c>
      <c r="Q2971" t="str">
        <f t="shared" si="281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12">
        <f t="shared" si="277"/>
        <v>69.89</v>
      </c>
      <c r="Q2972" t="str">
        <f t="shared" si="281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12">
        <f t="shared" si="277"/>
        <v>74.53</v>
      </c>
      <c r="Q2973" t="str">
        <f t="shared" si="281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12">
        <f t="shared" si="277"/>
        <v>123.94</v>
      </c>
      <c r="Q2974" t="str">
        <f t="shared" si="281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12">
        <f t="shared" si="277"/>
        <v>264.85000000000002</v>
      </c>
      <c r="Q2975" t="str">
        <f t="shared" si="281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12">
        <f t="shared" si="277"/>
        <v>58.62</v>
      </c>
      <c r="Q2976" t="str">
        <f t="shared" si="281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12">
        <f t="shared" si="277"/>
        <v>70.88</v>
      </c>
      <c r="Q2977" t="str">
        <f t="shared" si="281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12">
        <f t="shared" si="277"/>
        <v>8.57</v>
      </c>
      <c r="Q2978" t="str">
        <f t="shared" si="281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12">
        <f t="shared" si="277"/>
        <v>113.57</v>
      </c>
      <c r="Q2979" t="str">
        <f t="shared" si="281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12">
        <f t="shared" si="277"/>
        <v>60.69</v>
      </c>
      <c r="Q2980" t="str">
        <f t="shared" si="281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12">
        <f t="shared" si="277"/>
        <v>110.22</v>
      </c>
      <c r="Q2981" t="str">
        <f t="shared" si="281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12">
        <f t="shared" si="277"/>
        <v>136.46</v>
      </c>
      <c r="Q2982" t="str">
        <f t="shared" si="281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12">
        <f t="shared" si="277"/>
        <v>53.16</v>
      </c>
      <c r="Q2983" t="str">
        <f t="shared" si="281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12">
        <f t="shared" si="277"/>
        <v>86.49</v>
      </c>
      <c r="Q2984" t="str">
        <f t="shared" si="281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12">
        <f t="shared" si="277"/>
        <v>155.24</v>
      </c>
      <c r="Q2985" t="str">
        <f t="shared" si="281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12">
        <f t="shared" si="277"/>
        <v>115.08</v>
      </c>
      <c r="Q2986" t="str">
        <f t="shared" si="281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12">
        <f t="shared" si="277"/>
        <v>109.59</v>
      </c>
      <c r="Q2987" t="str">
        <f t="shared" si="281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12">
        <f t="shared" si="277"/>
        <v>45.21</v>
      </c>
      <c r="Q2988" t="str">
        <f t="shared" si="281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12">
        <f t="shared" si="277"/>
        <v>104.15</v>
      </c>
      <c r="Q2989" t="str">
        <f t="shared" si="281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12">
        <f t="shared" si="277"/>
        <v>35.71</v>
      </c>
      <c r="Q2990" t="str">
        <f t="shared" si="281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12">
        <f t="shared" si="277"/>
        <v>97</v>
      </c>
      <c r="Q2991" t="str">
        <f t="shared" si="281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12">
        <f t="shared" si="277"/>
        <v>370.37</v>
      </c>
      <c r="Q2992" t="str">
        <f t="shared" si="281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12">
        <f t="shared" si="277"/>
        <v>94.41</v>
      </c>
      <c r="Q2993" t="str">
        <f t="shared" si="281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12">
        <f t="shared" si="277"/>
        <v>48.98</v>
      </c>
      <c r="Q2994" t="str">
        <f t="shared" si="281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12">
        <f t="shared" si="277"/>
        <v>45.59</v>
      </c>
      <c r="Q2995" t="str">
        <f t="shared" si="281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12">
        <f t="shared" si="277"/>
        <v>23.28</v>
      </c>
      <c r="Q2996" t="str">
        <f t="shared" si="281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12">
        <f t="shared" si="277"/>
        <v>63.23</v>
      </c>
      <c r="Q2997" t="str">
        <f t="shared" si="281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12">
        <f t="shared" si="277"/>
        <v>153.52000000000001</v>
      </c>
      <c r="Q2998" t="str">
        <f t="shared" si="281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12">
        <f t="shared" si="277"/>
        <v>90.2</v>
      </c>
      <c r="Q2999" t="str">
        <f t="shared" si="281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12">
        <f t="shared" si="277"/>
        <v>118.97</v>
      </c>
      <c r="Q3000" t="str">
        <f t="shared" si="281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12">
        <f t="shared" si="277"/>
        <v>80.25</v>
      </c>
      <c r="Q3001" t="str">
        <f t="shared" si="281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12">
        <f t="shared" si="277"/>
        <v>62.5</v>
      </c>
      <c r="Q3002" t="str">
        <f t="shared" si="281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12">
        <f t="shared" si="277"/>
        <v>131.38</v>
      </c>
      <c r="Q3003" t="str">
        <f t="shared" si="281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12">
        <f t="shared" si="277"/>
        <v>73.03</v>
      </c>
      <c r="Q3004" t="str">
        <f t="shared" si="281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12">
        <f t="shared" si="277"/>
        <v>178.53</v>
      </c>
      <c r="Q3005" t="str">
        <f t="shared" si="281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12">
        <f t="shared" si="277"/>
        <v>162.91</v>
      </c>
      <c r="Q3006" t="str">
        <f t="shared" si="281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12">
        <f t="shared" si="277"/>
        <v>108.24</v>
      </c>
      <c r="Q3007" t="str">
        <f t="shared" si="281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12">
        <f t="shared" si="277"/>
        <v>88.87</v>
      </c>
      <c r="Q3008" t="str">
        <f t="shared" si="281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12">
        <f t="shared" si="277"/>
        <v>54</v>
      </c>
      <c r="Q3009" t="str">
        <f t="shared" si="281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ROUND(E3010/D3010*100,0)</f>
        <v>101</v>
      </c>
      <c r="P3010" s="12">
        <f t="shared" ref="P3010:P3073" si="283">IFERROR(ROUND(E3010/L3010,2), 0 )</f>
        <v>116.73</v>
      </c>
      <c r="Q3010" t="str">
        <f t="shared" si="281"/>
        <v>theater</v>
      </c>
      <c r="R3010" t="str">
        <f t="shared" ref="R3010:R3073" si="284">RIGHT(N3010,LEN(N3010 )-LEN(Q3010) -1)</f>
        <v>spaces</v>
      </c>
      <c r="S3010" s="9">
        <f t="shared" ref="S3010:S3073" si="285">(((J3010/60)/60)/24) + DATE(1970,1,1)</f>
        <v>42360.212025462963</v>
      </c>
      <c r="T3010" s="9">
        <f t="shared" ref="T3010:T3073" si="286">(((I3010/60)/60)/24) + 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 s="12">
        <f t="shared" si="283"/>
        <v>233.9</v>
      </c>
      <c r="Q3011" t="str">
        <f t="shared" ref="Q3011:Q3074" si="287">LEFT(N3011,SEARCH("/",N3011,1) - 1)</f>
        <v>theater</v>
      </c>
      <c r="R3011" t="str">
        <f t="shared" si="284"/>
        <v>spaces</v>
      </c>
      <c r="S3011" s="9">
        <f t="shared" si="285"/>
        <v>41939.569907407407</v>
      </c>
      <c r="T3011" s="9">
        <f t="shared" si="286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12">
        <f t="shared" si="283"/>
        <v>158</v>
      </c>
      <c r="Q3012" t="str">
        <f t="shared" si="287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12">
        <f t="shared" si="283"/>
        <v>14.84</v>
      </c>
      <c r="Q3013" t="str">
        <f t="shared" si="287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12">
        <f t="shared" si="283"/>
        <v>85.18</v>
      </c>
      <c r="Q3014" t="str">
        <f t="shared" si="287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12">
        <f t="shared" si="283"/>
        <v>146.69</v>
      </c>
      <c r="Q3015" t="str">
        <f t="shared" si="287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12">
        <f t="shared" si="283"/>
        <v>50.76</v>
      </c>
      <c r="Q3016" t="str">
        <f t="shared" si="287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12">
        <f t="shared" si="283"/>
        <v>87.7</v>
      </c>
      <c r="Q3017" t="str">
        <f t="shared" si="287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12">
        <f t="shared" si="283"/>
        <v>242.28</v>
      </c>
      <c r="Q3018" t="str">
        <f t="shared" si="287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12">
        <f t="shared" si="283"/>
        <v>146.44999999999999</v>
      </c>
      <c r="Q3019" t="str">
        <f t="shared" si="287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12">
        <f t="shared" si="283"/>
        <v>103.17</v>
      </c>
      <c r="Q3020" t="str">
        <f t="shared" si="287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12">
        <f t="shared" si="283"/>
        <v>80.459999999999994</v>
      </c>
      <c r="Q3021" t="str">
        <f t="shared" si="287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12">
        <f t="shared" si="283"/>
        <v>234.67</v>
      </c>
      <c r="Q3022" t="str">
        <f t="shared" si="287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12">
        <f t="shared" si="283"/>
        <v>50.69</v>
      </c>
      <c r="Q3023" t="str">
        <f t="shared" si="287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12">
        <f t="shared" si="283"/>
        <v>162.71</v>
      </c>
      <c r="Q3024" t="str">
        <f t="shared" si="287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12">
        <f t="shared" si="283"/>
        <v>120.17</v>
      </c>
      <c r="Q3025" t="str">
        <f t="shared" si="287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12">
        <f t="shared" si="283"/>
        <v>67.7</v>
      </c>
      <c r="Q3026" t="str">
        <f t="shared" si="287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12">
        <f t="shared" si="283"/>
        <v>52.1</v>
      </c>
      <c r="Q3027" t="str">
        <f t="shared" si="287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12">
        <f t="shared" si="283"/>
        <v>51.6</v>
      </c>
      <c r="Q3028" t="str">
        <f t="shared" si="287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12">
        <f t="shared" si="283"/>
        <v>164.3</v>
      </c>
      <c r="Q3029" t="str">
        <f t="shared" si="287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12">
        <f t="shared" si="283"/>
        <v>84.86</v>
      </c>
      <c r="Q3030" t="str">
        <f t="shared" si="287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12">
        <f t="shared" si="283"/>
        <v>94.55</v>
      </c>
      <c r="Q3031" t="str">
        <f t="shared" si="287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12">
        <f t="shared" si="283"/>
        <v>45.54</v>
      </c>
      <c r="Q3032" t="str">
        <f t="shared" si="287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12">
        <f t="shared" si="283"/>
        <v>51.72</v>
      </c>
      <c r="Q3033" t="str">
        <f t="shared" si="287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12">
        <f t="shared" si="283"/>
        <v>50.88</v>
      </c>
      <c r="Q3034" t="str">
        <f t="shared" si="287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12">
        <f t="shared" si="283"/>
        <v>191.13</v>
      </c>
      <c r="Q3035" t="str">
        <f t="shared" si="287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12">
        <f t="shared" si="283"/>
        <v>89.31</v>
      </c>
      <c r="Q3036" t="str">
        <f t="shared" si="287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12">
        <f t="shared" si="283"/>
        <v>88.59</v>
      </c>
      <c r="Q3037" t="str">
        <f t="shared" si="287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12">
        <f t="shared" si="283"/>
        <v>96.3</v>
      </c>
      <c r="Q3038" t="str">
        <f t="shared" si="287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12">
        <f t="shared" si="283"/>
        <v>33.31</v>
      </c>
      <c r="Q3039" t="str">
        <f t="shared" si="287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12">
        <f t="shared" si="283"/>
        <v>37.22</v>
      </c>
      <c r="Q3040" t="str">
        <f t="shared" si="287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12">
        <f t="shared" si="283"/>
        <v>92.13</v>
      </c>
      <c r="Q3041" t="str">
        <f t="shared" si="287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12">
        <f t="shared" si="283"/>
        <v>76.790000000000006</v>
      </c>
      <c r="Q3042" t="str">
        <f t="shared" si="287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12">
        <f t="shared" si="283"/>
        <v>96.53</v>
      </c>
      <c r="Q3043" t="str">
        <f t="shared" si="287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12">
        <f t="shared" si="283"/>
        <v>51.89</v>
      </c>
      <c r="Q3044" t="str">
        <f t="shared" si="287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12">
        <f t="shared" si="283"/>
        <v>128.91</v>
      </c>
      <c r="Q3045" t="str">
        <f t="shared" si="287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12">
        <f t="shared" si="283"/>
        <v>84.11</v>
      </c>
      <c r="Q3046" t="str">
        <f t="shared" si="287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12">
        <f t="shared" si="283"/>
        <v>82.94</v>
      </c>
      <c r="Q3047" t="str">
        <f t="shared" si="287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12">
        <f t="shared" si="283"/>
        <v>259.95</v>
      </c>
      <c r="Q3048" t="str">
        <f t="shared" si="287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12">
        <f t="shared" si="283"/>
        <v>37.25</v>
      </c>
      <c r="Q3049" t="str">
        <f t="shared" si="287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12">
        <f t="shared" si="283"/>
        <v>177.02</v>
      </c>
      <c r="Q3050" t="str">
        <f t="shared" si="287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12">
        <f t="shared" si="283"/>
        <v>74.069999999999993</v>
      </c>
      <c r="Q3051" t="str">
        <f t="shared" si="287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12">
        <f t="shared" si="283"/>
        <v>70.67</v>
      </c>
      <c r="Q3052" t="str">
        <f t="shared" si="287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12">
        <f t="shared" si="283"/>
        <v>23.63</v>
      </c>
      <c r="Q3053" t="str">
        <f t="shared" si="287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12">
        <f t="shared" si="283"/>
        <v>37.5</v>
      </c>
      <c r="Q3054" t="str">
        <f t="shared" si="287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12">
        <f t="shared" si="283"/>
        <v>13.33</v>
      </c>
      <c r="Q3055" t="str">
        <f t="shared" si="287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12">
        <f t="shared" si="283"/>
        <v>0</v>
      </c>
      <c r="Q3056" t="str">
        <f t="shared" si="287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12">
        <f t="shared" si="283"/>
        <v>1</v>
      </c>
      <c r="Q3057" t="str">
        <f t="shared" si="287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12">
        <f t="shared" si="283"/>
        <v>0</v>
      </c>
      <c r="Q3058" t="str">
        <f t="shared" si="287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12">
        <f t="shared" si="283"/>
        <v>0</v>
      </c>
      <c r="Q3059" t="str">
        <f t="shared" si="287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12">
        <f t="shared" si="283"/>
        <v>1</v>
      </c>
      <c r="Q3060" t="str">
        <f t="shared" si="287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12">
        <f t="shared" si="283"/>
        <v>41</v>
      </c>
      <c r="Q3061" t="str">
        <f t="shared" si="287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12">
        <f t="shared" si="283"/>
        <v>55.83</v>
      </c>
      <c r="Q3062" t="str">
        <f t="shared" si="287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12">
        <f t="shared" si="283"/>
        <v>0</v>
      </c>
      <c r="Q3063" t="str">
        <f t="shared" si="287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12">
        <f t="shared" si="283"/>
        <v>99.76</v>
      </c>
      <c r="Q3064" t="str">
        <f t="shared" si="287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12">
        <f t="shared" si="283"/>
        <v>25.52</v>
      </c>
      <c r="Q3065" t="str">
        <f t="shared" si="287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12">
        <f t="shared" si="283"/>
        <v>117.65</v>
      </c>
      <c r="Q3066" t="str">
        <f t="shared" si="287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12">
        <f t="shared" si="283"/>
        <v>5</v>
      </c>
      <c r="Q3067" t="str">
        <f t="shared" si="287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12">
        <f t="shared" si="283"/>
        <v>2796.67</v>
      </c>
      <c r="Q3068" t="str">
        <f t="shared" si="287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12">
        <f t="shared" si="283"/>
        <v>200</v>
      </c>
      <c r="Q3069" t="str">
        <f t="shared" si="287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12">
        <f t="shared" si="283"/>
        <v>87.5</v>
      </c>
      <c r="Q3070" t="str">
        <f t="shared" si="287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12">
        <f t="shared" si="283"/>
        <v>20.14</v>
      </c>
      <c r="Q3071" t="str">
        <f t="shared" si="287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12">
        <f t="shared" si="283"/>
        <v>20.88</v>
      </c>
      <c r="Q3072" t="str">
        <f t="shared" si="287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12">
        <f t="shared" si="283"/>
        <v>61.31</v>
      </c>
      <c r="Q3073" t="str">
        <f t="shared" si="287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ROUND(E3074/D3074*100,0)</f>
        <v>0</v>
      </c>
      <c r="P3074" s="12">
        <f t="shared" ref="P3074:P3137" si="289">IFERROR(ROUND(E3074/L3074,2), 0 )</f>
        <v>1</v>
      </c>
      <c r="Q3074" t="str">
        <f t="shared" si="287"/>
        <v>theater</v>
      </c>
      <c r="R3074" t="str">
        <f t="shared" ref="R3074:R3137" si="290">RIGHT(N3074,LEN(N3074 )-LEN(Q3074) -1)</f>
        <v>spaces</v>
      </c>
      <c r="S3074" s="9">
        <f t="shared" ref="S3074:S3137" si="291">(((J3074/60)/60)/24) + DATE(1970,1,1)</f>
        <v>42658.690532407403</v>
      </c>
      <c r="T3074" s="9">
        <f t="shared" ref="T3074:T3137" si="292">(((I3074/60)/60)/24) + 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 s="12">
        <f t="shared" si="289"/>
        <v>92.14</v>
      </c>
      <c r="Q3075" t="str">
        <f t="shared" ref="Q3075:Q3138" si="293">LEFT(N3075,SEARCH("/",N3075,1) - 1)</f>
        <v>theater</v>
      </c>
      <c r="R3075" t="str">
        <f t="shared" si="290"/>
        <v>spaces</v>
      </c>
      <c r="S3075" s="9">
        <f t="shared" si="291"/>
        <v>42111.684027777781</v>
      </c>
      <c r="T3075" s="9">
        <f t="shared" si="292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12">
        <f t="shared" si="289"/>
        <v>7.33</v>
      </c>
      <c r="Q3076" t="str">
        <f t="shared" si="293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12">
        <f t="shared" si="289"/>
        <v>64.8</v>
      </c>
      <c r="Q3077" t="str">
        <f t="shared" si="293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12">
        <f t="shared" si="289"/>
        <v>30.12</v>
      </c>
      <c r="Q3078" t="str">
        <f t="shared" si="293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12">
        <f t="shared" si="289"/>
        <v>52.5</v>
      </c>
      <c r="Q3079" t="str">
        <f t="shared" si="293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12">
        <f t="shared" si="289"/>
        <v>23.67</v>
      </c>
      <c r="Q3080" t="str">
        <f t="shared" si="293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12">
        <f t="shared" si="289"/>
        <v>415.78</v>
      </c>
      <c r="Q3081" t="str">
        <f t="shared" si="293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12">
        <f t="shared" si="289"/>
        <v>53.71</v>
      </c>
      <c r="Q3082" t="str">
        <f t="shared" si="293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12">
        <f t="shared" si="289"/>
        <v>420.6</v>
      </c>
      <c r="Q3083" t="str">
        <f t="shared" si="293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12">
        <f t="shared" si="289"/>
        <v>0</v>
      </c>
      <c r="Q3084" t="str">
        <f t="shared" si="293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12">
        <f t="shared" si="289"/>
        <v>18.670000000000002</v>
      </c>
      <c r="Q3085" t="str">
        <f t="shared" si="293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12">
        <f t="shared" si="289"/>
        <v>78.33</v>
      </c>
      <c r="Q3086" t="str">
        <f t="shared" si="293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12">
        <f t="shared" si="289"/>
        <v>67.78</v>
      </c>
      <c r="Q3087" t="str">
        <f t="shared" si="293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12">
        <f t="shared" si="289"/>
        <v>16.670000000000002</v>
      </c>
      <c r="Q3088" t="str">
        <f t="shared" si="293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12">
        <f t="shared" si="289"/>
        <v>62.5</v>
      </c>
      <c r="Q3089" t="str">
        <f t="shared" si="293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12">
        <f t="shared" si="289"/>
        <v>42</v>
      </c>
      <c r="Q3090" t="str">
        <f t="shared" si="293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12">
        <f t="shared" si="289"/>
        <v>130.09</v>
      </c>
      <c r="Q3091" t="str">
        <f t="shared" si="293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12">
        <f t="shared" si="289"/>
        <v>1270.22</v>
      </c>
      <c r="Q3092" t="str">
        <f t="shared" si="293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12">
        <f t="shared" si="289"/>
        <v>88.44</v>
      </c>
      <c r="Q3093" t="str">
        <f t="shared" si="293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12">
        <f t="shared" si="289"/>
        <v>56.34</v>
      </c>
      <c r="Q3094" t="str">
        <f t="shared" si="293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12">
        <f t="shared" si="289"/>
        <v>53.53</v>
      </c>
      <c r="Q3095" t="str">
        <f t="shared" si="293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12">
        <f t="shared" si="289"/>
        <v>25</v>
      </c>
      <c r="Q3096" t="str">
        <f t="shared" si="293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12">
        <f t="shared" si="289"/>
        <v>50</v>
      </c>
      <c r="Q3097" t="str">
        <f t="shared" si="293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12">
        <f t="shared" si="289"/>
        <v>56.79</v>
      </c>
      <c r="Q3098" t="str">
        <f t="shared" si="293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12">
        <f t="shared" si="289"/>
        <v>40.83</v>
      </c>
      <c r="Q3099" t="str">
        <f t="shared" si="293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12">
        <f t="shared" si="289"/>
        <v>65.11</v>
      </c>
      <c r="Q3100" t="str">
        <f t="shared" si="293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12">
        <f t="shared" si="289"/>
        <v>55.6</v>
      </c>
      <c r="Q3101" t="str">
        <f t="shared" si="293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12">
        <f t="shared" si="289"/>
        <v>140.54</v>
      </c>
      <c r="Q3102" t="str">
        <f t="shared" si="293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12">
        <f t="shared" si="289"/>
        <v>25</v>
      </c>
      <c r="Q3103" t="str">
        <f t="shared" si="293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12">
        <f t="shared" si="289"/>
        <v>69.53</v>
      </c>
      <c r="Q3104" t="str">
        <f t="shared" si="293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12">
        <f t="shared" si="289"/>
        <v>5.5</v>
      </c>
      <c r="Q3105" t="str">
        <f t="shared" si="293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12">
        <f t="shared" si="289"/>
        <v>237</v>
      </c>
      <c r="Q3106" t="str">
        <f t="shared" si="293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12">
        <f t="shared" si="289"/>
        <v>79.87</v>
      </c>
      <c r="Q3107" t="str">
        <f t="shared" si="293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12">
        <f t="shared" si="289"/>
        <v>10.25</v>
      </c>
      <c r="Q3108" t="str">
        <f t="shared" si="293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12">
        <f t="shared" si="289"/>
        <v>272.58999999999997</v>
      </c>
      <c r="Q3109" t="str">
        <f t="shared" si="293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12">
        <f t="shared" si="289"/>
        <v>13</v>
      </c>
      <c r="Q3110" t="str">
        <f t="shared" si="293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12">
        <f t="shared" si="289"/>
        <v>58.18</v>
      </c>
      <c r="Q3111" t="str">
        <f t="shared" si="293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12">
        <f t="shared" si="289"/>
        <v>10</v>
      </c>
      <c r="Q3112" t="str">
        <f t="shared" si="293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12">
        <f t="shared" si="289"/>
        <v>70.11</v>
      </c>
      <c r="Q3113" t="str">
        <f t="shared" si="293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12">
        <f t="shared" si="289"/>
        <v>57.89</v>
      </c>
      <c r="Q3114" t="str">
        <f t="shared" si="293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12">
        <f t="shared" si="289"/>
        <v>125.27</v>
      </c>
      <c r="Q3115" t="str">
        <f t="shared" si="293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12">
        <f t="shared" si="289"/>
        <v>0</v>
      </c>
      <c r="Q3116" t="str">
        <f t="shared" si="293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12">
        <f t="shared" si="289"/>
        <v>300</v>
      </c>
      <c r="Q3117" t="str">
        <f t="shared" si="293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12">
        <f t="shared" si="289"/>
        <v>43</v>
      </c>
      <c r="Q3118" t="str">
        <f t="shared" si="293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12">
        <f t="shared" si="289"/>
        <v>1</v>
      </c>
      <c r="Q3119" t="str">
        <f t="shared" si="293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12">
        <f t="shared" si="289"/>
        <v>775</v>
      </c>
      <c r="Q3120" t="str">
        <f t="shared" si="293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12">
        <f t="shared" si="289"/>
        <v>5</v>
      </c>
      <c r="Q3121" t="str">
        <f t="shared" si="293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12">
        <f t="shared" si="289"/>
        <v>12.8</v>
      </c>
      <c r="Q3122" t="str">
        <f t="shared" si="293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12">
        <f t="shared" si="289"/>
        <v>10</v>
      </c>
      <c r="Q3123" t="str">
        <f t="shared" si="293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12">
        <f t="shared" si="289"/>
        <v>58</v>
      </c>
      <c r="Q3124" t="str">
        <f t="shared" si="293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12">
        <f t="shared" si="289"/>
        <v>244.8</v>
      </c>
      <c r="Q3125" t="str">
        <f t="shared" si="293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12">
        <f t="shared" si="289"/>
        <v>6.5</v>
      </c>
      <c r="Q3126" t="str">
        <f t="shared" si="293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12">
        <f t="shared" si="289"/>
        <v>0</v>
      </c>
      <c r="Q3127" t="str">
        <f t="shared" si="293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12">
        <f t="shared" si="289"/>
        <v>61.18</v>
      </c>
      <c r="Q3128" t="str">
        <f t="shared" si="293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12">
        <f t="shared" si="289"/>
        <v>0</v>
      </c>
      <c r="Q3129" t="str">
        <f t="shared" si="293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12">
        <f t="shared" si="289"/>
        <v>139.24</v>
      </c>
      <c r="Q3130" t="str">
        <f t="shared" si="293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12">
        <f t="shared" si="289"/>
        <v>10</v>
      </c>
      <c r="Q3131" t="str">
        <f t="shared" si="293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12">
        <f t="shared" si="289"/>
        <v>93.75</v>
      </c>
      <c r="Q3132" t="str">
        <f t="shared" si="293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12">
        <f t="shared" si="289"/>
        <v>53.75</v>
      </c>
      <c r="Q3133" t="str">
        <f t="shared" si="293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12">
        <f t="shared" si="289"/>
        <v>10</v>
      </c>
      <c r="Q3134" t="str">
        <f t="shared" si="293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12">
        <f t="shared" si="289"/>
        <v>33.75</v>
      </c>
      <c r="Q3135" t="str">
        <f t="shared" si="293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12">
        <f t="shared" si="289"/>
        <v>18.75</v>
      </c>
      <c r="Q3136" t="str">
        <f t="shared" si="293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12">
        <f t="shared" si="289"/>
        <v>23.14</v>
      </c>
      <c r="Q3137" t="str">
        <f t="shared" si="293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ROUND(E3138/D3138*100,0)</f>
        <v>128</v>
      </c>
      <c r="P3138" s="12">
        <f t="shared" ref="P3138:P3201" si="295">IFERROR(ROUND(E3138/L3138,2), 0 )</f>
        <v>29.05</v>
      </c>
      <c r="Q3138" t="str">
        <f t="shared" si="293"/>
        <v>theater</v>
      </c>
      <c r="R3138" t="str">
        <f t="shared" ref="R3138:R3201" si="296">RIGHT(N3138,LEN(N3138 )-LEN(Q3138) -1)</f>
        <v>plays</v>
      </c>
      <c r="S3138" s="9">
        <f t="shared" ref="S3138:S3201" si="297">(((J3138/60)/60)/24) + DATE(1970,1,1)</f>
        <v>42789.462430555555</v>
      </c>
      <c r="T3138" s="9">
        <f t="shared" ref="T3138:T3201" si="298">(((I3138/60)/60)/24) + 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 s="12">
        <f t="shared" si="295"/>
        <v>50</v>
      </c>
      <c r="Q3139" t="str">
        <f t="shared" ref="Q3139:Q3202" si="299">LEFT(N3139,SEARCH("/",N3139,1) - 1)</f>
        <v>theater</v>
      </c>
      <c r="R3139" t="str">
        <f t="shared" si="296"/>
        <v>plays</v>
      </c>
      <c r="S3139" s="9">
        <f t="shared" si="297"/>
        <v>42807.885057870371</v>
      </c>
      <c r="T3139" s="9">
        <f t="shared" si="298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12">
        <f t="shared" si="295"/>
        <v>0</v>
      </c>
      <c r="Q3140" t="str">
        <f t="shared" si="299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12">
        <f t="shared" si="295"/>
        <v>450</v>
      </c>
      <c r="Q3141" t="str">
        <f t="shared" si="299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12">
        <f t="shared" si="295"/>
        <v>24</v>
      </c>
      <c r="Q3142" t="str">
        <f t="shared" si="299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12">
        <f t="shared" si="295"/>
        <v>32.25</v>
      </c>
      <c r="Q3143" t="str">
        <f t="shared" si="299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12">
        <f t="shared" si="295"/>
        <v>15</v>
      </c>
      <c r="Q3144" t="str">
        <f t="shared" si="299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12">
        <f t="shared" si="295"/>
        <v>0</v>
      </c>
      <c r="Q3145" t="str">
        <f t="shared" si="299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12">
        <f t="shared" si="295"/>
        <v>251.33</v>
      </c>
      <c r="Q3146" t="str">
        <f t="shared" si="299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12">
        <f t="shared" si="295"/>
        <v>0</v>
      </c>
      <c r="Q3147" t="str">
        <f t="shared" si="299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12">
        <f t="shared" si="295"/>
        <v>437.5</v>
      </c>
      <c r="Q3148" t="str">
        <f t="shared" si="299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12">
        <f t="shared" si="295"/>
        <v>110.35</v>
      </c>
      <c r="Q3149" t="str">
        <f t="shared" si="299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12">
        <f t="shared" si="295"/>
        <v>41.42</v>
      </c>
      <c r="Q3150" t="str">
        <f t="shared" si="299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12">
        <f t="shared" si="295"/>
        <v>52</v>
      </c>
      <c r="Q3151" t="str">
        <f t="shared" si="299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12">
        <f t="shared" si="295"/>
        <v>33.99</v>
      </c>
      <c r="Q3152" t="str">
        <f t="shared" si="299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12">
        <f t="shared" si="295"/>
        <v>103.35</v>
      </c>
      <c r="Q3153" t="str">
        <f t="shared" si="299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12">
        <f t="shared" si="295"/>
        <v>34.79</v>
      </c>
      <c r="Q3154" t="str">
        <f t="shared" si="299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12">
        <f t="shared" si="295"/>
        <v>41.77</v>
      </c>
      <c r="Q3155" t="str">
        <f t="shared" si="299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12">
        <f t="shared" si="295"/>
        <v>64.27</v>
      </c>
      <c r="Q3156" t="str">
        <f t="shared" si="299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12">
        <f t="shared" si="295"/>
        <v>31.21</v>
      </c>
      <c r="Q3157" t="str">
        <f t="shared" si="299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12">
        <f t="shared" si="295"/>
        <v>62.92</v>
      </c>
      <c r="Q3158" t="str">
        <f t="shared" si="299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12">
        <f t="shared" si="295"/>
        <v>98.54</v>
      </c>
      <c r="Q3159" t="str">
        <f t="shared" si="299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12">
        <f t="shared" si="295"/>
        <v>82.61</v>
      </c>
      <c r="Q3160" t="str">
        <f t="shared" si="299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12">
        <f t="shared" si="295"/>
        <v>38.5</v>
      </c>
      <c r="Q3161" t="str">
        <f t="shared" si="299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12">
        <f t="shared" si="295"/>
        <v>80.16</v>
      </c>
      <c r="Q3162" t="str">
        <f t="shared" si="299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12">
        <f t="shared" si="295"/>
        <v>28.41</v>
      </c>
      <c r="Q3163" t="str">
        <f t="shared" si="299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12">
        <f t="shared" si="295"/>
        <v>80.73</v>
      </c>
      <c r="Q3164" t="str">
        <f t="shared" si="299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12">
        <f t="shared" si="295"/>
        <v>200.69</v>
      </c>
      <c r="Q3165" t="str">
        <f t="shared" si="299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12">
        <f t="shared" si="295"/>
        <v>37.590000000000003</v>
      </c>
      <c r="Q3166" t="str">
        <f t="shared" si="299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12">
        <f t="shared" si="295"/>
        <v>58.1</v>
      </c>
      <c r="Q3167" t="str">
        <f t="shared" si="299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12">
        <f t="shared" si="295"/>
        <v>60.3</v>
      </c>
      <c r="Q3168" t="str">
        <f t="shared" si="299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12">
        <f t="shared" si="295"/>
        <v>63.36</v>
      </c>
      <c r="Q3169" t="str">
        <f t="shared" si="299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12">
        <f t="shared" si="295"/>
        <v>50.9</v>
      </c>
      <c r="Q3170" t="str">
        <f t="shared" si="299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12">
        <f t="shared" si="295"/>
        <v>100.5</v>
      </c>
      <c r="Q3171" t="str">
        <f t="shared" si="299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12">
        <f t="shared" si="295"/>
        <v>31.62</v>
      </c>
      <c r="Q3172" t="str">
        <f t="shared" si="299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12">
        <f t="shared" si="295"/>
        <v>65.099999999999994</v>
      </c>
      <c r="Q3173" t="str">
        <f t="shared" si="299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12">
        <f t="shared" si="295"/>
        <v>79.31</v>
      </c>
      <c r="Q3174" t="str">
        <f t="shared" si="299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12">
        <f t="shared" si="295"/>
        <v>139.19</v>
      </c>
      <c r="Q3175" t="str">
        <f t="shared" si="299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12">
        <f t="shared" si="295"/>
        <v>131.91</v>
      </c>
      <c r="Q3176" t="str">
        <f t="shared" si="299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12">
        <f t="shared" si="295"/>
        <v>91.3</v>
      </c>
      <c r="Q3177" t="str">
        <f t="shared" si="299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12">
        <f t="shared" si="295"/>
        <v>39.67</v>
      </c>
      <c r="Q3178" t="str">
        <f t="shared" si="299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12">
        <f t="shared" si="295"/>
        <v>57.55</v>
      </c>
      <c r="Q3179" t="str">
        <f t="shared" si="299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12">
        <f t="shared" si="295"/>
        <v>33.03</v>
      </c>
      <c r="Q3180" t="str">
        <f t="shared" si="299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12">
        <f t="shared" si="295"/>
        <v>77.34</v>
      </c>
      <c r="Q3181" t="str">
        <f t="shared" si="299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12">
        <f t="shared" si="295"/>
        <v>31.93</v>
      </c>
      <c r="Q3182" t="str">
        <f t="shared" si="299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12">
        <f t="shared" si="295"/>
        <v>36.33</v>
      </c>
      <c r="Q3183" t="str">
        <f t="shared" si="299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12">
        <f t="shared" si="295"/>
        <v>46.77</v>
      </c>
      <c r="Q3184" t="str">
        <f t="shared" si="299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12">
        <f t="shared" si="295"/>
        <v>40.07</v>
      </c>
      <c r="Q3185" t="str">
        <f t="shared" si="299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12">
        <f t="shared" si="295"/>
        <v>100.22</v>
      </c>
      <c r="Q3186" t="str">
        <f t="shared" si="299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12">
        <f t="shared" si="295"/>
        <v>41.67</v>
      </c>
      <c r="Q3187" t="str">
        <f t="shared" si="299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12">
        <f t="shared" si="295"/>
        <v>46.71</v>
      </c>
      <c r="Q3188" t="str">
        <f t="shared" si="299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12">
        <f t="shared" si="295"/>
        <v>71.489999999999995</v>
      </c>
      <c r="Q3189" t="str">
        <f t="shared" si="299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12">
        <f t="shared" si="295"/>
        <v>14.44</v>
      </c>
      <c r="Q3190" t="str">
        <f t="shared" si="299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12">
        <f t="shared" si="295"/>
        <v>356.84</v>
      </c>
      <c r="Q3191" t="str">
        <f t="shared" si="299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12">
        <f t="shared" si="295"/>
        <v>0</v>
      </c>
      <c r="Q3192" t="str">
        <f t="shared" si="299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12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12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12">
        <f t="shared" si="295"/>
        <v>24.46</v>
      </c>
      <c r="Q3195" t="str">
        <f t="shared" si="299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12">
        <f t="shared" si="295"/>
        <v>0</v>
      </c>
      <c r="Q3196" t="str">
        <f t="shared" si="299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12">
        <f t="shared" si="295"/>
        <v>53.08</v>
      </c>
      <c r="Q3197" t="str">
        <f t="shared" si="299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12">
        <f t="shared" si="295"/>
        <v>300</v>
      </c>
      <c r="Q3198" t="str">
        <f t="shared" si="299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12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12">
        <f t="shared" si="295"/>
        <v>36.67</v>
      </c>
      <c r="Q3200" t="str">
        <f t="shared" si="299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12">
        <f t="shared" si="295"/>
        <v>49.21</v>
      </c>
      <c r="Q3201" t="str">
        <f t="shared" si="299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ROUND(E3202/D3202*100,0)</f>
        <v>0</v>
      </c>
      <c r="P3202" s="12">
        <f t="shared" ref="P3202:P3265" si="301">IFERROR(ROUND(E3202/L3202,2), 0 )</f>
        <v>1</v>
      </c>
      <c r="Q3202" t="str">
        <f t="shared" si="299"/>
        <v>theater</v>
      </c>
      <c r="R3202" t="str">
        <f t="shared" ref="R3202:R3265" si="302">RIGHT(N3202,LEN(N3202 )-LEN(Q3202) -1)</f>
        <v>musical</v>
      </c>
      <c r="S3202" s="9">
        <f t="shared" ref="S3202:S3265" si="303">(((J3202/60)/60)/24) + DATE(1970,1,1)</f>
        <v>42460.320613425924</v>
      </c>
      <c r="T3202" s="9">
        <f t="shared" ref="T3202:T3265" si="304">(((I3202/60)/60)/24) + 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 s="12">
        <f t="shared" si="301"/>
        <v>12.5</v>
      </c>
      <c r="Q3203" t="str">
        <f t="shared" ref="Q3203:Q3266" si="305">LEFT(N3203,SEARCH("/",N3203,1) - 1)</f>
        <v>theater</v>
      </c>
      <c r="R3203" t="str">
        <f t="shared" si="302"/>
        <v>musical</v>
      </c>
      <c r="S3203" s="9">
        <f t="shared" si="303"/>
        <v>41861.767094907409</v>
      </c>
      <c r="T3203" s="9">
        <f t="shared" si="304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12">
        <f t="shared" si="301"/>
        <v>109.04</v>
      </c>
      <c r="Q3204" t="str">
        <f t="shared" si="305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12">
        <f t="shared" si="301"/>
        <v>41.67</v>
      </c>
      <c r="Q3205" t="str">
        <f t="shared" si="305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12">
        <f t="shared" si="301"/>
        <v>0</v>
      </c>
      <c r="Q3206" t="str">
        <f t="shared" si="305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12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12">
        <f t="shared" si="301"/>
        <v>0</v>
      </c>
      <c r="Q3208" t="str">
        <f t="shared" si="305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12">
        <f t="shared" si="301"/>
        <v>70.83</v>
      </c>
      <c r="Q3209" t="str">
        <f t="shared" si="305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12">
        <f t="shared" si="301"/>
        <v>63.11</v>
      </c>
      <c r="Q3210" t="str">
        <f t="shared" si="305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12">
        <f t="shared" si="301"/>
        <v>50.16</v>
      </c>
      <c r="Q3211" t="str">
        <f t="shared" si="305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12">
        <f t="shared" si="301"/>
        <v>62.88</v>
      </c>
      <c r="Q3212" t="str">
        <f t="shared" si="305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12">
        <f t="shared" si="301"/>
        <v>85.53</v>
      </c>
      <c r="Q3213" t="str">
        <f t="shared" si="305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12">
        <f t="shared" si="301"/>
        <v>53.72</v>
      </c>
      <c r="Q3214" t="str">
        <f t="shared" si="305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12">
        <f t="shared" si="301"/>
        <v>127.81</v>
      </c>
      <c r="Q3215" t="str">
        <f t="shared" si="305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12">
        <f t="shared" si="301"/>
        <v>106.57</v>
      </c>
      <c r="Q3216" t="str">
        <f t="shared" si="305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12">
        <f t="shared" si="301"/>
        <v>262.11</v>
      </c>
      <c r="Q3217" t="str">
        <f t="shared" si="305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12">
        <f t="shared" si="301"/>
        <v>57.17</v>
      </c>
      <c r="Q3218" t="str">
        <f t="shared" si="305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12">
        <f t="shared" si="301"/>
        <v>50.2</v>
      </c>
      <c r="Q3219" t="str">
        <f t="shared" si="305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12">
        <f t="shared" si="301"/>
        <v>66.59</v>
      </c>
      <c r="Q3220" t="str">
        <f t="shared" si="305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12">
        <f t="shared" si="301"/>
        <v>168.25</v>
      </c>
      <c r="Q3221" t="str">
        <f t="shared" si="305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12">
        <f t="shared" si="301"/>
        <v>256.37</v>
      </c>
      <c r="Q3222" t="str">
        <f t="shared" si="305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12">
        <f t="shared" si="301"/>
        <v>36.61</v>
      </c>
      <c r="Q3223" t="str">
        <f t="shared" si="305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12">
        <f t="shared" si="301"/>
        <v>37.14</v>
      </c>
      <c r="Q3224" t="str">
        <f t="shared" si="305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12">
        <f t="shared" si="301"/>
        <v>45.88</v>
      </c>
      <c r="Q3225" t="str">
        <f t="shared" si="305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12">
        <f t="shared" si="301"/>
        <v>141.71</v>
      </c>
      <c r="Q3226" t="str">
        <f t="shared" si="305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12">
        <f t="shared" si="301"/>
        <v>52.49</v>
      </c>
      <c r="Q3227" t="str">
        <f t="shared" si="305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12">
        <f t="shared" si="301"/>
        <v>59.52</v>
      </c>
      <c r="Q3228" t="str">
        <f t="shared" si="305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12">
        <f t="shared" si="301"/>
        <v>50</v>
      </c>
      <c r="Q3229" t="str">
        <f t="shared" si="305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12">
        <f t="shared" si="301"/>
        <v>193.62</v>
      </c>
      <c r="Q3230" t="str">
        <f t="shared" si="305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12">
        <f t="shared" si="301"/>
        <v>106.8</v>
      </c>
      <c r="Q3231" t="str">
        <f t="shared" si="305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12">
        <f t="shared" si="301"/>
        <v>77.22</v>
      </c>
      <c r="Q3232" t="str">
        <f t="shared" si="305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12">
        <f t="shared" si="301"/>
        <v>57.5</v>
      </c>
      <c r="Q3233" t="str">
        <f t="shared" si="305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12">
        <f t="shared" si="301"/>
        <v>50.46</v>
      </c>
      <c r="Q3234" t="str">
        <f t="shared" si="305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12">
        <f t="shared" si="301"/>
        <v>97.38</v>
      </c>
      <c r="Q3235" t="str">
        <f t="shared" si="305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12">
        <f t="shared" si="301"/>
        <v>34.92</v>
      </c>
      <c r="Q3236" t="str">
        <f t="shared" si="305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12">
        <f t="shared" si="301"/>
        <v>85.53</v>
      </c>
      <c r="Q3237" t="str">
        <f t="shared" si="305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12">
        <f t="shared" si="301"/>
        <v>182.91</v>
      </c>
      <c r="Q3238" t="str">
        <f t="shared" si="305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12">
        <f t="shared" si="301"/>
        <v>131.13999999999999</v>
      </c>
      <c r="Q3239" t="str">
        <f t="shared" si="305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12">
        <f t="shared" si="301"/>
        <v>39.81</v>
      </c>
      <c r="Q3240" t="str">
        <f t="shared" si="305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12">
        <f t="shared" si="301"/>
        <v>59.7</v>
      </c>
      <c r="Q3241" t="str">
        <f t="shared" si="305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12">
        <f t="shared" si="301"/>
        <v>88.74</v>
      </c>
      <c r="Q3242" t="str">
        <f t="shared" si="305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12">
        <f t="shared" si="301"/>
        <v>58.69</v>
      </c>
      <c r="Q3243" t="str">
        <f t="shared" si="305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12">
        <f t="shared" si="301"/>
        <v>69.569999999999993</v>
      </c>
      <c r="Q3244" t="str">
        <f t="shared" si="305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12">
        <f t="shared" si="301"/>
        <v>115.87</v>
      </c>
      <c r="Q3245" t="str">
        <f t="shared" si="305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12">
        <f t="shared" si="301"/>
        <v>23.87</v>
      </c>
      <c r="Q3246" t="str">
        <f t="shared" si="305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12">
        <f t="shared" si="301"/>
        <v>81.13</v>
      </c>
      <c r="Q3247" t="str">
        <f t="shared" si="305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12">
        <f t="shared" si="301"/>
        <v>57.63</v>
      </c>
      <c r="Q3248" t="str">
        <f t="shared" si="305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12">
        <f t="shared" si="301"/>
        <v>46.43</v>
      </c>
      <c r="Q3249" t="str">
        <f t="shared" si="305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12">
        <f t="shared" si="301"/>
        <v>60.48</v>
      </c>
      <c r="Q3250" t="str">
        <f t="shared" si="305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12">
        <f t="shared" si="301"/>
        <v>65.58</v>
      </c>
      <c r="Q3251" t="str">
        <f t="shared" si="305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12">
        <f t="shared" si="301"/>
        <v>119.19</v>
      </c>
      <c r="Q3252" t="str">
        <f t="shared" si="305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12">
        <f t="shared" si="301"/>
        <v>83.05</v>
      </c>
      <c r="Q3253" t="str">
        <f t="shared" si="305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12">
        <f t="shared" si="301"/>
        <v>57.52</v>
      </c>
      <c r="Q3254" t="str">
        <f t="shared" si="305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12">
        <f t="shared" si="301"/>
        <v>177.09</v>
      </c>
      <c r="Q3255" t="str">
        <f t="shared" si="305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12">
        <f t="shared" si="301"/>
        <v>70.77</v>
      </c>
      <c r="Q3256" t="str">
        <f t="shared" si="305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12">
        <f t="shared" si="301"/>
        <v>29.17</v>
      </c>
      <c r="Q3257" t="str">
        <f t="shared" si="305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12">
        <f t="shared" si="301"/>
        <v>72.760000000000005</v>
      </c>
      <c r="Q3258" t="str">
        <f t="shared" si="305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12">
        <f t="shared" si="301"/>
        <v>51.85</v>
      </c>
      <c r="Q3259" t="str">
        <f t="shared" si="305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12">
        <f t="shared" si="301"/>
        <v>98.2</v>
      </c>
      <c r="Q3260" t="str">
        <f t="shared" si="305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12">
        <f t="shared" si="301"/>
        <v>251.74</v>
      </c>
      <c r="Q3261" t="str">
        <f t="shared" si="305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12">
        <f t="shared" si="301"/>
        <v>74.819999999999993</v>
      </c>
      <c r="Q3262" t="str">
        <f t="shared" si="305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12">
        <f t="shared" si="301"/>
        <v>67.650000000000006</v>
      </c>
      <c r="Q3263" t="str">
        <f t="shared" si="305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12">
        <f t="shared" si="301"/>
        <v>93.81</v>
      </c>
      <c r="Q3264" t="str">
        <f t="shared" si="305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12">
        <f t="shared" si="301"/>
        <v>41.24</v>
      </c>
      <c r="Q3265" t="str">
        <f t="shared" si="305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ROUND(E3266/D3266*100,0)</f>
        <v>103</v>
      </c>
      <c r="P3266" s="12">
        <f t="shared" ref="P3266:P3329" si="307">IFERROR(ROUND(E3266/L3266,2), 0 )</f>
        <v>52.55</v>
      </c>
      <c r="Q3266" t="str">
        <f t="shared" si="305"/>
        <v>theater</v>
      </c>
      <c r="R3266" t="str">
        <f t="shared" ref="R3266:R3329" si="308">RIGHT(N3266,LEN(N3266 )-LEN(Q3266) -1)</f>
        <v>plays</v>
      </c>
      <c r="S3266" s="9">
        <f t="shared" ref="S3266:S3329" si="309">(((J3266/60)/60)/24) + DATE(1970,1,1)</f>
        <v>42016.800208333334</v>
      </c>
      <c r="T3266" s="9">
        <f t="shared" ref="T3266:T3329" si="310">(((I3266/60)/60)/24) + 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12">
        <f t="shared" si="307"/>
        <v>70.290000000000006</v>
      </c>
      <c r="Q3267" t="str">
        <f t="shared" ref="Q3267:Q3330" si="311">LEFT(N3267,SEARCH("/",N3267,1) - 1)</f>
        <v>theater</v>
      </c>
      <c r="R3267" t="str">
        <f t="shared" si="308"/>
        <v>plays</v>
      </c>
      <c r="S3267" s="9">
        <f t="shared" si="309"/>
        <v>42311.711979166663</v>
      </c>
      <c r="T3267" s="9">
        <f t="shared" si="310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12">
        <f t="shared" si="307"/>
        <v>48.33</v>
      </c>
      <c r="Q3268" t="str">
        <f t="shared" si="311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12">
        <f t="shared" si="307"/>
        <v>53.18</v>
      </c>
      <c r="Q3269" t="str">
        <f t="shared" si="311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12">
        <f t="shared" si="307"/>
        <v>60.95</v>
      </c>
      <c r="Q3270" t="str">
        <f t="shared" si="311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12">
        <f t="shared" si="307"/>
        <v>116</v>
      </c>
      <c r="Q3271" t="str">
        <f t="shared" si="311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12">
        <f t="shared" si="307"/>
        <v>61</v>
      </c>
      <c r="Q3272" t="str">
        <f t="shared" si="311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12">
        <f t="shared" si="307"/>
        <v>38.24</v>
      </c>
      <c r="Q3273" t="str">
        <f t="shared" si="311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12">
        <f t="shared" si="307"/>
        <v>106.5</v>
      </c>
      <c r="Q3274" t="str">
        <f t="shared" si="311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12">
        <f t="shared" si="307"/>
        <v>204.57</v>
      </c>
      <c r="Q3275" t="str">
        <f t="shared" si="311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12">
        <f t="shared" si="307"/>
        <v>54.91</v>
      </c>
      <c r="Q3276" t="str">
        <f t="shared" si="311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12">
        <f t="shared" si="307"/>
        <v>150.41999999999999</v>
      </c>
      <c r="Q3277" t="str">
        <f t="shared" si="311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12">
        <f t="shared" si="307"/>
        <v>52.58</v>
      </c>
      <c r="Q3278" t="str">
        <f t="shared" si="311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12">
        <f t="shared" si="307"/>
        <v>54.3</v>
      </c>
      <c r="Q3279" t="str">
        <f t="shared" si="311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12">
        <f t="shared" si="307"/>
        <v>76.03</v>
      </c>
      <c r="Q3280" t="str">
        <f t="shared" si="311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12">
        <f t="shared" si="307"/>
        <v>105.21</v>
      </c>
      <c r="Q3281" t="str">
        <f t="shared" si="311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12">
        <f t="shared" si="307"/>
        <v>68.67</v>
      </c>
      <c r="Q3282" t="str">
        <f t="shared" si="311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12">
        <f t="shared" si="307"/>
        <v>129.36000000000001</v>
      </c>
      <c r="Q3283" t="str">
        <f t="shared" si="311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12">
        <f t="shared" si="307"/>
        <v>134.26</v>
      </c>
      <c r="Q3284" t="str">
        <f t="shared" si="311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12">
        <f t="shared" si="307"/>
        <v>17.829999999999998</v>
      </c>
      <c r="Q3285" t="str">
        <f t="shared" si="311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12">
        <f t="shared" si="307"/>
        <v>203.2</v>
      </c>
      <c r="Q3286" t="str">
        <f t="shared" si="311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12">
        <f t="shared" si="307"/>
        <v>69.19</v>
      </c>
      <c r="Q3287" t="str">
        <f t="shared" si="311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12">
        <f t="shared" si="307"/>
        <v>125.12</v>
      </c>
      <c r="Q3288" t="str">
        <f t="shared" si="311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12">
        <f t="shared" si="307"/>
        <v>73.53</v>
      </c>
      <c r="Q3289" t="str">
        <f t="shared" si="311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12">
        <f t="shared" si="307"/>
        <v>48.44</v>
      </c>
      <c r="Q3290" t="str">
        <f t="shared" si="311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12">
        <f t="shared" si="307"/>
        <v>26.61</v>
      </c>
      <c r="Q3291" t="str">
        <f t="shared" si="311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12">
        <f t="shared" si="307"/>
        <v>33.67</v>
      </c>
      <c r="Q3292" t="str">
        <f t="shared" si="311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12">
        <f t="shared" si="307"/>
        <v>40.71</v>
      </c>
      <c r="Q3293" t="str">
        <f t="shared" si="311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12">
        <f t="shared" si="307"/>
        <v>19.27</v>
      </c>
      <c r="Q3294" t="str">
        <f t="shared" si="311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12">
        <f t="shared" si="307"/>
        <v>84.29</v>
      </c>
      <c r="Q3295" t="str">
        <f t="shared" si="311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12">
        <f t="shared" si="307"/>
        <v>29.58</v>
      </c>
      <c r="Q3296" t="str">
        <f t="shared" si="311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12">
        <f t="shared" si="307"/>
        <v>26.67</v>
      </c>
      <c r="Q3297" t="str">
        <f t="shared" si="311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12">
        <f t="shared" si="307"/>
        <v>45.98</v>
      </c>
      <c r="Q3298" t="str">
        <f t="shared" si="311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12">
        <f t="shared" si="307"/>
        <v>125.09</v>
      </c>
      <c r="Q3299" t="str">
        <f t="shared" si="311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12">
        <f t="shared" si="307"/>
        <v>141.29</v>
      </c>
      <c r="Q3300" t="str">
        <f t="shared" si="311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12">
        <f t="shared" si="307"/>
        <v>55.33</v>
      </c>
      <c r="Q3301" t="str">
        <f t="shared" si="311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12">
        <f t="shared" si="307"/>
        <v>46.42</v>
      </c>
      <c r="Q3302" t="str">
        <f t="shared" si="311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12">
        <f t="shared" si="307"/>
        <v>57.2</v>
      </c>
      <c r="Q3303" t="str">
        <f t="shared" si="311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12">
        <f t="shared" si="307"/>
        <v>173.7</v>
      </c>
      <c r="Q3304" t="str">
        <f t="shared" si="311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12">
        <f t="shared" si="307"/>
        <v>59.6</v>
      </c>
      <c r="Q3305" t="str">
        <f t="shared" si="311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12">
        <f t="shared" si="307"/>
        <v>89.59</v>
      </c>
      <c r="Q3306" t="str">
        <f t="shared" si="311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12">
        <f t="shared" si="307"/>
        <v>204.05</v>
      </c>
      <c r="Q3307" t="str">
        <f t="shared" si="311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12">
        <f t="shared" si="307"/>
        <v>48.7</v>
      </c>
      <c r="Q3308" t="str">
        <f t="shared" si="311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12">
        <f t="shared" si="307"/>
        <v>53.34</v>
      </c>
      <c r="Q3309" t="str">
        <f t="shared" si="311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12">
        <f t="shared" si="307"/>
        <v>75.09</v>
      </c>
      <c r="Q3310" t="str">
        <f t="shared" si="311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12">
        <f t="shared" si="307"/>
        <v>18</v>
      </c>
      <c r="Q3311" t="str">
        <f t="shared" si="311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12">
        <f t="shared" si="307"/>
        <v>209.84</v>
      </c>
      <c r="Q3312" t="str">
        <f t="shared" si="311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12">
        <f t="shared" si="307"/>
        <v>61.02</v>
      </c>
      <c r="Q3313" t="str">
        <f t="shared" si="311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12">
        <f t="shared" si="307"/>
        <v>61</v>
      </c>
      <c r="Q3314" t="str">
        <f t="shared" si="311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12">
        <f t="shared" si="307"/>
        <v>80.03</v>
      </c>
      <c r="Q3315" t="str">
        <f t="shared" si="311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12">
        <f t="shared" si="307"/>
        <v>29.07</v>
      </c>
      <c r="Q3316" t="str">
        <f t="shared" si="311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12">
        <f t="shared" si="307"/>
        <v>49.44</v>
      </c>
      <c r="Q3317" t="str">
        <f t="shared" si="311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12">
        <f t="shared" si="307"/>
        <v>93.98</v>
      </c>
      <c r="Q3318" t="str">
        <f t="shared" si="311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12">
        <f t="shared" si="307"/>
        <v>61.94</v>
      </c>
      <c r="Q3319" t="str">
        <f t="shared" si="311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12">
        <f t="shared" si="307"/>
        <v>78.5</v>
      </c>
      <c r="Q3320" t="str">
        <f t="shared" si="311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12">
        <f t="shared" si="307"/>
        <v>33.75</v>
      </c>
      <c r="Q3321" t="str">
        <f t="shared" si="311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12">
        <f t="shared" si="307"/>
        <v>66.45</v>
      </c>
      <c r="Q3322" t="str">
        <f t="shared" si="311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12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12">
        <f t="shared" si="307"/>
        <v>145.65</v>
      </c>
      <c r="Q3324" t="str">
        <f t="shared" si="311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12">
        <f t="shared" si="307"/>
        <v>25.69</v>
      </c>
      <c r="Q3325" t="str">
        <f t="shared" si="311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12">
        <f t="shared" si="307"/>
        <v>152.5</v>
      </c>
      <c r="Q3326" t="str">
        <f t="shared" si="311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12">
        <f t="shared" si="307"/>
        <v>30</v>
      </c>
      <c r="Q3327" t="str">
        <f t="shared" si="311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12">
        <f t="shared" si="307"/>
        <v>142.28</v>
      </c>
      <c r="Q3328" t="str">
        <f t="shared" si="311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12">
        <f t="shared" si="307"/>
        <v>24.55</v>
      </c>
      <c r="Q3329" t="str">
        <f t="shared" si="311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ROUND(E3330/D3330*100,0)</f>
        <v>146</v>
      </c>
      <c r="P3330" s="12">
        <f t="shared" ref="P3330:P3393" si="313">IFERROR(ROUND(E3330/L3330,2), 0 )</f>
        <v>292.77999999999997</v>
      </c>
      <c r="Q3330" t="str">
        <f t="shared" si="311"/>
        <v>theater</v>
      </c>
      <c r="R3330" t="str">
        <f t="shared" ref="R3330:R3393" si="314">RIGHT(N3330,LEN(N3330 )-LEN(Q3330) -1)</f>
        <v>plays</v>
      </c>
      <c r="S3330" s="9">
        <f t="shared" ref="S3330:S3393" si="315">(((J3330/60)/60)/24) + DATE(1970,1,1)</f>
        <v>41822.57503472222</v>
      </c>
      <c r="T3330" s="9">
        <f t="shared" ref="T3330:T3393" si="316">(((I3330/60)/60)/24) + 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 s="12">
        <f t="shared" si="313"/>
        <v>44.92</v>
      </c>
      <c r="Q3331" t="str">
        <f t="shared" ref="Q3331:Q3394" si="317">LEFT(N3331,SEARCH("/",N3331,1) - 1)</f>
        <v>theater</v>
      </c>
      <c r="R3331" t="str">
        <f t="shared" si="314"/>
        <v>plays</v>
      </c>
      <c r="S3331" s="9">
        <f t="shared" si="315"/>
        <v>41837.323009259257</v>
      </c>
      <c r="T3331" s="9">
        <f t="shared" si="316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12">
        <f t="shared" si="313"/>
        <v>23.1</v>
      </c>
      <c r="Q3332" t="str">
        <f t="shared" si="317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12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12">
        <f t="shared" si="313"/>
        <v>72.290000000000006</v>
      </c>
      <c r="Q3334" t="str">
        <f t="shared" si="317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12">
        <f t="shared" si="313"/>
        <v>32.97</v>
      </c>
      <c r="Q3335" t="str">
        <f t="shared" si="317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12">
        <f t="shared" si="313"/>
        <v>116.65</v>
      </c>
      <c r="Q3336" t="str">
        <f t="shared" si="317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12">
        <f t="shared" si="313"/>
        <v>79.62</v>
      </c>
      <c r="Q3337" t="str">
        <f t="shared" si="317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12">
        <f t="shared" si="313"/>
        <v>27.78</v>
      </c>
      <c r="Q3338" t="str">
        <f t="shared" si="317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12">
        <f t="shared" si="313"/>
        <v>81.03</v>
      </c>
      <c r="Q3339" t="str">
        <f t="shared" si="317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12">
        <f t="shared" si="313"/>
        <v>136.85</v>
      </c>
      <c r="Q3340" t="str">
        <f t="shared" si="317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12">
        <f t="shared" si="313"/>
        <v>177.62</v>
      </c>
      <c r="Q3341" t="str">
        <f t="shared" si="317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12">
        <f t="shared" si="313"/>
        <v>109.08</v>
      </c>
      <c r="Q3342" t="str">
        <f t="shared" si="317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12">
        <f t="shared" si="313"/>
        <v>119.64</v>
      </c>
      <c r="Q3343" t="str">
        <f t="shared" si="317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12">
        <f t="shared" si="313"/>
        <v>78.209999999999994</v>
      </c>
      <c r="Q3344" t="str">
        <f t="shared" si="317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12">
        <f t="shared" si="313"/>
        <v>52.17</v>
      </c>
      <c r="Q3345" t="str">
        <f t="shared" si="317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12">
        <f t="shared" si="313"/>
        <v>114.13</v>
      </c>
      <c r="Q3346" t="str">
        <f t="shared" si="317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12">
        <f t="shared" si="313"/>
        <v>50</v>
      </c>
      <c r="Q3347" t="str">
        <f t="shared" si="317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12">
        <f t="shared" si="313"/>
        <v>91.67</v>
      </c>
      <c r="Q3348" t="str">
        <f t="shared" si="317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12">
        <f t="shared" si="313"/>
        <v>108.59</v>
      </c>
      <c r="Q3349" t="str">
        <f t="shared" si="317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12">
        <f t="shared" si="313"/>
        <v>69.819999999999993</v>
      </c>
      <c r="Q3350" t="str">
        <f t="shared" si="317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12">
        <f t="shared" si="313"/>
        <v>109.57</v>
      </c>
      <c r="Q3351" t="str">
        <f t="shared" si="317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12">
        <f t="shared" si="313"/>
        <v>71.67</v>
      </c>
      <c r="Q3352" t="str">
        <f t="shared" si="317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12">
        <f t="shared" si="313"/>
        <v>93.61</v>
      </c>
      <c r="Q3353" t="str">
        <f t="shared" si="317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12">
        <f t="shared" si="313"/>
        <v>76.8</v>
      </c>
      <c r="Q3354" t="str">
        <f t="shared" si="317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12">
        <f t="shared" si="313"/>
        <v>35.799999999999997</v>
      </c>
      <c r="Q3355" t="str">
        <f t="shared" si="317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12">
        <f t="shared" si="313"/>
        <v>55.6</v>
      </c>
      <c r="Q3356" t="str">
        <f t="shared" si="317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12">
        <f t="shared" si="313"/>
        <v>147.33000000000001</v>
      </c>
      <c r="Q3357" t="str">
        <f t="shared" si="317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12">
        <f t="shared" si="313"/>
        <v>56.33</v>
      </c>
      <c r="Q3358" t="str">
        <f t="shared" si="317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12">
        <f t="shared" si="313"/>
        <v>96.19</v>
      </c>
      <c r="Q3359" t="str">
        <f t="shared" si="317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12">
        <f t="shared" si="313"/>
        <v>63.57</v>
      </c>
      <c r="Q3360" t="str">
        <f t="shared" si="317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12">
        <f t="shared" si="313"/>
        <v>184.78</v>
      </c>
      <c r="Q3361" t="str">
        <f t="shared" si="317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12">
        <f t="shared" si="313"/>
        <v>126.72</v>
      </c>
      <c r="Q3362" t="str">
        <f t="shared" si="317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12">
        <f t="shared" si="313"/>
        <v>83.43</v>
      </c>
      <c r="Q3363" t="str">
        <f t="shared" si="317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12">
        <f t="shared" si="313"/>
        <v>54.5</v>
      </c>
      <c r="Q3364" t="str">
        <f t="shared" si="317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12">
        <f t="shared" si="313"/>
        <v>302.31</v>
      </c>
      <c r="Q3365" t="str">
        <f t="shared" si="317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12">
        <f t="shared" si="313"/>
        <v>44.14</v>
      </c>
      <c r="Q3366" t="str">
        <f t="shared" si="317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12">
        <f t="shared" si="313"/>
        <v>866.67</v>
      </c>
      <c r="Q3367" t="str">
        <f t="shared" si="317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12">
        <f t="shared" si="313"/>
        <v>61.39</v>
      </c>
      <c r="Q3368" t="str">
        <f t="shared" si="317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12">
        <f t="shared" si="313"/>
        <v>29.67</v>
      </c>
      <c r="Q3369" t="str">
        <f t="shared" si="317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12">
        <f t="shared" si="313"/>
        <v>45.48</v>
      </c>
      <c r="Q3370" t="str">
        <f t="shared" si="317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12">
        <f t="shared" si="313"/>
        <v>96.2</v>
      </c>
      <c r="Q3371" t="str">
        <f t="shared" si="317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12">
        <f t="shared" si="313"/>
        <v>67.92</v>
      </c>
      <c r="Q3372" t="str">
        <f t="shared" si="317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12">
        <f t="shared" si="313"/>
        <v>30.78</v>
      </c>
      <c r="Q3373" t="str">
        <f t="shared" si="317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12">
        <f t="shared" si="313"/>
        <v>38.33</v>
      </c>
      <c r="Q3374" t="str">
        <f t="shared" si="317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12">
        <f t="shared" si="313"/>
        <v>66.83</v>
      </c>
      <c r="Q3375" t="str">
        <f t="shared" si="317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12">
        <f t="shared" si="313"/>
        <v>71.73</v>
      </c>
      <c r="Q3376" t="str">
        <f t="shared" si="317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12">
        <f t="shared" si="313"/>
        <v>176.47</v>
      </c>
      <c r="Q3377" t="str">
        <f t="shared" si="317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12">
        <f t="shared" si="313"/>
        <v>421.11</v>
      </c>
      <c r="Q3378" t="str">
        <f t="shared" si="317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12">
        <f t="shared" si="313"/>
        <v>104.99</v>
      </c>
      <c r="Q3379" t="str">
        <f t="shared" si="317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12">
        <f t="shared" si="313"/>
        <v>28.19</v>
      </c>
      <c r="Q3380" t="str">
        <f t="shared" si="317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12">
        <f t="shared" si="313"/>
        <v>54.55</v>
      </c>
      <c r="Q3381" t="str">
        <f t="shared" si="317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12">
        <f t="shared" si="313"/>
        <v>111.89</v>
      </c>
      <c r="Q3382" t="str">
        <f t="shared" si="317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12">
        <f t="shared" si="313"/>
        <v>85.21</v>
      </c>
      <c r="Q3383" t="str">
        <f t="shared" si="317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12">
        <f t="shared" si="313"/>
        <v>76.650000000000006</v>
      </c>
      <c r="Q3384" t="str">
        <f t="shared" si="317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12">
        <f t="shared" si="313"/>
        <v>65.17</v>
      </c>
      <c r="Q3385" t="str">
        <f t="shared" si="317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12">
        <f t="shared" si="313"/>
        <v>93.76</v>
      </c>
      <c r="Q3386" t="str">
        <f t="shared" si="317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12">
        <f t="shared" si="313"/>
        <v>133.33000000000001</v>
      </c>
      <c r="Q3387" t="str">
        <f t="shared" si="317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12">
        <f t="shared" si="313"/>
        <v>51.22</v>
      </c>
      <c r="Q3388" t="str">
        <f t="shared" si="317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12">
        <f t="shared" si="313"/>
        <v>100.17</v>
      </c>
      <c r="Q3389" t="str">
        <f t="shared" si="317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12">
        <f t="shared" si="313"/>
        <v>34.6</v>
      </c>
      <c r="Q3390" t="str">
        <f t="shared" si="317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12">
        <f t="shared" si="313"/>
        <v>184.68</v>
      </c>
      <c r="Q3391" t="str">
        <f t="shared" si="317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12">
        <f t="shared" si="313"/>
        <v>69.819999999999993</v>
      </c>
      <c r="Q3392" t="str">
        <f t="shared" si="317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12">
        <f t="shared" si="313"/>
        <v>61.94</v>
      </c>
      <c r="Q3393" t="str">
        <f t="shared" si="317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ROUND(E3394/D3394*100,0)</f>
        <v>100</v>
      </c>
      <c r="P3394" s="12">
        <f t="shared" ref="P3394:P3457" si="319">IFERROR(ROUND(E3394/L3394,2), 0 )</f>
        <v>41.67</v>
      </c>
      <c r="Q3394" t="str">
        <f t="shared" si="317"/>
        <v>theater</v>
      </c>
      <c r="R3394" t="str">
        <f t="shared" ref="R3394:R3457" si="320">RIGHT(N3394,LEN(N3394 )-LEN(Q3394) -1)</f>
        <v>plays</v>
      </c>
      <c r="S3394" s="9">
        <f t="shared" ref="S3394:S3457" si="321">(((J3394/60)/60)/24) + DATE(1970,1,1)</f>
        <v>42446.845543981486</v>
      </c>
      <c r="T3394" s="9">
        <f t="shared" ref="T3394:T3457" si="322">(((I3394/60)/60)/24) + 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 s="12">
        <f t="shared" si="319"/>
        <v>36.07</v>
      </c>
      <c r="Q3395" t="str">
        <f t="shared" ref="Q3395:Q3458" si="323">LEFT(N3395,SEARCH("/",N3395,1) - 1)</f>
        <v>theater</v>
      </c>
      <c r="R3395" t="str">
        <f t="shared" si="320"/>
        <v>plays</v>
      </c>
      <c r="S3395" s="9">
        <f t="shared" si="321"/>
        <v>41923.921643518523</v>
      </c>
      <c r="T3395" s="9">
        <f t="shared" si="322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12">
        <f t="shared" si="319"/>
        <v>29</v>
      </c>
      <c r="Q3396" t="str">
        <f t="shared" si="323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12">
        <f t="shared" si="319"/>
        <v>24.21</v>
      </c>
      <c r="Q3397" t="str">
        <f t="shared" si="323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12">
        <f t="shared" si="319"/>
        <v>55.89</v>
      </c>
      <c r="Q3398" t="str">
        <f t="shared" si="323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12">
        <f t="shared" si="319"/>
        <v>11.67</v>
      </c>
      <c r="Q3399" t="str">
        <f t="shared" si="323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12">
        <f t="shared" si="319"/>
        <v>68.349999999999994</v>
      </c>
      <c r="Q3400" t="str">
        <f t="shared" si="323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12">
        <f t="shared" si="319"/>
        <v>27.07</v>
      </c>
      <c r="Q3401" t="str">
        <f t="shared" si="323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12">
        <f t="shared" si="319"/>
        <v>118.13</v>
      </c>
      <c r="Q3402" t="str">
        <f t="shared" si="323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12">
        <f t="shared" si="319"/>
        <v>44.76</v>
      </c>
      <c r="Q3403" t="str">
        <f t="shared" si="323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12">
        <f t="shared" si="319"/>
        <v>99.79</v>
      </c>
      <c r="Q3404" t="str">
        <f t="shared" si="323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12">
        <f t="shared" si="319"/>
        <v>117.65</v>
      </c>
      <c r="Q3405" t="str">
        <f t="shared" si="323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12">
        <f t="shared" si="319"/>
        <v>203.33</v>
      </c>
      <c r="Q3406" t="str">
        <f t="shared" si="323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12">
        <f t="shared" si="319"/>
        <v>28.32</v>
      </c>
      <c r="Q3407" t="str">
        <f t="shared" si="323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12">
        <f t="shared" si="319"/>
        <v>110.23</v>
      </c>
      <c r="Q3408" t="str">
        <f t="shared" si="323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12">
        <f t="shared" si="319"/>
        <v>31.97</v>
      </c>
      <c r="Q3409" t="str">
        <f t="shared" si="323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12">
        <f t="shared" si="319"/>
        <v>58.61</v>
      </c>
      <c r="Q3410" t="str">
        <f t="shared" si="323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12">
        <f t="shared" si="319"/>
        <v>29.43</v>
      </c>
      <c r="Q3411" t="str">
        <f t="shared" si="323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12">
        <f t="shared" si="319"/>
        <v>81.38</v>
      </c>
      <c r="Q3412" t="str">
        <f t="shared" si="323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12">
        <f t="shared" si="319"/>
        <v>199.17</v>
      </c>
      <c r="Q3413" t="str">
        <f t="shared" si="323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12">
        <f t="shared" si="319"/>
        <v>115.38</v>
      </c>
      <c r="Q3414" t="str">
        <f t="shared" si="323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12">
        <f t="shared" si="319"/>
        <v>46.43</v>
      </c>
      <c r="Q3415" t="str">
        <f t="shared" si="323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12">
        <f t="shared" si="319"/>
        <v>70.569999999999993</v>
      </c>
      <c r="Q3416" t="str">
        <f t="shared" si="323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12">
        <f t="shared" si="319"/>
        <v>22.22</v>
      </c>
      <c r="Q3417" t="str">
        <f t="shared" si="323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12">
        <f t="shared" si="319"/>
        <v>159.47</v>
      </c>
      <c r="Q3418" t="str">
        <f t="shared" si="323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12">
        <f t="shared" si="319"/>
        <v>37.78</v>
      </c>
      <c r="Q3419" t="str">
        <f t="shared" si="323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12">
        <f t="shared" si="319"/>
        <v>72.05</v>
      </c>
      <c r="Q3420" t="str">
        <f t="shared" si="323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12">
        <f t="shared" si="319"/>
        <v>63.7</v>
      </c>
      <c r="Q3421" t="str">
        <f t="shared" si="323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12">
        <f t="shared" si="319"/>
        <v>28.41</v>
      </c>
      <c r="Q3422" t="str">
        <f t="shared" si="323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12">
        <f t="shared" si="319"/>
        <v>103.21</v>
      </c>
      <c r="Q3423" t="str">
        <f t="shared" si="323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12">
        <f t="shared" si="319"/>
        <v>71.150000000000006</v>
      </c>
      <c r="Q3424" t="str">
        <f t="shared" si="323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12">
        <f t="shared" si="319"/>
        <v>35</v>
      </c>
      <c r="Q3425" t="str">
        <f t="shared" si="323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12">
        <f t="shared" si="319"/>
        <v>81.78</v>
      </c>
      <c r="Q3426" t="str">
        <f t="shared" si="323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12">
        <f t="shared" si="319"/>
        <v>297.02999999999997</v>
      </c>
      <c r="Q3427" t="str">
        <f t="shared" si="323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12">
        <f t="shared" si="319"/>
        <v>46.61</v>
      </c>
      <c r="Q3428" t="str">
        <f t="shared" si="323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12">
        <f t="shared" si="319"/>
        <v>51.72</v>
      </c>
      <c r="Q3429" t="str">
        <f t="shared" si="323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12">
        <f t="shared" si="319"/>
        <v>40.29</v>
      </c>
      <c r="Q3430" t="str">
        <f t="shared" si="323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12">
        <f t="shared" si="319"/>
        <v>16.25</v>
      </c>
      <c r="Q3431" t="str">
        <f t="shared" si="323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12">
        <f t="shared" si="319"/>
        <v>30.15</v>
      </c>
      <c r="Q3432" t="str">
        <f t="shared" si="323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12">
        <f t="shared" si="319"/>
        <v>95.24</v>
      </c>
      <c r="Q3433" t="str">
        <f t="shared" si="323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12">
        <f t="shared" si="319"/>
        <v>52.21</v>
      </c>
      <c r="Q3434" t="str">
        <f t="shared" si="323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12">
        <f t="shared" si="319"/>
        <v>134.15</v>
      </c>
      <c r="Q3435" t="str">
        <f t="shared" si="323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12">
        <f t="shared" si="319"/>
        <v>62.83</v>
      </c>
      <c r="Q3436" t="str">
        <f t="shared" si="323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12">
        <f t="shared" si="319"/>
        <v>58.95</v>
      </c>
      <c r="Q3437" t="str">
        <f t="shared" si="323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12">
        <f t="shared" si="319"/>
        <v>143.11000000000001</v>
      </c>
      <c r="Q3438" t="str">
        <f t="shared" si="323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12">
        <f t="shared" si="319"/>
        <v>84.17</v>
      </c>
      <c r="Q3439" t="str">
        <f t="shared" si="323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12">
        <f t="shared" si="319"/>
        <v>186.07</v>
      </c>
      <c r="Q3440" t="str">
        <f t="shared" si="323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12">
        <f t="shared" si="319"/>
        <v>89.79</v>
      </c>
      <c r="Q3441" t="str">
        <f t="shared" si="323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12">
        <f t="shared" si="319"/>
        <v>64.16</v>
      </c>
      <c r="Q3442" t="str">
        <f t="shared" si="323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12">
        <f t="shared" si="319"/>
        <v>59.65</v>
      </c>
      <c r="Q3443" t="str">
        <f t="shared" si="323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12">
        <f t="shared" si="319"/>
        <v>31.25</v>
      </c>
      <c r="Q3444" t="str">
        <f t="shared" si="323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12">
        <f t="shared" si="319"/>
        <v>41.22</v>
      </c>
      <c r="Q3445" t="str">
        <f t="shared" si="323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12">
        <f t="shared" si="319"/>
        <v>43.35</v>
      </c>
      <c r="Q3446" t="str">
        <f t="shared" si="323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12">
        <f t="shared" si="319"/>
        <v>64.52</v>
      </c>
      <c r="Q3447" t="str">
        <f t="shared" si="323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12">
        <f t="shared" si="319"/>
        <v>43.28</v>
      </c>
      <c r="Q3448" t="str">
        <f t="shared" si="323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12">
        <f t="shared" si="319"/>
        <v>77</v>
      </c>
      <c r="Q3449" t="str">
        <f t="shared" si="323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12">
        <f t="shared" si="319"/>
        <v>51.22</v>
      </c>
      <c r="Q3450" t="str">
        <f t="shared" si="323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12">
        <f t="shared" si="319"/>
        <v>68.25</v>
      </c>
      <c r="Q3451" t="str">
        <f t="shared" si="323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12">
        <f t="shared" si="319"/>
        <v>19.489999999999998</v>
      </c>
      <c r="Q3452" t="str">
        <f t="shared" si="323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12">
        <f t="shared" si="319"/>
        <v>41.13</v>
      </c>
      <c r="Q3453" t="str">
        <f t="shared" si="323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12">
        <f t="shared" si="319"/>
        <v>41.41</v>
      </c>
      <c r="Q3454" t="str">
        <f t="shared" si="323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12">
        <f t="shared" si="319"/>
        <v>27.5</v>
      </c>
      <c r="Q3455" t="str">
        <f t="shared" si="323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12">
        <f t="shared" si="319"/>
        <v>33.57</v>
      </c>
      <c r="Q3456" t="str">
        <f t="shared" si="323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12">
        <f t="shared" si="319"/>
        <v>145.87</v>
      </c>
      <c r="Q3457" t="str">
        <f t="shared" si="323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ROUND(E3458/D3458*100,0)</f>
        <v>191</v>
      </c>
      <c r="P3458" s="12">
        <f t="shared" ref="P3458:P3521" si="325">IFERROR(ROUND(E3458/L3458,2), 0 )</f>
        <v>358.69</v>
      </c>
      <c r="Q3458" t="str">
        <f t="shared" si="323"/>
        <v>theater</v>
      </c>
      <c r="R3458" t="str">
        <f t="shared" ref="R3458:R3521" si="326">RIGHT(N3458,LEN(N3458 )-LEN(Q3458) -1)</f>
        <v>plays</v>
      </c>
      <c r="S3458" s="9">
        <f t="shared" ref="S3458:S3521" si="327">(((J3458/60)/60)/24) + DATE(1970,1,1)</f>
        <v>41821.205636574072</v>
      </c>
      <c r="T3458" s="9">
        <f t="shared" ref="T3458:T3521" si="328">(((I3458/60)/60)/24) + 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 s="12">
        <f t="shared" si="325"/>
        <v>50.98</v>
      </c>
      <c r="Q3459" t="str">
        <f t="shared" ref="Q3459:Q3522" si="329">LEFT(N3459,SEARCH("/",N3459,1) - 1)</f>
        <v>theater</v>
      </c>
      <c r="R3459" t="str">
        <f t="shared" si="326"/>
        <v>plays</v>
      </c>
      <c r="S3459" s="9">
        <f t="shared" si="327"/>
        <v>42016.706678240742</v>
      </c>
      <c r="T3459" s="9">
        <f t="shared" si="328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12">
        <f t="shared" si="325"/>
        <v>45.04</v>
      </c>
      <c r="Q3460" t="str">
        <f t="shared" si="329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12">
        <f t="shared" si="325"/>
        <v>17.53</v>
      </c>
      <c r="Q3461" t="str">
        <f t="shared" si="329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12">
        <f t="shared" si="325"/>
        <v>50</v>
      </c>
      <c r="Q3462" t="str">
        <f t="shared" si="329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12">
        <f t="shared" si="325"/>
        <v>57.92</v>
      </c>
      <c r="Q3463" t="str">
        <f t="shared" si="329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12">
        <f t="shared" si="325"/>
        <v>29.71</v>
      </c>
      <c r="Q3464" t="str">
        <f t="shared" si="329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12">
        <f t="shared" si="325"/>
        <v>90.68</v>
      </c>
      <c r="Q3465" t="str">
        <f t="shared" si="329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12">
        <f t="shared" si="325"/>
        <v>55.01</v>
      </c>
      <c r="Q3466" t="str">
        <f t="shared" si="329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12">
        <f t="shared" si="325"/>
        <v>57.22</v>
      </c>
      <c r="Q3467" t="str">
        <f t="shared" si="329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12">
        <f t="shared" si="325"/>
        <v>72.95</v>
      </c>
      <c r="Q3468" t="str">
        <f t="shared" si="329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12">
        <f t="shared" si="325"/>
        <v>64.47</v>
      </c>
      <c r="Q3469" t="str">
        <f t="shared" si="329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12">
        <f t="shared" si="325"/>
        <v>716.35</v>
      </c>
      <c r="Q3470" t="str">
        <f t="shared" si="329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12">
        <f t="shared" si="325"/>
        <v>50.4</v>
      </c>
      <c r="Q3471" t="str">
        <f t="shared" si="329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12">
        <f t="shared" si="325"/>
        <v>41.67</v>
      </c>
      <c r="Q3472" t="str">
        <f t="shared" si="329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12">
        <f t="shared" si="325"/>
        <v>35.770000000000003</v>
      </c>
      <c r="Q3473" t="str">
        <f t="shared" si="329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12">
        <f t="shared" si="325"/>
        <v>88.74</v>
      </c>
      <c r="Q3474" t="str">
        <f t="shared" si="329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12">
        <f t="shared" si="325"/>
        <v>148.47999999999999</v>
      </c>
      <c r="Q3475" t="str">
        <f t="shared" si="329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12">
        <f t="shared" si="325"/>
        <v>51.79</v>
      </c>
      <c r="Q3476" t="str">
        <f t="shared" si="329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12">
        <f t="shared" si="325"/>
        <v>20</v>
      </c>
      <c r="Q3477" t="str">
        <f t="shared" si="329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12">
        <f t="shared" si="325"/>
        <v>52</v>
      </c>
      <c r="Q3478" t="str">
        <f t="shared" si="329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12">
        <f t="shared" si="325"/>
        <v>53.23</v>
      </c>
      <c r="Q3479" t="str">
        <f t="shared" si="329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12">
        <f t="shared" si="325"/>
        <v>39.6</v>
      </c>
      <c r="Q3480" t="str">
        <f t="shared" si="329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12">
        <f t="shared" si="325"/>
        <v>34.25</v>
      </c>
      <c r="Q3481" t="str">
        <f t="shared" si="329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12">
        <f t="shared" si="325"/>
        <v>164.62</v>
      </c>
      <c r="Q3482" t="str">
        <f t="shared" si="329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12">
        <f t="shared" si="325"/>
        <v>125.05</v>
      </c>
      <c r="Q3483" t="str">
        <f t="shared" si="329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12">
        <f t="shared" si="325"/>
        <v>51.88</v>
      </c>
      <c r="Q3484" t="str">
        <f t="shared" si="329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12">
        <f t="shared" si="325"/>
        <v>40.29</v>
      </c>
      <c r="Q3485" t="str">
        <f t="shared" si="329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12">
        <f t="shared" si="325"/>
        <v>64.91</v>
      </c>
      <c r="Q3486" t="str">
        <f t="shared" si="329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12">
        <f t="shared" si="325"/>
        <v>55.33</v>
      </c>
      <c r="Q3487" t="str">
        <f t="shared" si="329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12">
        <f t="shared" si="325"/>
        <v>83.14</v>
      </c>
      <c r="Q3488" t="str">
        <f t="shared" si="329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12">
        <f t="shared" si="325"/>
        <v>38.71</v>
      </c>
      <c r="Q3489" t="str">
        <f t="shared" si="329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12">
        <f t="shared" si="325"/>
        <v>125.38</v>
      </c>
      <c r="Q3490" t="str">
        <f t="shared" si="329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12">
        <f t="shared" si="325"/>
        <v>78.260000000000005</v>
      </c>
      <c r="Q3491" t="str">
        <f t="shared" si="329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12">
        <f t="shared" si="325"/>
        <v>47.22</v>
      </c>
      <c r="Q3492" t="str">
        <f t="shared" si="329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12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12">
        <f t="shared" si="325"/>
        <v>114.29</v>
      </c>
      <c r="Q3494" t="str">
        <f t="shared" si="329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12">
        <f t="shared" si="325"/>
        <v>51.72</v>
      </c>
      <c r="Q3495" t="str">
        <f t="shared" si="329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12">
        <f t="shared" si="325"/>
        <v>30.77</v>
      </c>
      <c r="Q3496" t="str">
        <f t="shared" si="329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12">
        <f t="shared" si="325"/>
        <v>74.209999999999994</v>
      </c>
      <c r="Q3497" t="str">
        <f t="shared" si="329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12">
        <f t="shared" si="325"/>
        <v>47.85</v>
      </c>
      <c r="Q3498" t="str">
        <f t="shared" si="329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12">
        <f t="shared" si="325"/>
        <v>34.409999999999997</v>
      </c>
      <c r="Q3499" t="str">
        <f t="shared" si="329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12">
        <f t="shared" si="325"/>
        <v>40.24</v>
      </c>
      <c r="Q3500" t="str">
        <f t="shared" si="329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12">
        <f t="shared" si="325"/>
        <v>60.29</v>
      </c>
      <c r="Q3501" t="str">
        <f t="shared" si="329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12">
        <f t="shared" si="325"/>
        <v>25.31</v>
      </c>
      <c r="Q3502" t="str">
        <f t="shared" si="329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12">
        <f t="shared" si="325"/>
        <v>35.950000000000003</v>
      </c>
      <c r="Q3503" t="str">
        <f t="shared" si="329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12">
        <f t="shared" si="325"/>
        <v>136</v>
      </c>
      <c r="Q3504" t="str">
        <f t="shared" si="329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12">
        <f t="shared" si="325"/>
        <v>70.760000000000005</v>
      </c>
      <c r="Q3505" t="str">
        <f t="shared" si="329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12">
        <f t="shared" si="325"/>
        <v>125</v>
      </c>
      <c r="Q3506" t="str">
        <f t="shared" si="329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12">
        <f t="shared" si="325"/>
        <v>66.510000000000005</v>
      </c>
      <c r="Q3507" t="str">
        <f t="shared" si="329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12">
        <f t="shared" si="325"/>
        <v>105</v>
      </c>
      <c r="Q3508" t="str">
        <f t="shared" si="329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12">
        <f t="shared" si="325"/>
        <v>145</v>
      </c>
      <c r="Q3509" t="str">
        <f t="shared" si="329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12">
        <f t="shared" si="325"/>
        <v>12</v>
      </c>
      <c r="Q3510" t="str">
        <f t="shared" si="329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12">
        <f t="shared" si="325"/>
        <v>96.67</v>
      </c>
      <c r="Q3511" t="str">
        <f t="shared" si="329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12">
        <f t="shared" si="325"/>
        <v>60.33</v>
      </c>
      <c r="Q3512" t="str">
        <f t="shared" si="329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12">
        <f t="shared" si="325"/>
        <v>79.89</v>
      </c>
      <c r="Q3513" t="str">
        <f t="shared" si="329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12">
        <f t="shared" si="325"/>
        <v>58.82</v>
      </c>
      <c r="Q3514" t="str">
        <f t="shared" si="329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12">
        <f t="shared" si="325"/>
        <v>75.34</v>
      </c>
      <c r="Q3515" t="str">
        <f t="shared" si="329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12">
        <f t="shared" si="325"/>
        <v>55</v>
      </c>
      <c r="Q3516" t="str">
        <f t="shared" si="329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12">
        <f t="shared" si="325"/>
        <v>66.959999999999994</v>
      </c>
      <c r="Q3517" t="str">
        <f t="shared" si="329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12">
        <f t="shared" si="325"/>
        <v>227.27</v>
      </c>
      <c r="Q3518" t="str">
        <f t="shared" si="329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12">
        <f t="shared" si="325"/>
        <v>307.69</v>
      </c>
      <c r="Q3519" t="str">
        <f t="shared" si="329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12">
        <f t="shared" si="325"/>
        <v>50.02</v>
      </c>
      <c r="Q3520" t="str">
        <f t="shared" si="329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12">
        <f t="shared" si="325"/>
        <v>72.39</v>
      </c>
      <c r="Q3521" t="str">
        <f t="shared" si="329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ROUND(E3522/D3522*100,0)</f>
        <v>101</v>
      </c>
      <c r="P3522" s="12">
        <f t="shared" ref="P3522:P3585" si="331">IFERROR(ROUND(E3522/L3522,2), 0 )</f>
        <v>95.95</v>
      </c>
      <c r="Q3522" t="str">
        <f t="shared" si="329"/>
        <v>theater</v>
      </c>
      <c r="R3522" t="str">
        <f t="shared" ref="R3522:R3585" si="332">RIGHT(N3522,LEN(N3522 )-LEN(Q3522) -1)</f>
        <v>plays</v>
      </c>
      <c r="S3522" s="9">
        <f t="shared" ref="S3522:S3585" si="333">(((J3522/60)/60)/24) + DATE(1970,1,1)</f>
        <v>42227.824212962965</v>
      </c>
      <c r="T3522" s="9">
        <f t="shared" ref="T3522:T3585" si="334">(((I3522/60)/60)/24) + 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 s="12">
        <f t="shared" si="331"/>
        <v>45.62</v>
      </c>
      <c r="Q3523" t="str">
        <f t="shared" ref="Q3523:Q3586" si="335">LEFT(N3523,SEARCH("/",N3523,1) - 1)</f>
        <v>theater</v>
      </c>
      <c r="R3523" t="str">
        <f t="shared" si="332"/>
        <v>plays</v>
      </c>
      <c r="S3523" s="9">
        <f t="shared" si="333"/>
        <v>41881.361342592594</v>
      </c>
      <c r="T3523" s="9">
        <f t="shared" si="334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12">
        <f t="shared" si="331"/>
        <v>41.03</v>
      </c>
      <c r="Q3524" t="str">
        <f t="shared" si="335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12">
        <f t="shared" si="331"/>
        <v>56.83</v>
      </c>
      <c r="Q3525" t="str">
        <f t="shared" si="335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12">
        <f t="shared" si="331"/>
        <v>137.24</v>
      </c>
      <c r="Q3526" t="str">
        <f t="shared" si="335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12">
        <f t="shared" si="331"/>
        <v>75.709999999999994</v>
      </c>
      <c r="Q3527" t="str">
        <f t="shared" si="335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12">
        <f t="shared" si="331"/>
        <v>99</v>
      </c>
      <c r="Q3528" t="str">
        <f t="shared" si="335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12">
        <f t="shared" si="331"/>
        <v>81.569999999999993</v>
      </c>
      <c r="Q3529" t="str">
        <f t="shared" si="335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12">
        <f t="shared" si="331"/>
        <v>45.11</v>
      </c>
      <c r="Q3530" t="str">
        <f t="shared" si="335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12">
        <f t="shared" si="331"/>
        <v>36.67</v>
      </c>
      <c r="Q3531" t="str">
        <f t="shared" si="335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12">
        <f t="shared" si="331"/>
        <v>125</v>
      </c>
      <c r="Q3532" t="str">
        <f t="shared" si="335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12">
        <f t="shared" si="331"/>
        <v>49.23</v>
      </c>
      <c r="Q3533" t="str">
        <f t="shared" si="335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12">
        <f t="shared" si="331"/>
        <v>42.3</v>
      </c>
      <c r="Q3534" t="str">
        <f t="shared" si="335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12">
        <f t="shared" si="331"/>
        <v>78.88</v>
      </c>
      <c r="Q3535" t="str">
        <f t="shared" si="335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12">
        <f t="shared" si="331"/>
        <v>38.28</v>
      </c>
      <c r="Q3536" t="str">
        <f t="shared" si="335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12">
        <f t="shared" si="331"/>
        <v>44.85</v>
      </c>
      <c r="Q3537" t="str">
        <f t="shared" si="335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12">
        <f t="shared" si="331"/>
        <v>13.53</v>
      </c>
      <c r="Q3538" t="str">
        <f t="shared" si="335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12">
        <f t="shared" si="331"/>
        <v>43.5</v>
      </c>
      <c r="Q3539" t="str">
        <f t="shared" si="335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12">
        <f t="shared" si="331"/>
        <v>30.95</v>
      </c>
      <c r="Q3540" t="str">
        <f t="shared" si="335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12">
        <f t="shared" si="331"/>
        <v>55.23</v>
      </c>
      <c r="Q3541" t="str">
        <f t="shared" si="335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12">
        <f t="shared" si="331"/>
        <v>46.13</v>
      </c>
      <c r="Q3542" t="str">
        <f t="shared" si="335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12">
        <f t="shared" si="331"/>
        <v>39.380000000000003</v>
      </c>
      <c r="Q3543" t="str">
        <f t="shared" si="335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12">
        <f t="shared" si="331"/>
        <v>66.150000000000006</v>
      </c>
      <c r="Q3544" t="str">
        <f t="shared" si="335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12">
        <f t="shared" si="331"/>
        <v>54.14</v>
      </c>
      <c r="Q3545" t="str">
        <f t="shared" si="335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12">
        <f t="shared" si="331"/>
        <v>104.17</v>
      </c>
      <c r="Q3546" t="str">
        <f t="shared" si="335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12">
        <f t="shared" si="331"/>
        <v>31.38</v>
      </c>
      <c r="Q3547" t="str">
        <f t="shared" si="335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12">
        <f t="shared" si="331"/>
        <v>59.21</v>
      </c>
      <c r="Q3548" t="str">
        <f t="shared" si="335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12">
        <f t="shared" si="331"/>
        <v>119.18</v>
      </c>
      <c r="Q3549" t="str">
        <f t="shared" si="335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12">
        <f t="shared" si="331"/>
        <v>164.62</v>
      </c>
      <c r="Q3550" t="str">
        <f t="shared" si="335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12">
        <f t="shared" si="331"/>
        <v>24.29</v>
      </c>
      <c r="Q3551" t="str">
        <f t="shared" si="335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12">
        <f t="shared" si="331"/>
        <v>40.94</v>
      </c>
      <c r="Q3552" t="str">
        <f t="shared" si="335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12">
        <f t="shared" si="331"/>
        <v>61.1</v>
      </c>
      <c r="Q3553" t="str">
        <f t="shared" si="335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12">
        <f t="shared" si="331"/>
        <v>38.65</v>
      </c>
      <c r="Q3554" t="str">
        <f t="shared" si="335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12">
        <f t="shared" si="331"/>
        <v>56.2</v>
      </c>
      <c r="Q3555" t="str">
        <f t="shared" si="335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12">
        <f t="shared" si="331"/>
        <v>107</v>
      </c>
      <c r="Q3556" t="str">
        <f t="shared" si="335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12">
        <f t="shared" si="331"/>
        <v>171.43</v>
      </c>
      <c r="Q3557" t="str">
        <f t="shared" si="335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12">
        <f t="shared" si="331"/>
        <v>110.5</v>
      </c>
      <c r="Q3558" t="str">
        <f t="shared" si="335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12">
        <f t="shared" si="331"/>
        <v>179.28</v>
      </c>
      <c r="Q3559" t="str">
        <f t="shared" si="335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12">
        <f t="shared" si="331"/>
        <v>22.91</v>
      </c>
      <c r="Q3560" t="str">
        <f t="shared" si="335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12">
        <f t="shared" si="331"/>
        <v>43.13</v>
      </c>
      <c r="Q3561" t="str">
        <f t="shared" si="335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12">
        <f t="shared" si="331"/>
        <v>46.89</v>
      </c>
      <c r="Q3562" t="str">
        <f t="shared" si="335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12">
        <f t="shared" si="331"/>
        <v>47.41</v>
      </c>
      <c r="Q3563" t="str">
        <f t="shared" si="335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12">
        <f t="shared" si="331"/>
        <v>15.13</v>
      </c>
      <c r="Q3564" t="str">
        <f t="shared" si="335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12">
        <f t="shared" si="331"/>
        <v>21.1</v>
      </c>
      <c r="Q3565" t="str">
        <f t="shared" si="335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12">
        <f t="shared" si="331"/>
        <v>59.12</v>
      </c>
      <c r="Q3566" t="str">
        <f t="shared" si="335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12">
        <f t="shared" si="331"/>
        <v>97.92</v>
      </c>
      <c r="Q3567" t="str">
        <f t="shared" si="335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12">
        <f t="shared" si="331"/>
        <v>55.13</v>
      </c>
      <c r="Q3568" t="str">
        <f t="shared" si="335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12">
        <f t="shared" si="331"/>
        <v>26.54</v>
      </c>
      <c r="Q3569" t="str">
        <f t="shared" si="335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12">
        <f t="shared" si="331"/>
        <v>58.42</v>
      </c>
      <c r="Q3570" t="str">
        <f t="shared" si="335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12">
        <f t="shared" si="331"/>
        <v>122.54</v>
      </c>
      <c r="Q3571" t="str">
        <f t="shared" si="335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12">
        <f t="shared" si="331"/>
        <v>87.96</v>
      </c>
      <c r="Q3572" t="str">
        <f t="shared" si="335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12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12">
        <f t="shared" si="331"/>
        <v>55.56</v>
      </c>
      <c r="Q3574" t="str">
        <f t="shared" si="335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12">
        <f t="shared" si="331"/>
        <v>39.54</v>
      </c>
      <c r="Q3575" t="str">
        <f t="shared" si="335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12">
        <f t="shared" si="331"/>
        <v>136.78</v>
      </c>
      <c r="Q3576" t="str">
        <f t="shared" si="335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12">
        <f t="shared" si="331"/>
        <v>99.34</v>
      </c>
      <c r="Q3577" t="str">
        <f t="shared" si="335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12">
        <f t="shared" si="331"/>
        <v>20</v>
      </c>
      <c r="Q3578" t="str">
        <f t="shared" si="335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12">
        <f t="shared" si="331"/>
        <v>28.89</v>
      </c>
      <c r="Q3579" t="str">
        <f t="shared" si="335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12">
        <f t="shared" si="331"/>
        <v>40.549999999999997</v>
      </c>
      <c r="Q3580" t="str">
        <f t="shared" si="335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12">
        <f t="shared" si="331"/>
        <v>35.71</v>
      </c>
      <c r="Q3581" t="str">
        <f t="shared" si="335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12">
        <f t="shared" si="331"/>
        <v>37.96</v>
      </c>
      <c r="Q3582" t="str">
        <f t="shared" si="335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12">
        <f t="shared" si="331"/>
        <v>33.33</v>
      </c>
      <c r="Q3583" t="str">
        <f t="shared" si="335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12">
        <f t="shared" si="331"/>
        <v>58.57</v>
      </c>
      <c r="Q3584" t="str">
        <f t="shared" si="335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12">
        <f t="shared" si="331"/>
        <v>135.63</v>
      </c>
      <c r="Q3585" t="str">
        <f t="shared" si="335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ROUND(E3586/D3586*100,0)</f>
        <v>116</v>
      </c>
      <c r="P3586" s="12">
        <f t="shared" ref="P3586:P3649" si="337">IFERROR(ROUND(E3586/L3586,2), 0 )</f>
        <v>30.94</v>
      </c>
      <c r="Q3586" t="str">
        <f t="shared" si="335"/>
        <v>theater</v>
      </c>
      <c r="R3586" t="str">
        <f t="shared" ref="R3586:R3649" si="338">RIGHT(N3586,LEN(N3586 )-LEN(Q3586) -1)</f>
        <v>plays</v>
      </c>
      <c r="S3586" s="9">
        <f t="shared" ref="S3586:S3649" si="339">(((J3586/60)/60)/24) + DATE(1970,1,1)</f>
        <v>42168.316481481481</v>
      </c>
      <c r="T3586" s="9">
        <f t="shared" ref="T3586:T3649" si="340">(((I3586/60)/60)/24) + 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 s="12">
        <f t="shared" si="337"/>
        <v>176.09</v>
      </c>
      <c r="Q3587" t="str">
        <f t="shared" ref="Q3587:Q3650" si="341">LEFT(N3587,SEARCH("/",N3587,1) - 1)</f>
        <v>theater</v>
      </c>
      <c r="R3587" t="str">
        <f t="shared" si="338"/>
        <v>plays</v>
      </c>
      <c r="S3587" s="9">
        <f t="shared" si="339"/>
        <v>41964.716319444444</v>
      </c>
      <c r="T3587" s="9">
        <f t="shared" si="340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12">
        <f t="shared" si="337"/>
        <v>151.97999999999999</v>
      </c>
      <c r="Q3588" t="str">
        <f t="shared" si="341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12">
        <f t="shared" si="337"/>
        <v>22.61</v>
      </c>
      <c r="Q3589" t="str">
        <f t="shared" si="341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12">
        <f t="shared" si="337"/>
        <v>18.27</v>
      </c>
      <c r="Q3590" t="str">
        <f t="shared" si="341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12">
        <f t="shared" si="337"/>
        <v>82.26</v>
      </c>
      <c r="Q3591" t="str">
        <f t="shared" si="341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12">
        <f t="shared" si="337"/>
        <v>68.53</v>
      </c>
      <c r="Q3592" t="str">
        <f t="shared" si="341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12">
        <f t="shared" si="337"/>
        <v>68.06</v>
      </c>
      <c r="Q3593" t="str">
        <f t="shared" si="341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12">
        <f t="shared" si="337"/>
        <v>72.709999999999994</v>
      </c>
      <c r="Q3594" t="str">
        <f t="shared" si="341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12">
        <f t="shared" si="337"/>
        <v>77.19</v>
      </c>
      <c r="Q3595" t="str">
        <f t="shared" si="341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12">
        <f t="shared" si="337"/>
        <v>55.97</v>
      </c>
      <c r="Q3596" t="str">
        <f t="shared" si="341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12">
        <f t="shared" si="337"/>
        <v>49.69</v>
      </c>
      <c r="Q3597" t="str">
        <f t="shared" si="341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12">
        <f t="shared" si="337"/>
        <v>79</v>
      </c>
      <c r="Q3598" t="str">
        <f t="shared" si="341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12">
        <f t="shared" si="337"/>
        <v>77.73</v>
      </c>
      <c r="Q3599" t="str">
        <f t="shared" si="341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12">
        <f t="shared" si="337"/>
        <v>40.78</v>
      </c>
      <c r="Q3600" t="str">
        <f t="shared" si="341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12">
        <f t="shared" si="337"/>
        <v>59.41</v>
      </c>
      <c r="Q3601" t="str">
        <f t="shared" si="341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12">
        <f t="shared" si="337"/>
        <v>3.25</v>
      </c>
      <c r="Q3602" t="str">
        <f t="shared" si="341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12">
        <f t="shared" si="337"/>
        <v>39.380000000000003</v>
      </c>
      <c r="Q3603" t="str">
        <f t="shared" si="341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12">
        <f t="shared" si="337"/>
        <v>81.67</v>
      </c>
      <c r="Q3604" t="str">
        <f t="shared" si="341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12">
        <f t="shared" si="337"/>
        <v>44.91</v>
      </c>
      <c r="Q3605" t="str">
        <f t="shared" si="341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12">
        <f t="shared" si="337"/>
        <v>49.06</v>
      </c>
      <c r="Q3606" t="str">
        <f t="shared" si="341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12">
        <f t="shared" si="337"/>
        <v>30.67</v>
      </c>
      <c r="Q3607" t="str">
        <f t="shared" si="341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12">
        <f t="shared" si="337"/>
        <v>61.06</v>
      </c>
      <c r="Q3608" t="str">
        <f t="shared" si="341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12">
        <f t="shared" si="337"/>
        <v>29</v>
      </c>
      <c r="Q3609" t="str">
        <f t="shared" si="341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12">
        <f t="shared" si="337"/>
        <v>29.63</v>
      </c>
      <c r="Q3610" t="str">
        <f t="shared" si="341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12">
        <f t="shared" si="337"/>
        <v>143.1</v>
      </c>
      <c r="Q3611" t="str">
        <f t="shared" si="341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12">
        <f t="shared" si="337"/>
        <v>52.35</v>
      </c>
      <c r="Q3612" t="str">
        <f t="shared" si="341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12">
        <f t="shared" si="337"/>
        <v>66.67</v>
      </c>
      <c r="Q3613" t="str">
        <f t="shared" si="341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12">
        <f t="shared" si="337"/>
        <v>126.67</v>
      </c>
      <c r="Q3614" t="str">
        <f t="shared" si="341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12">
        <f t="shared" si="337"/>
        <v>62.5</v>
      </c>
      <c r="Q3615" t="str">
        <f t="shared" si="341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12">
        <f t="shared" si="337"/>
        <v>35.49</v>
      </c>
      <c r="Q3616" t="str">
        <f t="shared" si="341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12">
        <f t="shared" si="337"/>
        <v>37.08</v>
      </c>
      <c r="Q3617" t="str">
        <f t="shared" si="341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12">
        <f t="shared" si="337"/>
        <v>69.33</v>
      </c>
      <c r="Q3618" t="str">
        <f t="shared" si="341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12">
        <f t="shared" si="337"/>
        <v>17.25</v>
      </c>
      <c r="Q3619" t="str">
        <f t="shared" si="341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12">
        <f t="shared" si="337"/>
        <v>36.07</v>
      </c>
      <c r="Q3620" t="str">
        <f t="shared" si="341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12">
        <f t="shared" si="337"/>
        <v>66.47</v>
      </c>
      <c r="Q3621" t="str">
        <f t="shared" si="341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12">
        <f t="shared" si="337"/>
        <v>56.07</v>
      </c>
      <c r="Q3622" t="str">
        <f t="shared" si="341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12">
        <f t="shared" si="337"/>
        <v>47.03</v>
      </c>
      <c r="Q3623" t="str">
        <f t="shared" si="341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12">
        <f t="shared" si="337"/>
        <v>47.67</v>
      </c>
      <c r="Q3624" t="str">
        <f t="shared" si="341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12">
        <f t="shared" si="337"/>
        <v>88.24</v>
      </c>
      <c r="Q3625" t="str">
        <f t="shared" si="341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12">
        <f t="shared" si="337"/>
        <v>80.72</v>
      </c>
      <c r="Q3626" t="str">
        <f t="shared" si="341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12">
        <f t="shared" si="337"/>
        <v>39.49</v>
      </c>
      <c r="Q3627" t="str">
        <f t="shared" si="341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12">
        <f t="shared" si="337"/>
        <v>84.85</v>
      </c>
      <c r="Q3628" t="str">
        <f t="shared" si="341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12">
        <f t="shared" si="337"/>
        <v>68.97</v>
      </c>
      <c r="Q3629" t="str">
        <f t="shared" si="341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12">
        <f t="shared" si="337"/>
        <v>0</v>
      </c>
      <c r="Q3630" t="str">
        <f t="shared" si="341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12">
        <f t="shared" si="337"/>
        <v>1</v>
      </c>
      <c r="Q3631" t="str">
        <f t="shared" si="341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12">
        <f t="shared" si="337"/>
        <v>1</v>
      </c>
      <c r="Q3632" t="str">
        <f t="shared" si="341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12">
        <f t="shared" si="337"/>
        <v>147.88</v>
      </c>
      <c r="Q3633" t="str">
        <f t="shared" si="341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12">
        <f t="shared" si="337"/>
        <v>100</v>
      </c>
      <c r="Q3634" t="str">
        <f t="shared" si="341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12">
        <f t="shared" si="337"/>
        <v>56.84</v>
      </c>
      <c r="Q3635" t="str">
        <f t="shared" si="341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12">
        <f t="shared" si="337"/>
        <v>176.94</v>
      </c>
      <c r="Q3636" t="str">
        <f t="shared" si="341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12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12">
        <f t="shared" si="337"/>
        <v>0</v>
      </c>
      <c r="Q3638" t="str">
        <f t="shared" si="341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12">
        <f t="shared" si="337"/>
        <v>66.14</v>
      </c>
      <c r="Q3639" t="str">
        <f t="shared" si="341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12">
        <f t="shared" si="337"/>
        <v>108</v>
      </c>
      <c r="Q3640" t="str">
        <f t="shared" si="341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12">
        <f t="shared" si="337"/>
        <v>1</v>
      </c>
      <c r="Q3641" t="str">
        <f t="shared" si="341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12">
        <f t="shared" si="337"/>
        <v>18.329999999999998</v>
      </c>
      <c r="Q3642" t="str">
        <f t="shared" si="341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12">
        <f t="shared" si="337"/>
        <v>0</v>
      </c>
      <c r="Q3643" t="str">
        <f t="shared" si="341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12">
        <f t="shared" si="337"/>
        <v>7.5</v>
      </c>
      <c r="Q3644" t="str">
        <f t="shared" si="341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12">
        <f t="shared" si="337"/>
        <v>0</v>
      </c>
      <c r="Q3645" t="str">
        <f t="shared" si="341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12">
        <f t="shared" si="337"/>
        <v>68.42</v>
      </c>
      <c r="Q3646" t="str">
        <f t="shared" si="341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12">
        <f t="shared" si="337"/>
        <v>1</v>
      </c>
      <c r="Q3647" t="str">
        <f t="shared" si="341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12">
        <f t="shared" si="337"/>
        <v>60.13</v>
      </c>
      <c r="Q3648" t="str">
        <f t="shared" si="341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12">
        <f t="shared" si="337"/>
        <v>15</v>
      </c>
      <c r="Q3649" t="str">
        <f t="shared" si="341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ROUND(E3650/D3650*100,0)</f>
        <v>100</v>
      </c>
      <c r="P3650" s="12">
        <f t="shared" ref="P3650:P3713" si="343">IFERROR(ROUND(E3650/L3650,2), 0 )</f>
        <v>550.04</v>
      </c>
      <c r="Q3650" t="str">
        <f t="shared" si="341"/>
        <v>theater</v>
      </c>
      <c r="R3650" t="str">
        <f t="shared" ref="R3650:R3713" si="344">RIGHT(N3650,LEN(N3650 )-LEN(Q3650) -1)</f>
        <v>plays</v>
      </c>
      <c r="S3650" s="9">
        <f t="shared" ref="S3650:S3713" si="345">(((J3650/60)/60)/24) + DATE(1970,1,1)</f>
        <v>41887.292187500003</v>
      </c>
      <c r="T3650" s="9">
        <f t="shared" ref="T3650:T3713" si="346">(((I3650/60)/60)/24) + 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12">
        <f t="shared" si="343"/>
        <v>97.5</v>
      </c>
      <c r="Q3651" t="str">
        <f t="shared" ref="Q3651:Q3714" si="347">LEFT(N3651,SEARCH("/",N3651,1) - 1)</f>
        <v>theater</v>
      </c>
      <c r="R3651" t="str">
        <f t="shared" si="344"/>
        <v>plays</v>
      </c>
      <c r="S3651" s="9">
        <f t="shared" si="345"/>
        <v>41780.712893518517</v>
      </c>
      <c r="T3651" s="9">
        <f t="shared" si="346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12">
        <f t="shared" si="343"/>
        <v>29.41</v>
      </c>
      <c r="Q3652" t="str">
        <f t="shared" si="347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12">
        <f t="shared" si="343"/>
        <v>57.78</v>
      </c>
      <c r="Q3653" t="str">
        <f t="shared" si="347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12">
        <f t="shared" si="343"/>
        <v>44.24</v>
      </c>
      <c r="Q3654" t="str">
        <f t="shared" si="347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12">
        <f t="shared" si="343"/>
        <v>60.91</v>
      </c>
      <c r="Q3655" t="str">
        <f t="shared" si="347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12">
        <f t="shared" si="343"/>
        <v>68.84</v>
      </c>
      <c r="Q3656" t="str">
        <f t="shared" si="347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12">
        <f t="shared" si="343"/>
        <v>73.58</v>
      </c>
      <c r="Q3657" t="str">
        <f t="shared" si="347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12">
        <f t="shared" si="343"/>
        <v>115.02</v>
      </c>
      <c r="Q3658" t="str">
        <f t="shared" si="347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12">
        <f t="shared" si="343"/>
        <v>110.75</v>
      </c>
      <c r="Q3659" t="str">
        <f t="shared" si="347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12">
        <f t="shared" si="343"/>
        <v>75.5</v>
      </c>
      <c r="Q3660" t="str">
        <f t="shared" si="347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12">
        <f t="shared" si="343"/>
        <v>235.46</v>
      </c>
      <c r="Q3661" t="str">
        <f t="shared" si="347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12">
        <f t="shared" si="343"/>
        <v>11.36</v>
      </c>
      <c r="Q3662" t="str">
        <f t="shared" si="347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12">
        <f t="shared" si="343"/>
        <v>92.5</v>
      </c>
      <c r="Q3663" t="str">
        <f t="shared" si="347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12">
        <f t="shared" si="343"/>
        <v>202.85</v>
      </c>
      <c r="Q3664" t="str">
        <f t="shared" si="347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12">
        <f t="shared" si="343"/>
        <v>26</v>
      </c>
      <c r="Q3665" t="str">
        <f t="shared" si="347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12">
        <f t="shared" si="343"/>
        <v>46.05</v>
      </c>
      <c r="Q3666" t="str">
        <f t="shared" si="347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12">
        <f t="shared" si="343"/>
        <v>51</v>
      </c>
      <c r="Q3667" t="str">
        <f t="shared" si="347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12">
        <f t="shared" si="343"/>
        <v>31.58</v>
      </c>
      <c r="Q3668" t="str">
        <f t="shared" si="347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12">
        <f t="shared" si="343"/>
        <v>53.36</v>
      </c>
      <c r="Q3669" t="str">
        <f t="shared" si="347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12">
        <f t="shared" si="343"/>
        <v>36.96</v>
      </c>
      <c r="Q3670" t="str">
        <f t="shared" si="347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12">
        <f t="shared" si="343"/>
        <v>81.290000000000006</v>
      </c>
      <c r="Q3671" t="str">
        <f t="shared" si="347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12">
        <f t="shared" si="343"/>
        <v>20.079999999999998</v>
      </c>
      <c r="Q3672" t="str">
        <f t="shared" si="347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12">
        <f t="shared" si="343"/>
        <v>88.25</v>
      </c>
      <c r="Q3673" t="str">
        <f t="shared" si="347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12">
        <f t="shared" si="343"/>
        <v>53.44</v>
      </c>
      <c r="Q3674" t="str">
        <f t="shared" si="347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12">
        <f t="shared" si="343"/>
        <v>39.869999999999997</v>
      </c>
      <c r="Q3675" t="str">
        <f t="shared" si="347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12">
        <f t="shared" si="343"/>
        <v>145.16</v>
      </c>
      <c r="Q3676" t="str">
        <f t="shared" si="347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12">
        <f t="shared" si="343"/>
        <v>23.33</v>
      </c>
      <c r="Q3677" t="str">
        <f t="shared" si="347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12">
        <f t="shared" si="343"/>
        <v>64.38</v>
      </c>
      <c r="Q3678" t="str">
        <f t="shared" si="347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12">
        <f t="shared" si="343"/>
        <v>62.05</v>
      </c>
      <c r="Q3679" t="str">
        <f t="shared" si="347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12">
        <f t="shared" si="343"/>
        <v>66.13</v>
      </c>
      <c r="Q3680" t="str">
        <f t="shared" si="347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12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12">
        <f t="shared" si="343"/>
        <v>99.5</v>
      </c>
      <c r="Q3682" t="str">
        <f t="shared" si="347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12">
        <f t="shared" si="343"/>
        <v>62.17</v>
      </c>
      <c r="Q3683" t="str">
        <f t="shared" si="347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12">
        <f t="shared" si="343"/>
        <v>62.33</v>
      </c>
      <c r="Q3684" t="str">
        <f t="shared" si="347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12">
        <f t="shared" si="343"/>
        <v>58.79</v>
      </c>
      <c r="Q3685" t="str">
        <f t="shared" si="347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12">
        <f t="shared" si="343"/>
        <v>45.35</v>
      </c>
      <c r="Q3686" t="str">
        <f t="shared" si="347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12">
        <f t="shared" si="343"/>
        <v>41.94</v>
      </c>
      <c r="Q3687" t="str">
        <f t="shared" si="347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12">
        <f t="shared" si="343"/>
        <v>59.17</v>
      </c>
      <c r="Q3688" t="str">
        <f t="shared" si="347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12">
        <f t="shared" si="343"/>
        <v>200.49</v>
      </c>
      <c r="Q3689" t="str">
        <f t="shared" si="347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12">
        <f t="shared" si="343"/>
        <v>83.97</v>
      </c>
      <c r="Q3690" t="str">
        <f t="shared" si="347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12">
        <f t="shared" si="343"/>
        <v>57.26</v>
      </c>
      <c r="Q3691" t="str">
        <f t="shared" si="347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12">
        <f t="shared" si="343"/>
        <v>58.06</v>
      </c>
      <c r="Q3692" t="str">
        <f t="shared" si="347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12">
        <f t="shared" si="343"/>
        <v>186.8</v>
      </c>
      <c r="Q3693" t="str">
        <f t="shared" si="347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12">
        <f t="shared" si="343"/>
        <v>74.12</v>
      </c>
      <c r="Q3694" t="str">
        <f t="shared" si="347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12">
        <f t="shared" si="343"/>
        <v>30.71</v>
      </c>
      <c r="Q3695" t="str">
        <f t="shared" si="347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12">
        <f t="shared" si="343"/>
        <v>62.67</v>
      </c>
      <c r="Q3696" t="str">
        <f t="shared" si="347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12">
        <f t="shared" si="343"/>
        <v>121.36</v>
      </c>
      <c r="Q3697" t="str">
        <f t="shared" si="347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12">
        <f t="shared" si="343"/>
        <v>39.74</v>
      </c>
      <c r="Q3698" t="str">
        <f t="shared" si="347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12">
        <f t="shared" si="343"/>
        <v>72</v>
      </c>
      <c r="Q3699" t="str">
        <f t="shared" si="347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12">
        <f t="shared" si="343"/>
        <v>40.630000000000003</v>
      </c>
      <c r="Q3700" t="str">
        <f t="shared" si="347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12">
        <f t="shared" si="343"/>
        <v>63</v>
      </c>
      <c r="Q3701" t="str">
        <f t="shared" si="347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12">
        <f t="shared" si="343"/>
        <v>33.67</v>
      </c>
      <c r="Q3702" t="str">
        <f t="shared" si="347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12">
        <f t="shared" si="343"/>
        <v>38.590000000000003</v>
      </c>
      <c r="Q3703" t="str">
        <f t="shared" si="347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12">
        <f t="shared" si="343"/>
        <v>155.94999999999999</v>
      </c>
      <c r="Q3704" t="str">
        <f t="shared" si="347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12">
        <f t="shared" si="343"/>
        <v>43.2</v>
      </c>
      <c r="Q3705" t="str">
        <f t="shared" si="347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12">
        <f t="shared" si="343"/>
        <v>15.15</v>
      </c>
      <c r="Q3706" t="str">
        <f t="shared" si="347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12">
        <f t="shared" si="343"/>
        <v>83.57</v>
      </c>
      <c r="Q3707" t="str">
        <f t="shared" si="347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12">
        <f t="shared" si="343"/>
        <v>140</v>
      </c>
      <c r="Q3708" t="str">
        <f t="shared" si="347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12">
        <f t="shared" si="343"/>
        <v>80.87</v>
      </c>
      <c r="Q3709" t="str">
        <f t="shared" si="347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12">
        <f t="shared" si="343"/>
        <v>53.85</v>
      </c>
      <c r="Q3710" t="str">
        <f t="shared" si="347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12">
        <f t="shared" si="343"/>
        <v>30.93</v>
      </c>
      <c r="Q3711" t="str">
        <f t="shared" si="347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12">
        <f t="shared" si="343"/>
        <v>67.959999999999994</v>
      </c>
      <c r="Q3712" t="str">
        <f t="shared" si="347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12">
        <f t="shared" si="343"/>
        <v>27.14</v>
      </c>
      <c r="Q3713" t="str">
        <f t="shared" si="347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ROUND(E3714/D3714*100,0)</f>
        <v>154</v>
      </c>
      <c r="P3714" s="12">
        <f t="shared" ref="P3714:P3777" si="349">IFERROR(ROUND(E3714/L3714,2), 0 )</f>
        <v>110.87</v>
      </c>
      <c r="Q3714" t="str">
        <f t="shared" si="347"/>
        <v>theater</v>
      </c>
      <c r="R3714" t="str">
        <f t="shared" ref="R3714:R3777" si="350">RIGHT(N3714,LEN(N3714 )-LEN(Q3714) -1)</f>
        <v>plays</v>
      </c>
      <c r="S3714" s="9">
        <f t="shared" ref="S3714:S3777" si="351">(((J3714/60)/60)/24) + DATE(1970,1,1)</f>
        <v>42134.172071759262</v>
      </c>
      <c r="T3714" s="9">
        <f t="shared" ref="T3714:T3777" si="352">(((I3714/60)/60)/24) + 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 s="12">
        <f t="shared" si="349"/>
        <v>106.84</v>
      </c>
      <c r="Q3715" t="str">
        <f t="shared" ref="Q3715:Q3778" si="353">LEFT(N3715,SEARCH("/",N3715,1) - 1)</f>
        <v>theater</v>
      </c>
      <c r="R3715" t="str">
        <f t="shared" si="350"/>
        <v>plays</v>
      </c>
      <c r="S3715" s="9">
        <f t="shared" si="351"/>
        <v>42505.738032407404</v>
      </c>
      <c r="T3715" s="9">
        <f t="shared" si="352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12">
        <f t="shared" si="349"/>
        <v>105.52</v>
      </c>
      <c r="Q3716" t="str">
        <f t="shared" si="353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12">
        <f t="shared" si="349"/>
        <v>132.96</v>
      </c>
      <c r="Q3717" t="str">
        <f t="shared" si="353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12">
        <f t="shared" si="349"/>
        <v>51.92</v>
      </c>
      <c r="Q3718" t="str">
        <f t="shared" si="353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12">
        <f t="shared" si="349"/>
        <v>310</v>
      </c>
      <c r="Q3719" t="str">
        <f t="shared" si="353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12">
        <f t="shared" si="349"/>
        <v>26.02</v>
      </c>
      <c r="Q3720" t="str">
        <f t="shared" si="353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12">
        <f t="shared" si="349"/>
        <v>105</v>
      </c>
      <c r="Q3721" t="str">
        <f t="shared" si="353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12">
        <f t="shared" si="349"/>
        <v>86.23</v>
      </c>
      <c r="Q3722" t="str">
        <f t="shared" si="353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12">
        <f t="shared" si="349"/>
        <v>114.55</v>
      </c>
      <c r="Q3723" t="str">
        <f t="shared" si="353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12">
        <f t="shared" si="349"/>
        <v>47.66</v>
      </c>
      <c r="Q3724" t="str">
        <f t="shared" si="353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12">
        <f t="shared" si="349"/>
        <v>72.89</v>
      </c>
      <c r="Q3725" t="str">
        <f t="shared" si="353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12">
        <f t="shared" si="349"/>
        <v>49.55</v>
      </c>
      <c r="Q3726" t="str">
        <f t="shared" si="353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12">
        <f t="shared" si="349"/>
        <v>25.4</v>
      </c>
      <c r="Q3727" t="str">
        <f t="shared" si="353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12">
        <f t="shared" si="349"/>
        <v>62.59</v>
      </c>
      <c r="Q3728" t="str">
        <f t="shared" si="353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12">
        <f t="shared" si="349"/>
        <v>61.06</v>
      </c>
      <c r="Q3729" t="str">
        <f t="shared" si="353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12">
        <f t="shared" si="349"/>
        <v>60.06</v>
      </c>
      <c r="Q3730" t="str">
        <f t="shared" si="353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12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12">
        <f t="shared" si="349"/>
        <v>100</v>
      </c>
      <c r="Q3732" t="str">
        <f t="shared" si="353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12">
        <f t="shared" si="349"/>
        <v>51.67</v>
      </c>
      <c r="Q3733" t="str">
        <f t="shared" si="353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12">
        <f t="shared" si="349"/>
        <v>32.75</v>
      </c>
      <c r="Q3734" t="str">
        <f t="shared" si="353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12">
        <f t="shared" si="349"/>
        <v>0</v>
      </c>
      <c r="Q3735" t="str">
        <f t="shared" si="353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12">
        <f t="shared" si="349"/>
        <v>61</v>
      </c>
      <c r="Q3736" t="str">
        <f t="shared" si="353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12">
        <f t="shared" si="349"/>
        <v>10</v>
      </c>
      <c r="Q3737" t="str">
        <f t="shared" si="353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12">
        <f t="shared" si="349"/>
        <v>10</v>
      </c>
      <c r="Q3738" t="str">
        <f t="shared" si="353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12">
        <f t="shared" si="349"/>
        <v>37.5</v>
      </c>
      <c r="Q3739" t="str">
        <f t="shared" si="353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12">
        <f t="shared" si="349"/>
        <v>45</v>
      </c>
      <c r="Q3740" t="str">
        <f t="shared" si="353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12">
        <f t="shared" si="349"/>
        <v>100.63</v>
      </c>
      <c r="Q3741" t="str">
        <f t="shared" si="353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12">
        <f t="shared" si="349"/>
        <v>25.57</v>
      </c>
      <c r="Q3742" t="str">
        <f t="shared" si="353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12">
        <f t="shared" si="349"/>
        <v>0</v>
      </c>
      <c r="Q3743" t="str">
        <f t="shared" si="353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12">
        <f t="shared" si="349"/>
        <v>25</v>
      </c>
      <c r="Q3744" t="str">
        <f t="shared" si="353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12">
        <f t="shared" si="349"/>
        <v>0</v>
      </c>
      <c r="Q3745" t="str">
        <f t="shared" si="353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12">
        <f t="shared" si="349"/>
        <v>0</v>
      </c>
      <c r="Q3746" t="str">
        <f t="shared" si="353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12">
        <f t="shared" si="349"/>
        <v>10</v>
      </c>
      <c r="Q3747" t="str">
        <f t="shared" si="353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12">
        <f t="shared" si="349"/>
        <v>202</v>
      </c>
      <c r="Q3748" t="str">
        <f t="shared" si="353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12">
        <f t="shared" si="349"/>
        <v>25</v>
      </c>
      <c r="Q3749" t="str">
        <f t="shared" si="353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12">
        <f t="shared" si="349"/>
        <v>99.54</v>
      </c>
      <c r="Q3750" t="str">
        <f t="shared" si="353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12">
        <f t="shared" si="349"/>
        <v>75</v>
      </c>
      <c r="Q3751" t="str">
        <f t="shared" si="353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12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12">
        <f t="shared" si="349"/>
        <v>120.55</v>
      </c>
      <c r="Q3753" t="str">
        <f t="shared" si="353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12">
        <f t="shared" si="349"/>
        <v>37.67</v>
      </c>
      <c r="Q3754" t="str">
        <f t="shared" si="353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12">
        <f t="shared" si="349"/>
        <v>172.23</v>
      </c>
      <c r="Q3755" t="str">
        <f t="shared" si="353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12">
        <f t="shared" si="349"/>
        <v>111.11</v>
      </c>
      <c r="Q3756" t="str">
        <f t="shared" si="353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12">
        <f t="shared" si="349"/>
        <v>25.46</v>
      </c>
      <c r="Q3757" t="str">
        <f t="shared" si="353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12">
        <f t="shared" si="349"/>
        <v>267.64999999999998</v>
      </c>
      <c r="Q3758" t="str">
        <f t="shared" si="353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12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12">
        <f t="shared" si="349"/>
        <v>59.04</v>
      </c>
      <c r="Q3760" t="str">
        <f t="shared" si="353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12">
        <f t="shared" si="349"/>
        <v>50.11</v>
      </c>
      <c r="Q3761" t="str">
        <f t="shared" si="353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12">
        <f t="shared" si="349"/>
        <v>55.5</v>
      </c>
      <c r="Q3762" t="str">
        <f t="shared" si="353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12">
        <f t="shared" si="349"/>
        <v>166.67</v>
      </c>
      <c r="Q3763" t="str">
        <f t="shared" si="353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12">
        <f t="shared" si="349"/>
        <v>47.43</v>
      </c>
      <c r="Q3764" t="str">
        <f t="shared" si="353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12">
        <f t="shared" si="349"/>
        <v>64.94</v>
      </c>
      <c r="Q3765" t="str">
        <f t="shared" si="353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12">
        <f t="shared" si="349"/>
        <v>55.56</v>
      </c>
      <c r="Q3766" t="str">
        <f t="shared" si="353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12">
        <f t="shared" si="349"/>
        <v>74.22</v>
      </c>
      <c r="Q3767" t="str">
        <f t="shared" si="353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12">
        <f t="shared" si="349"/>
        <v>106.93</v>
      </c>
      <c r="Q3768" t="str">
        <f t="shared" si="353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12">
        <f t="shared" si="349"/>
        <v>41.7</v>
      </c>
      <c r="Q3769" t="str">
        <f t="shared" si="353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12">
        <f t="shared" si="349"/>
        <v>74.239999999999995</v>
      </c>
      <c r="Q3770" t="str">
        <f t="shared" si="353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12">
        <f t="shared" si="349"/>
        <v>73.33</v>
      </c>
      <c r="Q3771" t="str">
        <f t="shared" si="353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12">
        <f t="shared" si="349"/>
        <v>100</v>
      </c>
      <c r="Q3772" t="str">
        <f t="shared" si="353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12">
        <f t="shared" si="349"/>
        <v>38.42</v>
      </c>
      <c r="Q3773" t="str">
        <f t="shared" si="353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12">
        <f t="shared" si="349"/>
        <v>166.97</v>
      </c>
      <c r="Q3774" t="str">
        <f t="shared" si="353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12">
        <f t="shared" si="349"/>
        <v>94.91</v>
      </c>
      <c r="Q3775" t="str">
        <f t="shared" si="353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12">
        <f t="shared" si="349"/>
        <v>100</v>
      </c>
      <c r="Q3776" t="str">
        <f t="shared" si="353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12">
        <f t="shared" si="349"/>
        <v>143.21</v>
      </c>
      <c r="Q3777" t="str">
        <f t="shared" si="353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ROUND(E3778/D3778*100,0)</f>
        <v>107</v>
      </c>
      <c r="P3778" s="12">
        <f t="shared" ref="P3778:P3841" si="355">IFERROR(ROUND(E3778/L3778,2), 0 )</f>
        <v>90.82</v>
      </c>
      <c r="Q3778" t="str">
        <f t="shared" si="353"/>
        <v>theater</v>
      </c>
      <c r="R3778" t="str">
        <f t="shared" ref="R3778:R3841" si="356">RIGHT(N3778,LEN(N3778 )-LEN(Q3778) -1)</f>
        <v>musical</v>
      </c>
      <c r="S3778" s="9">
        <f t="shared" ref="S3778:S3841" si="357">(((J3778/60)/60)/24) + DATE(1970,1,1)</f>
        <v>41814.367800925924</v>
      </c>
      <c r="T3778" s="9">
        <f t="shared" ref="T3778:T3841" si="358">(((I3778/60)/60)/24) + 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 s="12">
        <f t="shared" si="355"/>
        <v>48.54</v>
      </c>
      <c r="Q3779" t="str">
        <f t="shared" ref="Q3779:Q3842" si="359">LEFT(N3779,SEARCH("/",N3779,1) - 1)</f>
        <v>theater</v>
      </c>
      <c r="R3779" t="str">
        <f t="shared" si="356"/>
        <v>musical</v>
      </c>
      <c r="S3779" s="9">
        <f t="shared" si="357"/>
        <v>41887.111354166671</v>
      </c>
      <c r="T3779" s="9">
        <f t="shared" si="358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12">
        <f t="shared" si="355"/>
        <v>70.03</v>
      </c>
      <c r="Q3780" t="str">
        <f t="shared" si="359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12">
        <f t="shared" si="355"/>
        <v>135.63</v>
      </c>
      <c r="Q3781" t="str">
        <f t="shared" si="359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12">
        <f t="shared" si="355"/>
        <v>100</v>
      </c>
      <c r="Q3782" t="str">
        <f t="shared" si="359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12">
        <f t="shared" si="355"/>
        <v>94.9</v>
      </c>
      <c r="Q3783" t="str">
        <f t="shared" si="359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12">
        <f t="shared" si="355"/>
        <v>75.37</v>
      </c>
      <c r="Q3784" t="str">
        <f t="shared" si="359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12">
        <f t="shared" si="355"/>
        <v>64.459999999999994</v>
      </c>
      <c r="Q3785" t="str">
        <f t="shared" si="359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12">
        <f t="shared" si="355"/>
        <v>115</v>
      </c>
      <c r="Q3786" t="str">
        <f t="shared" si="359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12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12">
        <f t="shared" si="355"/>
        <v>93.77</v>
      </c>
      <c r="Q3788" t="str">
        <f t="shared" si="359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12">
        <f t="shared" si="355"/>
        <v>35.1</v>
      </c>
      <c r="Q3789" t="str">
        <f t="shared" si="359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12">
        <f t="shared" si="355"/>
        <v>500</v>
      </c>
      <c r="Q3790" t="str">
        <f t="shared" si="359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12">
        <f t="shared" si="355"/>
        <v>29</v>
      </c>
      <c r="Q3791" t="str">
        <f t="shared" si="359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12">
        <f t="shared" si="355"/>
        <v>0</v>
      </c>
      <c r="Q3792" t="str">
        <f t="shared" si="359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12">
        <f t="shared" si="355"/>
        <v>0</v>
      </c>
      <c r="Q3793" t="str">
        <f t="shared" si="359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12">
        <f t="shared" si="355"/>
        <v>17.5</v>
      </c>
      <c r="Q3794" t="str">
        <f t="shared" si="359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12">
        <f t="shared" si="355"/>
        <v>174</v>
      </c>
      <c r="Q3795" t="str">
        <f t="shared" si="359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12">
        <f t="shared" si="355"/>
        <v>50</v>
      </c>
      <c r="Q3796" t="str">
        <f t="shared" si="359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12">
        <f t="shared" si="355"/>
        <v>5</v>
      </c>
      <c r="Q3797" t="str">
        <f t="shared" si="359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12">
        <f t="shared" si="355"/>
        <v>1</v>
      </c>
      <c r="Q3798" t="str">
        <f t="shared" si="359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12">
        <f t="shared" si="355"/>
        <v>145.41</v>
      </c>
      <c r="Q3799" t="str">
        <f t="shared" si="359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12">
        <f t="shared" si="355"/>
        <v>205</v>
      </c>
      <c r="Q3800" t="str">
        <f t="shared" si="359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12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12">
        <f t="shared" si="355"/>
        <v>55.06</v>
      </c>
      <c r="Q3802" t="str">
        <f t="shared" si="359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12">
        <f t="shared" si="355"/>
        <v>47.33</v>
      </c>
      <c r="Q3803" t="str">
        <f t="shared" si="359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12">
        <f t="shared" si="355"/>
        <v>0</v>
      </c>
      <c r="Q3804" t="str">
        <f t="shared" si="359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12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12">
        <f t="shared" si="355"/>
        <v>0</v>
      </c>
      <c r="Q3806" t="str">
        <f t="shared" si="359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12">
        <f t="shared" si="355"/>
        <v>1.5</v>
      </c>
      <c r="Q3807" t="str">
        <f t="shared" si="359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12">
        <f t="shared" si="355"/>
        <v>5</v>
      </c>
      <c r="Q3808" t="str">
        <f t="shared" si="359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12">
        <f t="shared" si="355"/>
        <v>50.56</v>
      </c>
      <c r="Q3809" t="str">
        <f t="shared" si="359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12">
        <f t="shared" si="355"/>
        <v>41.67</v>
      </c>
      <c r="Q3810" t="str">
        <f t="shared" si="359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12">
        <f t="shared" si="355"/>
        <v>53.29</v>
      </c>
      <c r="Q3811" t="str">
        <f t="shared" si="359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12">
        <f t="shared" si="355"/>
        <v>70.23</v>
      </c>
      <c r="Q3812" t="str">
        <f t="shared" si="359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12">
        <f t="shared" si="355"/>
        <v>43.42</v>
      </c>
      <c r="Q3813" t="str">
        <f t="shared" si="359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12">
        <f t="shared" si="355"/>
        <v>199.18</v>
      </c>
      <c r="Q3814" t="str">
        <f t="shared" si="359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12">
        <f t="shared" si="355"/>
        <v>78.52</v>
      </c>
      <c r="Q3815" t="str">
        <f t="shared" si="359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12">
        <f t="shared" si="355"/>
        <v>61.82</v>
      </c>
      <c r="Q3816" t="str">
        <f t="shared" si="359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12">
        <f t="shared" si="355"/>
        <v>50</v>
      </c>
      <c r="Q3817" t="str">
        <f t="shared" si="359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12">
        <f t="shared" si="355"/>
        <v>48.34</v>
      </c>
      <c r="Q3818" t="str">
        <f t="shared" si="359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12">
        <f t="shared" si="355"/>
        <v>107.25</v>
      </c>
      <c r="Q3819" t="str">
        <f t="shared" si="359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12">
        <f t="shared" si="355"/>
        <v>57</v>
      </c>
      <c r="Q3820" t="str">
        <f t="shared" si="359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12">
        <f t="shared" si="355"/>
        <v>40.92</v>
      </c>
      <c r="Q3821" t="str">
        <f t="shared" si="359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12">
        <f t="shared" si="355"/>
        <v>21.5</v>
      </c>
      <c r="Q3822" t="str">
        <f t="shared" si="359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12">
        <f t="shared" si="355"/>
        <v>79.540000000000006</v>
      </c>
      <c r="Q3823" t="str">
        <f t="shared" si="359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12">
        <f t="shared" si="355"/>
        <v>72.38</v>
      </c>
      <c r="Q3824" t="str">
        <f t="shared" si="359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12">
        <f t="shared" si="355"/>
        <v>64.63</v>
      </c>
      <c r="Q3825" t="str">
        <f t="shared" si="359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12">
        <f t="shared" si="355"/>
        <v>38.57</v>
      </c>
      <c r="Q3826" t="str">
        <f t="shared" si="359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12">
        <f t="shared" si="355"/>
        <v>107.57</v>
      </c>
      <c r="Q3827" t="str">
        <f t="shared" si="359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12">
        <f t="shared" si="355"/>
        <v>27.5</v>
      </c>
      <c r="Q3828" t="str">
        <f t="shared" si="359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12">
        <f t="shared" si="355"/>
        <v>70.459999999999994</v>
      </c>
      <c r="Q3829" t="str">
        <f t="shared" si="359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12">
        <f t="shared" si="355"/>
        <v>178.57</v>
      </c>
      <c r="Q3830" t="str">
        <f t="shared" si="359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12">
        <f t="shared" si="355"/>
        <v>62.63</v>
      </c>
      <c r="Q3831" t="str">
        <f t="shared" si="359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12">
        <f t="shared" si="355"/>
        <v>75</v>
      </c>
      <c r="Q3832" t="str">
        <f t="shared" si="359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12">
        <f t="shared" si="355"/>
        <v>58.9</v>
      </c>
      <c r="Q3833" t="str">
        <f t="shared" si="359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12">
        <f t="shared" si="355"/>
        <v>139.56</v>
      </c>
      <c r="Q3834" t="str">
        <f t="shared" si="359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12">
        <f t="shared" si="355"/>
        <v>70</v>
      </c>
      <c r="Q3835" t="str">
        <f t="shared" si="359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12">
        <f t="shared" si="355"/>
        <v>57.39</v>
      </c>
      <c r="Q3836" t="str">
        <f t="shared" si="359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12">
        <f t="shared" si="355"/>
        <v>40</v>
      </c>
      <c r="Q3837" t="str">
        <f t="shared" si="359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12">
        <f t="shared" si="355"/>
        <v>64.290000000000006</v>
      </c>
      <c r="Q3838" t="str">
        <f t="shared" si="359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12">
        <f t="shared" si="355"/>
        <v>120.12</v>
      </c>
      <c r="Q3839" t="str">
        <f t="shared" si="359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12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12">
        <f t="shared" si="355"/>
        <v>63.28</v>
      </c>
      <c r="Q3841" t="str">
        <f t="shared" si="359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ROUND(E3842/D3842*100,0)</f>
        <v>6500</v>
      </c>
      <c r="P3842" s="12">
        <f t="shared" ref="P3842:P3905" si="361">IFERROR(ROUND(E3842/L3842,2), 0 )</f>
        <v>21.67</v>
      </c>
      <c r="Q3842" t="str">
        <f t="shared" si="359"/>
        <v>theater</v>
      </c>
      <c r="R3842" t="str">
        <f t="shared" ref="R3842:R3905" si="362">RIGHT(N3842,LEN(N3842 )-LEN(Q3842) -1)</f>
        <v>plays</v>
      </c>
      <c r="S3842" s="9">
        <f t="shared" ref="S3842:S3905" si="363">(((J3842/60)/60)/24) + DATE(1970,1,1)</f>
        <v>42432.701724537037</v>
      </c>
      <c r="T3842" s="9">
        <f t="shared" ref="T3842:T3905" si="364">(((I3842/60)/60)/24) + 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 s="12">
        <f t="shared" si="361"/>
        <v>25.65</v>
      </c>
      <c r="Q3843" t="str">
        <f t="shared" ref="Q3843:Q3906" si="365">LEFT(N3843,SEARCH("/",N3843,1) - 1)</f>
        <v>theater</v>
      </c>
      <c r="R3843" t="str">
        <f t="shared" si="362"/>
        <v>plays</v>
      </c>
      <c r="S3843" s="9">
        <f t="shared" si="363"/>
        <v>41780.785729166666</v>
      </c>
      <c r="T3843" s="9">
        <f t="shared" si="364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12">
        <f t="shared" si="361"/>
        <v>47.7</v>
      </c>
      <c r="Q3844" t="str">
        <f t="shared" si="365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12">
        <f t="shared" si="361"/>
        <v>56.05</v>
      </c>
      <c r="Q3845" t="str">
        <f t="shared" si="365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12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12">
        <f t="shared" si="361"/>
        <v>70.17</v>
      </c>
      <c r="Q3847" t="str">
        <f t="shared" si="365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12">
        <f t="shared" si="361"/>
        <v>23.63</v>
      </c>
      <c r="Q3848" t="str">
        <f t="shared" si="365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12">
        <f t="shared" si="361"/>
        <v>188.56</v>
      </c>
      <c r="Q3849" t="str">
        <f t="shared" si="365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12">
        <f t="shared" si="361"/>
        <v>49.51</v>
      </c>
      <c r="Q3850" t="str">
        <f t="shared" si="365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12">
        <f t="shared" si="361"/>
        <v>75.459999999999994</v>
      </c>
      <c r="Q3851" t="str">
        <f t="shared" si="365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12">
        <f t="shared" si="361"/>
        <v>9.5</v>
      </c>
      <c r="Q3852" t="str">
        <f t="shared" si="365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12">
        <f t="shared" si="361"/>
        <v>35.5</v>
      </c>
      <c r="Q3853" t="str">
        <f t="shared" si="365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12">
        <f t="shared" si="361"/>
        <v>10</v>
      </c>
      <c r="Q3854" t="str">
        <f t="shared" si="365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12">
        <f t="shared" si="361"/>
        <v>13</v>
      </c>
      <c r="Q3855" t="str">
        <f t="shared" si="365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12">
        <f t="shared" si="361"/>
        <v>89.4</v>
      </c>
      <c r="Q3856" t="str">
        <f t="shared" si="365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12">
        <f t="shared" si="361"/>
        <v>25</v>
      </c>
      <c r="Q3857" t="str">
        <f t="shared" si="365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12">
        <f t="shared" si="361"/>
        <v>1</v>
      </c>
      <c r="Q3858" t="str">
        <f t="shared" si="365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12">
        <f t="shared" si="361"/>
        <v>65</v>
      </c>
      <c r="Q3859" t="str">
        <f t="shared" si="365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12">
        <f t="shared" si="361"/>
        <v>10</v>
      </c>
      <c r="Q3860" t="str">
        <f t="shared" si="365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12">
        <f t="shared" si="361"/>
        <v>1</v>
      </c>
      <c r="Q3861" t="str">
        <f t="shared" si="365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12">
        <f t="shared" si="361"/>
        <v>81.540000000000006</v>
      </c>
      <c r="Q3862" t="str">
        <f t="shared" si="365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12">
        <f t="shared" si="361"/>
        <v>100</v>
      </c>
      <c r="Q3863" t="str">
        <f t="shared" si="365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12">
        <f t="shared" si="361"/>
        <v>1</v>
      </c>
      <c r="Q3864" t="str">
        <f t="shared" si="365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12">
        <f t="shared" si="361"/>
        <v>0</v>
      </c>
      <c r="Q3865" t="str">
        <f t="shared" si="365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12">
        <f t="shared" si="361"/>
        <v>20</v>
      </c>
      <c r="Q3866" t="str">
        <f t="shared" si="365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12">
        <f t="shared" si="361"/>
        <v>46.43</v>
      </c>
      <c r="Q3867" t="str">
        <f t="shared" si="365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12">
        <f t="shared" si="361"/>
        <v>5.5</v>
      </c>
      <c r="Q3868" t="str">
        <f t="shared" si="365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12">
        <f t="shared" si="361"/>
        <v>50.2</v>
      </c>
      <c r="Q3869" t="str">
        <f t="shared" si="365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12">
        <f t="shared" si="361"/>
        <v>10</v>
      </c>
      <c r="Q3870" t="str">
        <f t="shared" si="365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12">
        <f t="shared" si="361"/>
        <v>30.13</v>
      </c>
      <c r="Q3871" t="str">
        <f t="shared" si="365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12">
        <f t="shared" si="361"/>
        <v>150</v>
      </c>
      <c r="Q3872" t="str">
        <f t="shared" si="365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12">
        <f t="shared" si="361"/>
        <v>13.33</v>
      </c>
      <c r="Q3873" t="str">
        <f t="shared" si="365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12">
        <f t="shared" si="361"/>
        <v>0</v>
      </c>
      <c r="Q3874" t="str">
        <f t="shared" si="365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12">
        <f t="shared" si="361"/>
        <v>0</v>
      </c>
      <c r="Q3875" t="str">
        <f t="shared" si="365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12">
        <f t="shared" si="361"/>
        <v>0</v>
      </c>
      <c r="Q3876" t="str">
        <f t="shared" si="365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12">
        <f t="shared" si="361"/>
        <v>0</v>
      </c>
      <c r="Q3877" t="str">
        <f t="shared" si="365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12">
        <f t="shared" si="361"/>
        <v>44.76</v>
      </c>
      <c r="Q3878" t="str">
        <f t="shared" si="365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12">
        <f t="shared" si="361"/>
        <v>88.64</v>
      </c>
      <c r="Q3879" t="str">
        <f t="shared" si="365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12">
        <f t="shared" si="361"/>
        <v>10</v>
      </c>
      <c r="Q3880" t="str">
        <f t="shared" si="365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12">
        <f t="shared" si="361"/>
        <v>0</v>
      </c>
      <c r="Q3881" t="str">
        <f t="shared" si="365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12">
        <f t="shared" si="361"/>
        <v>57.65</v>
      </c>
      <c r="Q3882" t="str">
        <f t="shared" si="365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12">
        <f t="shared" si="361"/>
        <v>25</v>
      </c>
      <c r="Q3883" t="str">
        <f t="shared" si="365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12">
        <f t="shared" si="361"/>
        <v>0</v>
      </c>
      <c r="Q3884" t="str">
        <f t="shared" si="365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12">
        <f t="shared" si="361"/>
        <v>0</v>
      </c>
      <c r="Q3885" t="str">
        <f t="shared" si="365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12">
        <f t="shared" si="361"/>
        <v>0</v>
      </c>
      <c r="Q3886" t="str">
        <f t="shared" si="365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12">
        <f t="shared" si="361"/>
        <v>0</v>
      </c>
      <c r="Q3887" t="str">
        <f t="shared" si="365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12">
        <f t="shared" si="361"/>
        <v>0</v>
      </c>
      <c r="Q3888" t="str">
        <f t="shared" si="365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12">
        <f t="shared" si="361"/>
        <v>17.5</v>
      </c>
      <c r="Q3889" t="str">
        <f t="shared" si="365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12">
        <f t="shared" si="361"/>
        <v>38.71</v>
      </c>
      <c r="Q3890" t="str">
        <f t="shared" si="365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12">
        <f t="shared" si="361"/>
        <v>13.11</v>
      </c>
      <c r="Q3891" t="str">
        <f t="shared" si="365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12">
        <f t="shared" si="361"/>
        <v>315.5</v>
      </c>
      <c r="Q3892" t="str">
        <f t="shared" si="365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12">
        <f t="shared" si="361"/>
        <v>37.14</v>
      </c>
      <c r="Q3893" t="str">
        <f t="shared" si="365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12">
        <f t="shared" si="361"/>
        <v>0</v>
      </c>
      <c r="Q3894" t="str">
        <f t="shared" si="365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12">
        <f t="shared" si="361"/>
        <v>128.27000000000001</v>
      </c>
      <c r="Q3895" t="str">
        <f t="shared" si="365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12">
        <f t="shared" si="361"/>
        <v>47.27</v>
      </c>
      <c r="Q3896" t="str">
        <f t="shared" si="365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12">
        <f t="shared" si="361"/>
        <v>50</v>
      </c>
      <c r="Q3897" t="str">
        <f t="shared" si="365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12">
        <f t="shared" si="361"/>
        <v>42.5</v>
      </c>
      <c r="Q3898" t="str">
        <f t="shared" si="365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12">
        <f t="shared" si="361"/>
        <v>44</v>
      </c>
      <c r="Q3899" t="str">
        <f t="shared" si="365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12">
        <f t="shared" si="361"/>
        <v>50.88</v>
      </c>
      <c r="Q3900" t="str">
        <f t="shared" si="365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12">
        <f t="shared" si="361"/>
        <v>62.5</v>
      </c>
      <c r="Q3901" t="str">
        <f t="shared" si="365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12">
        <f t="shared" si="361"/>
        <v>27</v>
      </c>
      <c r="Q3902" t="str">
        <f t="shared" si="365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12">
        <f t="shared" si="361"/>
        <v>25</v>
      </c>
      <c r="Q3903" t="str">
        <f t="shared" si="365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12">
        <f t="shared" si="361"/>
        <v>47.26</v>
      </c>
      <c r="Q3904" t="str">
        <f t="shared" si="365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12">
        <f t="shared" si="361"/>
        <v>0</v>
      </c>
      <c r="Q3905" t="str">
        <f t="shared" si="365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ROUND(E3906/D3906*100,0)</f>
        <v>0</v>
      </c>
      <c r="P3906" s="12">
        <f t="shared" ref="P3906:P3969" si="367">IFERROR(ROUND(E3906/L3906,2), 0 )</f>
        <v>1.5</v>
      </c>
      <c r="Q3906" t="str">
        <f t="shared" si="365"/>
        <v>theater</v>
      </c>
      <c r="R3906" t="str">
        <f t="shared" ref="R3906:R3969" si="368">RIGHT(N3906,LEN(N3906 )-LEN(Q3906) -1)</f>
        <v>plays</v>
      </c>
      <c r="S3906" s="9">
        <f t="shared" ref="S3906:S3969" si="369">(((J3906/60)/60)/24) + DATE(1970,1,1)</f>
        <v>42095.229166666672</v>
      </c>
      <c r="T3906" s="9">
        <f t="shared" ref="T3906:T3969" si="370">(((I3906/60)/60)/24) + 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 s="12">
        <f t="shared" si="367"/>
        <v>24.71</v>
      </c>
      <c r="Q3907" t="str">
        <f t="shared" ref="Q3907:Q3970" si="371">LEFT(N3907,SEARCH("/",N3907,1) - 1)</f>
        <v>theater</v>
      </c>
      <c r="R3907" t="str">
        <f t="shared" si="368"/>
        <v>plays</v>
      </c>
      <c r="S3907" s="9">
        <f t="shared" si="369"/>
        <v>42124.623877314814</v>
      </c>
      <c r="T3907" s="9">
        <f t="shared" si="370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12">
        <f t="shared" si="367"/>
        <v>63.13</v>
      </c>
      <c r="Q3908" t="str">
        <f t="shared" si="371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12">
        <f t="shared" si="367"/>
        <v>38.25</v>
      </c>
      <c r="Q3909" t="str">
        <f t="shared" si="371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12">
        <f t="shared" si="367"/>
        <v>16.25</v>
      </c>
      <c r="Q3910" t="str">
        <f t="shared" si="371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12">
        <f t="shared" si="367"/>
        <v>33.75</v>
      </c>
      <c r="Q3911" t="str">
        <f t="shared" si="371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12">
        <f t="shared" si="367"/>
        <v>61.67</v>
      </c>
      <c r="Q3912" t="str">
        <f t="shared" si="371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12">
        <f t="shared" si="367"/>
        <v>83.14</v>
      </c>
      <c r="Q3913" t="str">
        <f t="shared" si="371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12">
        <f t="shared" si="367"/>
        <v>1</v>
      </c>
      <c r="Q3914" t="str">
        <f t="shared" si="371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12">
        <f t="shared" si="367"/>
        <v>142.86000000000001</v>
      </c>
      <c r="Q3915" t="str">
        <f t="shared" si="371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12">
        <f t="shared" si="367"/>
        <v>33.67</v>
      </c>
      <c r="Q3916" t="str">
        <f t="shared" si="371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12">
        <f t="shared" si="367"/>
        <v>5</v>
      </c>
      <c r="Q3917" t="str">
        <f t="shared" si="371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12">
        <f t="shared" si="367"/>
        <v>0</v>
      </c>
      <c r="Q3918" t="str">
        <f t="shared" si="371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12">
        <f t="shared" si="367"/>
        <v>10</v>
      </c>
      <c r="Q3919" t="str">
        <f t="shared" si="371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12">
        <f t="shared" si="367"/>
        <v>40</v>
      </c>
      <c r="Q3920" t="str">
        <f t="shared" si="371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12">
        <f t="shared" si="367"/>
        <v>30</v>
      </c>
      <c r="Q3921" t="str">
        <f t="shared" si="371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12">
        <f t="shared" si="367"/>
        <v>45</v>
      </c>
      <c r="Q3922" t="str">
        <f t="shared" si="371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12">
        <f t="shared" si="367"/>
        <v>0</v>
      </c>
      <c r="Q3923" t="str">
        <f t="shared" si="371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12">
        <f t="shared" si="367"/>
        <v>10.17</v>
      </c>
      <c r="Q3924" t="str">
        <f t="shared" si="371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12">
        <f t="shared" si="367"/>
        <v>81.41</v>
      </c>
      <c r="Q3925" t="str">
        <f t="shared" si="371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12">
        <f t="shared" si="367"/>
        <v>57.25</v>
      </c>
      <c r="Q3926" t="str">
        <f t="shared" si="371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12">
        <f t="shared" si="367"/>
        <v>5</v>
      </c>
      <c r="Q3927" t="str">
        <f t="shared" si="371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12">
        <f t="shared" si="367"/>
        <v>15</v>
      </c>
      <c r="Q3928" t="str">
        <f t="shared" si="371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12">
        <f t="shared" si="367"/>
        <v>12.5</v>
      </c>
      <c r="Q3929" t="str">
        <f t="shared" si="371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12">
        <f t="shared" si="367"/>
        <v>93</v>
      </c>
      <c r="Q3930" t="str">
        <f t="shared" si="371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12">
        <f t="shared" si="367"/>
        <v>32.36</v>
      </c>
      <c r="Q3931" t="str">
        <f t="shared" si="371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12">
        <f t="shared" si="367"/>
        <v>0</v>
      </c>
      <c r="Q3932" t="str">
        <f t="shared" si="371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12">
        <f t="shared" si="367"/>
        <v>0</v>
      </c>
      <c r="Q3933" t="str">
        <f t="shared" si="371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12">
        <f t="shared" si="367"/>
        <v>1</v>
      </c>
      <c r="Q3934" t="str">
        <f t="shared" si="371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12">
        <f t="shared" si="367"/>
        <v>91.83</v>
      </c>
      <c r="Q3935" t="str">
        <f t="shared" si="371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12">
        <f t="shared" si="367"/>
        <v>45.83</v>
      </c>
      <c r="Q3936" t="str">
        <f t="shared" si="371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12">
        <f t="shared" si="367"/>
        <v>57.17</v>
      </c>
      <c r="Q3937" t="str">
        <f t="shared" si="371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12">
        <f t="shared" si="367"/>
        <v>0</v>
      </c>
      <c r="Q3938" t="str">
        <f t="shared" si="371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12">
        <f t="shared" si="367"/>
        <v>248.5</v>
      </c>
      <c r="Q3939" t="str">
        <f t="shared" si="371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12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12">
        <f t="shared" si="367"/>
        <v>5</v>
      </c>
      <c r="Q3941" t="str">
        <f t="shared" si="371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12">
        <f t="shared" si="367"/>
        <v>5.5</v>
      </c>
      <c r="Q3942" t="str">
        <f t="shared" si="371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12">
        <f t="shared" si="367"/>
        <v>25</v>
      </c>
      <c r="Q3943" t="str">
        <f t="shared" si="371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12">
        <f t="shared" si="367"/>
        <v>0</v>
      </c>
      <c r="Q3944" t="str">
        <f t="shared" si="371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12">
        <f t="shared" si="367"/>
        <v>137.08000000000001</v>
      </c>
      <c r="Q3945" t="str">
        <f t="shared" si="371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12">
        <f t="shared" si="367"/>
        <v>0</v>
      </c>
      <c r="Q3946" t="str">
        <f t="shared" si="371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12">
        <f t="shared" si="367"/>
        <v>5</v>
      </c>
      <c r="Q3947" t="str">
        <f t="shared" si="371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12">
        <f t="shared" si="367"/>
        <v>39</v>
      </c>
      <c r="Q3948" t="str">
        <f t="shared" si="371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12">
        <f t="shared" si="367"/>
        <v>50.5</v>
      </c>
      <c r="Q3949" t="str">
        <f t="shared" si="371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12">
        <f t="shared" si="367"/>
        <v>0</v>
      </c>
      <c r="Q3950" t="str">
        <f t="shared" si="371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12">
        <f t="shared" si="367"/>
        <v>49.28</v>
      </c>
      <c r="Q3951" t="str">
        <f t="shared" si="371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12">
        <f t="shared" si="367"/>
        <v>25</v>
      </c>
      <c r="Q3952" t="str">
        <f t="shared" si="371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12">
        <f t="shared" si="367"/>
        <v>1</v>
      </c>
      <c r="Q3953" t="str">
        <f t="shared" si="371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12">
        <f t="shared" si="367"/>
        <v>25</v>
      </c>
      <c r="Q3954" t="str">
        <f t="shared" si="371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12">
        <f t="shared" si="367"/>
        <v>0</v>
      </c>
      <c r="Q3955" t="str">
        <f t="shared" si="371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12">
        <f t="shared" si="367"/>
        <v>0</v>
      </c>
      <c r="Q3956" t="str">
        <f t="shared" si="371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12">
        <f t="shared" si="367"/>
        <v>53.13</v>
      </c>
      <c r="Q3957" t="str">
        <f t="shared" si="371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12">
        <f t="shared" si="367"/>
        <v>0</v>
      </c>
      <c r="Q3958" t="str">
        <f t="shared" si="371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12">
        <f t="shared" si="367"/>
        <v>7</v>
      </c>
      <c r="Q3959" t="str">
        <f t="shared" si="371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12">
        <f t="shared" si="367"/>
        <v>40.06</v>
      </c>
      <c r="Q3960" t="str">
        <f t="shared" si="371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12">
        <f t="shared" si="367"/>
        <v>24.33</v>
      </c>
      <c r="Q3961" t="str">
        <f t="shared" si="371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12">
        <f t="shared" si="367"/>
        <v>11.25</v>
      </c>
      <c r="Q3962" t="str">
        <f t="shared" si="371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12">
        <f t="shared" si="367"/>
        <v>10.5</v>
      </c>
      <c r="Q3963" t="str">
        <f t="shared" si="371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12">
        <f t="shared" si="367"/>
        <v>15</v>
      </c>
      <c r="Q3964" t="str">
        <f t="shared" si="371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12">
        <f t="shared" si="367"/>
        <v>0</v>
      </c>
      <c r="Q3965" t="str">
        <f t="shared" si="371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12">
        <f t="shared" si="367"/>
        <v>42</v>
      </c>
      <c r="Q3966" t="str">
        <f t="shared" si="371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12">
        <f t="shared" si="367"/>
        <v>71.25</v>
      </c>
      <c r="Q3967" t="str">
        <f t="shared" si="371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12">
        <f t="shared" si="367"/>
        <v>22.5</v>
      </c>
      <c r="Q3968" t="str">
        <f t="shared" si="371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12">
        <f t="shared" si="367"/>
        <v>41</v>
      </c>
      <c r="Q3969" t="str">
        <f t="shared" si="371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ROUND(E3970/D3970*100,0)</f>
        <v>11</v>
      </c>
      <c r="P3970" s="12">
        <f t="shared" ref="P3970:P4033" si="373">IFERROR(ROUND(E3970/L3970,2), 0 )</f>
        <v>47.91</v>
      </c>
      <c r="Q3970" t="str">
        <f t="shared" si="371"/>
        <v>theater</v>
      </c>
      <c r="R3970" t="str">
        <f t="shared" ref="R3970:R4033" si="374">RIGHT(N3970,LEN(N3970 )-LEN(Q3970) -1)</f>
        <v>plays</v>
      </c>
      <c r="S3970" s="9">
        <f t="shared" ref="S3970:S4033" si="375">(((J3970/60)/60)/24) + DATE(1970,1,1)</f>
        <v>42452.815659722226</v>
      </c>
      <c r="T3970" s="9">
        <f t="shared" ref="T3970:T4033" si="376">(((I3970/60)/60)/24) + 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 s="12">
        <f t="shared" si="373"/>
        <v>35.17</v>
      </c>
      <c r="Q3971" t="str">
        <f t="shared" ref="Q3971:Q4034" si="377">LEFT(N3971,SEARCH("/",N3971,1) - 1)</f>
        <v>theater</v>
      </c>
      <c r="R3971" t="str">
        <f t="shared" si="374"/>
        <v>plays</v>
      </c>
      <c r="S3971" s="9">
        <f t="shared" si="375"/>
        <v>42601.854699074072</v>
      </c>
      <c r="T3971" s="9">
        <f t="shared" si="376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12">
        <f t="shared" si="373"/>
        <v>5.5</v>
      </c>
      <c r="Q3972" t="str">
        <f t="shared" si="377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12">
        <f t="shared" si="373"/>
        <v>22.67</v>
      </c>
      <c r="Q3973" t="str">
        <f t="shared" si="377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12">
        <f t="shared" si="373"/>
        <v>26.38</v>
      </c>
      <c r="Q3974" t="str">
        <f t="shared" si="377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12">
        <f t="shared" si="373"/>
        <v>105.54</v>
      </c>
      <c r="Q3975" t="str">
        <f t="shared" si="377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12">
        <f t="shared" si="373"/>
        <v>29.09</v>
      </c>
      <c r="Q3976" t="str">
        <f t="shared" si="377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12">
        <f t="shared" si="373"/>
        <v>0</v>
      </c>
      <c r="Q3977" t="str">
        <f t="shared" si="377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12">
        <f t="shared" si="373"/>
        <v>62</v>
      </c>
      <c r="Q3978" t="str">
        <f t="shared" si="377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12">
        <f t="shared" si="373"/>
        <v>217.5</v>
      </c>
      <c r="Q3979" t="str">
        <f t="shared" si="377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12">
        <f t="shared" si="373"/>
        <v>26.75</v>
      </c>
      <c r="Q3980" t="str">
        <f t="shared" si="377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12">
        <f t="shared" si="373"/>
        <v>18.329999999999998</v>
      </c>
      <c r="Q3981" t="str">
        <f t="shared" si="377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12">
        <f t="shared" si="373"/>
        <v>64.290000000000006</v>
      </c>
      <c r="Q3982" t="str">
        <f t="shared" si="377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12">
        <f t="shared" si="373"/>
        <v>175</v>
      </c>
      <c r="Q3983" t="str">
        <f t="shared" si="377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12">
        <f t="shared" si="373"/>
        <v>34</v>
      </c>
      <c r="Q3984" t="str">
        <f t="shared" si="377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12">
        <f t="shared" si="373"/>
        <v>84.28</v>
      </c>
      <c r="Q3985" t="str">
        <f t="shared" si="377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12">
        <f t="shared" si="373"/>
        <v>9.5</v>
      </c>
      <c r="Q3986" t="str">
        <f t="shared" si="377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12">
        <f t="shared" si="373"/>
        <v>33.74</v>
      </c>
      <c r="Q3987" t="str">
        <f t="shared" si="377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12">
        <f t="shared" si="373"/>
        <v>37.54</v>
      </c>
      <c r="Q3988" t="str">
        <f t="shared" si="377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12">
        <f t="shared" si="373"/>
        <v>11.62</v>
      </c>
      <c r="Q3989" t="str">
        <f t="shared" si="377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12">
        <f t="shared" si="373"/>
        <v>8</v>
      </c>
      <c r="Q3990" t="str">
        <f t="shared" si="377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12">
        <f t="shared" si="373"/>
        <v>0</v>
      </c>
      <c r="Q3991" t="str">
        <f t="shared" si="377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12">
        <f t="shared" si="373"/>
        <v>23</v>
      </c>
      <c r="Q3992" t="str">
        <f t="shared" si="377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12">
        <f t="shared" si="373"/>
        <v>100</v>
      </c>
      <c r="Q3993" t="str">
        <f t="shared" si="377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12">
        <f t="shared" si="373"/>
        <v>60.11</v>
      </c>
      <c r="Q3994" t="str">
        <f t="shared" si="377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12">
        <f t="shared" si="373"/>
        <v>3</v>
      </c>
      <c r="Q3995" t="str">
        <f t="shared" si="377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12">
        <f t="shared" si="373"/>
        <v>5</v>
      </c>
      <c r="Q3996" t="str">
        <f t="shared" si="377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12">
        <f t="shared" si="373"/>
        <v>17.5</v>
      </c>
      <c r="Q3997" t="str">
        <f t="shared" si="377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12">
        <f t="shared" si="373"/>
        <v>29.24</v>
      </c>
      <c r="Q3998" t="str">
        <f t="shared" si="377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12">
        <f t="shared" si="373"/>
        <v>0</v>
      </c>
      <c r="Q3999" t="str">
        <f t="shared" si="377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12">
        <f t="shared" si="373"/>
        <v>59.58</v>
      </c>
      <c r="Q4000" t="str">
        <f t="shared" si="377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12">
        <f t="shared" si="373"/>
        <v>82.57</v>
      </c>
      <c r="Q4001" t="str">
        <f t="shared" si="377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12">
        <f t="shared" si="373"/>
        <v>10</v>
      </c>
      <c r="Q4002" t="str">
        <f t="shared" si="377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12">
        <f t="shared" si="373"/>
        <v>32.36</v>
      </c>
      <c r="Q4003" t="str">
        <f t="shared" si="377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12">
        <f t="shared" si="373"/>
        <v>5.75</v>
      </c>
      <c r="Q4004" t="str">
        <f t="shared" si="377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12">
        <f t="shared" si="373"/>
        <v>100.5</v>
      </c>
      <c r="Q4005" t="str">
        <f t="shared" si="377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12">
        <f t="shared" si="373"/>
        <v>1</v>
      </c>
      <c r="Q4006" t="str">
        <f t="shared" si="377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12">
        <f t="shared" si="373"/>
        <v>20</v>
      </c>
      <c r="Q4007" t="str">
        <f t="shared" si="377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12">
        <f t="shared" si="373"/>
        <v>2</v>
      </c>
      <c r="Q4008" t="str">
        <f t="shared" si="377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12">
        <f t="shared" si="373"/>
        <v>5</v>
      </c>
      <c r="Q4009" t="str">
        <f t="shared" si="377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12">
        <f t="shared" si="373"/>
        <v>15</v>
      </c>
      <c r="Q4010" t="str">
        <f t="shared" si="377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12">
        <f t="shared" si="373"/>
        <v>25</v>
      </c>
      <c r="Q4011" t="str">
        <f t="shared" si="377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12">
        <f t="shared" si="373"/>
        <v>45.84</v>
      </c>
      <c r="Q4012" t="str">
        <f t="shared" si="377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12">
        <f t="shared" si="373"/>
        <v>4.75</v>
      </c>
      <c r="Q4013" t="str">
        <f t="shared" si="377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12">
        <f t="shared" si="373"/>
        <v>0</v>
      </c>
      <c r="Q4014" t="str">
        <f t="shared" si="377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12">
        <f t="shared" si="373"/>
        <v>13</v>
      </c>
      <c r="Q4015" t="str">
        <f t="shared" si="377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12">
        <f t="shared" si="373"/>
        <v>0</v>
      </c>
      <c r="Q4016" t="str">
        <f t="shared" si="377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12">
        <f t="shared" si="373"/>
        <v>1</v>
      </c>
      <c r="Q4017" t="str">
        <f t="shared" si="377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12">
        <f t="shared" si="373"/>
        <v>10</v>
      </c>
      <c r="Q4018" t="str">
        <f t="shared" si="377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12">
        <f t="shared" si="373"/>
        <v>52.5</v>
      </c>
      <c r="Q4019" t="str">
        <f t="shared" si="377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12">
        <f t="shared" si="373"/>
        <v>32.5</v>
      </c>
      <c r="Q4020" t="str">
        <f t="shared" si="377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12">
        <f t="shared" si="373"/>
        <v>7.25</v>
      </c>
      <c r="Q4021" t="str">
        <f t="shared" si="377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12">
        <f t="shared" si="373"/>
        <v>33.33</v>
      </c>
      <c r="Q4022" t="str">
        <f t="shared" si="377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12">
        <f t="shared" si="373"/>
        <v>62.5</v>
      </c>
      <c r="Q4023" t="str">
        <f t="shared" si="377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12">
        <f t="shared" si="373"/>
        <v>63.56</v>
      </c>
      <c r="Q4024" t="str">
        <f t="shared" si="377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12">
        <f t="shared" si="373"/>
        <v>0</v>
      </c>
      <c r="Q4025" t="str">
        <f t="shared" si="377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12">
        <f t="shared" si="373"/>
        <v>10</v>
      </c>
      <c r="Q4026" t="str">
        <f t="shared" si="377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12">
        <f t="shared" si="373"/>
        <v>62.5</v>
      </c>
      <c r="Q4027" t="str">
        <f t="shared" si="377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12">
        <f t="shared" si="373"/>
        <v>0</v>
      </c>
      <c r="Q4028" t="str">
        <f t="shared" si="377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12">
        <f t="shared" si="373"/>
        <v>30.71</v>
      </c>
      <c r="Q4029" t="str">
        <f t="shared" si="377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12">
        <f t="shared" si="373"/>
        <v>51</v>
      </c>
      <c r="Q4030" t="str">
        <f t="shared" si="377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12">
        <f t="shared" si="373"/>
        <v>0</v>
      </c>
      <c r="Q4031" t="str">
        <f t="shared" si="377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12">
        <f t="shared" si="373"/>
        <v>66.67</v>
      </c>
      <c r="Q4032" t="str">
        <f t="shared" si="377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12">
        <f t="shared" si="373"/>
        <v>0</v>
      </c>
      <c r="Q4033" t="str">
        <f t="shared" si="377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ROUND(E4034/D4034*100,0)</f>
        <v>7</v>
      </c>
      <c r="P4034" s="12">
        <f t="shared" ref="P4034:P4097" si="379">IFERROR(ROUND(E4034/L4034,2), 0 )</f>
        <v>59</v>
      </c>
      <c r="Q4034" t="str">
        <f t="shared" si="377"/>
        <v>theater</v>
      </c>
      <c r="R4034" t="str">
        <f t="shared" ref="R4034:R4097" si="380">RIGHT(N4034,LEN(N4034 )-LEN(Q4034) -1)</f>
        <v>plays</v>
      </c>
      <c r="S4034" s="9">
        <f t="shared" ref="S4034:S4097" si="381">(((J4034/60)/60)/24) + DATE(1970,1,1)</f>
        <v>42293.809212962966</v>
      </c>
      <c r="T4034" s="9">
        <f t="shared" ref="T4034:T4097" si="382">(((I4034/60)/60)/24) + 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 s="12">
        <f t="shared" si="379"/>
        <v>65.34</v>
      </c>
      <c r="Q4035" t="str">
        <f t="shared" ref="Q4035:Q4098" si="383">LEFT(N4035,SEARCH("/",N4035,1) - 1)</f>
        <v>theater</v>
      </c>
      <c r="R4035" t="str">
        <f t="shared" si="380"/>
        <v>plays</v>
      </c>
      <c r="S4035" s="9">
        <f t="shared" si="381"/>
        <v>42614.268796296295</v>
      </c>
      <c r="T4035" s="9">
        <f t="shared" si="382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12">
        <f t="shared" si="379"/>
        <v>100</v>
      </c>
      <c r="Q4036" t="str">
        <f t="shared" si="383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12">
        <f t="shared" si="379"/>
        <v>147.4</v>
      </c>
      <c r="Q4037" t="str">
        <f t="shared" si="383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12">
        <f t="shared" si="379"/>
        <v>166.06</v>
      </c>
      <c r="Q4038" t="str">
        <f t="shared" si="383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12">
        <f t="shared" si="379"/>
        <v>40</v>
      </c>
      <c r="Q4039" t="str">
        <f t="shared" si="383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12">
        <f t="shared" si="379"/>
        <v>75.25</v>
      </c>
      <c r="Q4040" t="str">
        <f t="shared" si="383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12">
        <f t="shared" si="379"/>
        <v>60</v>
      </c>
      <c r="Q4041" t="str">
        <f t="shared" si="383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12">
        <f t="shared" si="379"/>
        <v>1250</v>
      </c>
      <c r="Q4042" t="str">
        <f t="shared" si="383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12">
        <f t="shared" si="379"/>
        <v>10.5</v>
      </c>
      <c r="Q4043" t="str">
        <f t="shared" si="383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12">
        <f t="shared" si="379"/>
        <v>7</v>
      </c>
      <c r="Q4044" t="str">
        <f t="shared" si="383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12">
        <f t="shared" si="379"/>
        <v>0</v>
      </c>
      <c r="Q4045" t="str">
        <f t="shared" si="383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12">
        <f t="shared" si="379"/>
        <v>56.25</v>
      </c>
      <c r="Q4046" t="str">
        <f t="shared" si="383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12">
        <f t="shared" si="379"/>
        <v>1</v>
      </c>
      <c r="Q4047" t="str">
        <f t="shared" si="383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12">
        <f t="shared" si="379"/>
        <v>38.33</v>
      </c>
      <c r="Q4048" t="str">
        <f t="shared" si="383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12">
        <f t="shared" si="379"/>
        <v>27.5</v>
      </c>
      <c r="Q4049" t="str">
        <f t="shared" si="383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12">
        <f t="shared" si="379"/>
        <v>32.979999999999997</v>
      </c>
      <c r="Q4050" t="str">
        <f t="shared" si="383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12">
        <f t="shared" si="379"/>
        <v>16</v>
      </c>
      <c r="Q4051" t="str">
        <f t="shared" si="383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12">
        <f t="shared" si="379"/>
        <v>1</v>
      </c>
      <c r="Q4052" t="str">
        <f t="shared" si="383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12">
        <f t="shared" si="379"/>
        <v>0</v>
      </c>
      <c r="Q4053" t="str">
        <f t="shared" si="383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12">
        <f t="shared" si="379"/>
        <v>86.62</v>
      </c>
      <c r="Q4054" t="str">
        <f t="shared" si="383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12">
        <f t="shared" si="379"/>
        <v>55</v>
      </c>
      <c r="Q4055" t="str">
        <f t="shared" si="383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12">
        <f t="shared" si="379"/>
        <v>0</v>
      </c>
      <c r="Q4056" t="str">
        <f t="shared" si="383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12">
        <f t="shared" si="379"/>
        <v>41.95</v>
      </c>
      <c r="Q4057" t="str">
        <f t="shared" si="383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12">
        <f t="shared" si="379"/>
        <v>88.33</v>
      </c>
      <c r="Q4058" t="str">
        <f t="shared" si="383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12">
        <f t="shared" si="379"/>
        <v>129.16999999999999</v>
      </c>
      <c r="Q4059" t="str">
        <f t="shared" si="383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12">
        <f t="shared" si="379"/>
        <v>23.75</v>
      </c>
      <c r="Q4060" t="str">
        <f t="shared" si="383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12">
        <f t="shared" si="379"/>
        <v>35.71</v>
      </c>
      <c r="Q4061" t="str">
        <f t="shared" si="383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12">
        <f t="shared" si="379"/>
        <v>57</v>
      </c>
      <c r="Q4062" t="str">
        <f t="shared" si="383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12">
        <f t="shared" si="379"/>
        <v>0</v>
      </c>
      <c r="Q4063" t="str">
        <f t="shared" si="383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12">
        <f t="shared" si="379"/>
        <v>163.33000000000001</v>
      </c>
      <c r="Q4064" t="str">
        <f t="shared" si="383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12">
        <f t="shared" si="379"/>
        <v>15</v>
      </c>
      <c r="Q4065" t="str">
        <f t="shared" si="383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12">
        <f t="shared" si="379"/>
        <v>64.17</v>
      </c>
      <c r="Q4066" t="str">
        <f t="shared" si="383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12">
        <f t="shared" si="379"/>
        <v>6.75</v>
      </c>
      <c r="Q4067" t="str">
        <f t="shared" si="383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12">
        <f t="shared" si="379"/>
        <v>25</v>
      </c>
      <c r="Q4068" t="str">
        <f t="shared" si="383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12">
        <f t="shared" si="379"/>
        <v>179.12</v>
      </c>
      <c r="Q4069" t="str">
        <f t="shared" si="383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12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12">
        <f t="shared" si="379"/>
        <v>33.08</v>
      </c>
      <c r="Q4071" t="str">
        <f t="shared" si="383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12">
        <f t="shared" si="379"/>
        <v>27.5</v>
      </c>
      <c r="Q4072" t="str">
        <f t="shared" si="383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12">
        <f t="shared" si="379"/>
        <v>0</v>
      </c>
      <c r="Q4073" t="str">
        <f t="shared" si="383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12">
        <f t="shared" si="379"/>
        <v>2</v>
      </c>
      <c r="Q4074" t="str">
        <f t="shared" si="383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12">
        <f t="shared" si="379"/>
        <v>18.5</v>
      </c>
      <c r="Q4075" t="str">
        <f t="shared" si="383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12">
        <f t="shared" si="379"/>
        <v>35</v>
      </c>
      <c r="Q4076" t="str">
        <f t="shared" si="383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12">
        <f t="shared" si="379"/>
        <v>44.31</v>
      </c>
      <c r="Q4077" t="str">
        <f t="shared" si="383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12">
        <f t="shared" si="379"/>
        <v>0</v>
      </c>
      <c r="Q4078" t="str">
        <f t="shared" si="383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12">
        <f t="shared" si="379"/>
        <v>222.5</v>
      </c>
      <c r="Q4079" t="str">
        <f t="shared" si="383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12">
        <f t="shared" si="379"/>
        <v>0</v>
      </c>
      <c r="Q4080" t="str">
        <f t="shared" si="383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12">
        <f t="shared" si="379"/>
        <v>5</v>
      </c>
      <c r="Q4081" t="str">
        <f t="shared" si="383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12">
        <f t="shared" si="379"/>
        <v>0</v>
      </c>
      <c r="Q4082" t="str">
        <f t="shared" si="383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12">
        <f t="shared" si="379"/>
        <v>29.17</v>
      </c>
      <c r="Q4083" t="str">
        <f t="shared" si="383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12">
        <f t="shared" si="379"/>
        <v>1.5</v>
      </c>
      <c r="Q4084" t="str">
        <f t="shared" si="383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12">
        <f t="shared" si="379"/>
        <v>126.5</v>
      </c>
      <c r="Q4085" t="str">
        <f t="shared" si="383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12">
        <f t="shared" si="379"/>
        <v>10</v>
      </c>
      <c r="Q4086" t="str">
        <f t="shared" si="383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12">
        <f t="shared" si="379"/>
        <v>10</v>
      </c>
      <c r="Q4087" t="str">
        <f t="shared" si="383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12">
        <f t="shared" si="379"/>
        <v>9.4</v>
      </c>
      <c r="Q4088" t="str">
        <f t="shared" si="383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12">
        <f t="shared" si="379"/>
        <v>0</v>
      </c>
      <c r="Q4089" t="str">
        <f t="shared" si="383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12">
        <f t="shared" si="379"/>
        <v>72</v>
      </c>
      <c r="Q4090" t="str">
        <f t="shared" si="383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12">
        <f t="shared" si="379"/>
        <v>30</v>
      </c>
      <c r="Q4091" t="str">
        <f t="shared" si="383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12">
        <f t="shared" si="379"/>
        <v>10.67</v>
      </c>
      <c r="Q4092" t="str">
        <f t="shared" si="383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12">
        <f t="shared" si="379"/>
        <v>25.5</v>
      </c>
      <c r="Q4093" t="str">
        <f t="shared" si="383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12">
        <f t="shared" si="379"/>
        <v>20</v>
      </c>
      <c r="Q4094" t="str">
        <f t="shared" si="383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12">
        <f t="shared" si="379"/>
        <v>15</v>
      </c>
      <c r="Q4095" t="str">
        <f t="shared" si="383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12">
        <f t="shared" si="379"/>
        <v>91.25</v>
      </c>
      <c r="Q4096" t="str">
        <f t="shared" si="383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12">
        <f t="shared" si="379"/>
        <v>800</v>
      </c>
      <c r="Q4097" t="str">
        <f t="shared" si="383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ROUND(E4098/D4098*100,0)</f>
        <v>11</v>
      </c>
      <c r="P4098" s="12">
        <f t="shared" ref="P4098:P4115" si="385">IFERROR(ROUND(E4098/L4098,2), 0 )</f>
        <v>80</v>
      </c>
      <c r="Q4098" t="str">
        <f t="shared" si="383"/>
        <v>theater</v>
      </c>
      <c r="R4098" t="str">
        <f t="shared" ref="R4098:R4115" si="386">RIGHT(N4098,LEN(N4098 )-LEN(Q4098) -1)</f>
        <v>plays</v>
      </c>
      <c r="S4098" s="9">
        <f t="shared" ref="S4098:S4115" si="387">(((J4098/60)/60)/24) + DATE(1970,1,1)</f>
        <v>42750.530312499999</v>
      </c>
      <c r="T4098" s="9">
        <f t="shared" ref="T4098:T4115" si="388">(((I4098/60)/60)/24) + 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12">
        <f t="shared" si="385"/>
        <v>0</v>
      </c>
      <c r="Q4099" t="str">
        <f t="shared" ref="Q4099:Q4115" si="389">LEFT(N4099,SEARCH("/",N4099,1) - 1)</f>
        <v>theater</v>
      </c>
      <c r="R4099" t="str">
        <f t="shared" si="386"/>
        <v>plays</v>
      </c>
      <c r="S4099" s="9">
        <f t="shared" si="387"/>
        <v>42344.824502314819</v>
      </c>
      <c r="T4099" s="9">
        <f t="shared" si="388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12">
        <f t="shared" si="385"/>
        <v>0</v>
      </c>
      <c r="Q4100" t="str">
        <f t="shared" si="389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12">
        <f t="shared" si="385"/>
        <v>50</v>
      </c>
      <c r="Q4101" t="str">
        <f t="shared" si="389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12">
        <f t="shared" si="385"/>
        <v>0</v>
      </c>
      <c r="Q4102" t="str">
        <f t="shared" si="389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12">
        <f t="shared" si="385"/>
        <v>0</v>
      </c>
      <c r="Q4103" t="str">
        <f t="shared" si="389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12">
        <f t="shared" si="385"/>
        <v>22.83</v>
      </c>
      <c r="Q4104" t="str">
        <f t="shared" si="389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12">
        <f t="shared" si="385"/>
        <v>16.670000000000002</v>
      </c>
      <c r="Q4105" t="str">
        <f t="shared" si="389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12">
        <f t="shared" si="385"/>
        <v>45.79</v>
      </c>
      <c r="Q4106" t="str">
        <f t="shared" si="389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12">
        <f t="shared" si="385"/>
        <v>383.33</v>
      </c>
      <c r="Q4107" t="str">
        <f t="shared" si="389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12">
        <f t="shared" si="385"/>
        <v>106.97</v>
      </c>
      <c r="Q4108" t="str">
        <f t="shared" si="389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12">
        <f t="shared" si="385"/>
        <v>10.25</v>
      </c>
      <c r="Q4109" t="str">
        <f t="shared" si="389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12">
        <f t="shared" si="385"/>
        <v>59</v>
      </c>
      <c r="Q4110" t="str">
        <f t="shared" si="389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12">
        <f t="shared" si="385"/>
        <v>0</v>
      </c>
      <c r="Q4111" t="str">
        <f t="shared" si="389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12">
        <f t="shared" si="385"/>
        <v>14.33</v>
      </c>
      <c r="Q4112" t="str">
        <f t="shared" si="389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12">
        <f t="shared" si="385"/>
        <v>15.67</v>
      </c>
      <c r="Q4113" t="str">
        <f t="shared" si="389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12">
        <f t="shared" si="385"/>
        <v>1</v>
      </c>
      <c r="Q4114" t="str">
        <f t="shared" si="389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12">
        <f t="shared" si="385"/>
        <v>1</v>
      </c>
      <c r="Q4115" t="str">
        <f t="shared" si="389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sortState xmlns:xlrd2="http://schemas.microsoft.com/office/spreadsheetml/2017/richdata2" ref="A2:T4115">
    <sortCondition ref="A1:A4115"/>
  </sortState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7F8C9-B794-49DB-AD28-D74FEB515566}">
  <sheetPr codeName="Sheet4"/>
  <dimension ref="A1:F14"/>
  <sheetViews>
    <sheetView workbookViewId="0">
      <selection activeCell="C20" sqref="C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8223</v>
      </c>
      <c r="B1" t="s">
        <v>8321</v>
      </c>
    </row>
    <row r="3" spans="1:6" x14ac:dyDescent="0.3">
      <c r="A3" s="6" t="s">
        <v>8320</v>
      </c>
      <c r="B3" s="6" t="s">
        <v>8319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8318</v>
      </c>
    </row>
    <row r="5" spans="1:6" x14ac:dyDescent="0.3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8378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E4189-A5EE-4769-88B5-461EA754E813}">
  <sheetPr codeName="Sheet5"/>
  <dimension ref="A1:F47"/>
  <sheetViews>
    <sheetView workbookViewId="0">
      <selection activeCell="E4" sqref="E4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8223</v>
      </c>
      <c r="B1" t="s">
        <v>8321</v>
      </c>
    </row>
    <row r="2" spans="1:6" x14ac:dyDescent="0.3">
      <c r="A2" s="6" t="s">
        <v>8307</v>
      </c>
      <c r="B2" t="s">
        <v>8321</v>
      </c>
    </row>
    <row r="4" spans="1:6" x14ac:dyDescent="0.3">
      <c r="A4" s="6" t="s">
        <v>8320</v>
      </c>
      <c r="B4" s="6" t="s">
        <v>8319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3">
      <c r="A6" s="7" t="s">
        <v>8379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8380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8381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8382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8357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8383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8384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8358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8359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8385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8386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8387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8388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8360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8361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8389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8362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8390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8391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8392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8393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8394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8395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8396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8397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8363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8398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8399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8364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8400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8401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8402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8403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8404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8405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8406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8407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8408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8409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8410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8318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1D6DA-120C-49F6-97C3-4EA0E73A8A3D}">
  <sheetPr codeName="Sheet2"/>
  <dimension ref="A1:F18"/>
  <sheetViews>
    <sheetView workbookViewId="0">
      <selection activeCell="E9" sqref="E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8307</v>
      </c>
      <c r="B1" t="s">
        <v>8321</v>
      </c>
    </row>
    <row r="2" spans="1:6" x14ac:dyDescent="0.3">
      <c r="A2" s="6" t="s">
        <v>8336</v>
      </c>
      <c r="B2" t="s">
        <v>8321</v>
      </c>
    </row>
    <row r="4" spans="1:6" x14ac:dyDescent="0.3">
      <c r="A4" s="6" t="s">
        <v>8320</v>
      </c>
      <c r="B4" s="6" t="s">
        <v>8319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3">
      <c r="A6" s="10" t="s">
        <v>8330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8331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8332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8333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8324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8334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8325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8326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8327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8328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8329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8335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8318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31ADE-9DCD-4A89-9A2F-6C46EF85985B}">
  <sheetPr codeName="Sheet6"/>
  <dimension ref="A3:H15"/>
  <sheetViews>
    <sheetView workbookViewId="0">
      <selection activeCell="B4" sqref="B4"/>
    </sheetView>
  </sheetViews>
  <sheetFormatPr defaultRowHeight="14.4" x14ac:dyDescent="0.3"/>
  <cols>
    <col min="1" max="1" width="27" customWidth="1"/>
    <col min="2" max="2" width="17.77734375" customWidth="1"/>
    <col min="3" max="3" width="13.88671875" bestFit="1" customWidth="1"/>
    <col min="4" max="4" width="17.664062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3" spans="1:8" x14ac:dyDescent="0.3">
      <c r="A3" s="5" t="s">
        <v>8337</v>
      </c>
      <c r="B3" s="5" t="s">
        <v>8338</v>
      </c>
      <c r="C3" s="5" t="s">
        <v>8339</v>
      </c>
      <c r="D3" s="5" t="s">
        <v>8340</v>
      </c>
      <c r="E3" s="5" t="s">
        <v>8341</v>
      </c>
      <c r="F3" s="5" t="s">
        <v>8342</v>
      </c>
      <c r="G3" s="5" t="s">
        <v>8343</v>
      </c>
      <c r="H3" s="5" t="s">
        <v>8344</v>
      </c>
    </row>
    <row r="4" spans="1:8" x14ac:dyDescent="0.3">
      <c r="A4" t="s">
        <v>8345</v>
      </c>
      <c r="B4">
        <f>COUNTIFS('Kickstarter Table'!$D:$D,"&lt;1000",'Kickstarter Table'!F:F,"successful")</f>
        <v>322</v>
      </c>
      <c r="C4">
        <f>COUNTIFS('Kickstarter Table'!$D:$D,"&lt;1000",'Kickstarter Table'!F:F,"failed")</f>
        <v>113</v>
      </c>
      <c r="D4">
        <f>COUNTIFS('Kickstarter Table'!$D:$D,"&lt;1000",'Kickstarter Table'!$F:$F,"canceled")</f>
        <v>18</v>
      </c>
      <c r="E4">
        <f>SUM(B4,C4,D4)</f>
        <v>453</v>
      </c>
      <c r="F4" s="11">
        <f>B4/E4</f>
        <v>0.71081677704194257</v>
      </c>
      <c r="G4" s="11">
        <f>C4/E4</f>
        <v>0.24944812362030905</v>
      </c>
      <c r="H4" s="11">
        <f>D4/E4</f>
        <v>3.9735099337748346E-2</v>
      </c>
    </row>
    <row r="5" spans="1:8" x14ac:dyDescent="0.3">
      <c r="A5" t="s">
        <v>8346</v>
      </c>
      <c r="B5">
        <f>COUNTIFS('Kickstarter Table'!$D:$D,"&gt;= 1000",'Kickstarter Table'!D:D,"&lt;5000",'Kickstarter Table'!F:F,"successful")</f>
        <v>932</v>
      </c>
      <c r="C5">
        <f>COUNTIFS('Kickstarter Table'!$D:$D,"&gt;= 1000",'Kickstarter Table'!$D:$D,"&lt;5000",'Kickstarter Table'!$F:$F,"failed")</f>
        <v>420</v>
      </c>
      <c r="D5">
        <f>COUNTIFS('Kickstarter Table'!$D:$D,"&gt;= 1000",'Kickstarter Table'!$D:$D,"&lt;5000",'Kickstarter Table'!$F:$F,"canceled")</f>
        <v>60</v>
      </c>
      <c r="E5">
        <f t="shared" ref="E5:E15" si="0">SUM(B5,C5,D5)</f>
        <v>1412</v>
      </c>
      <c r="F5" s="11">
        <f t="shared" ref="F5:F15" si="1">B5/E5</f>
        <v>0.66005665722379603</v>
      </c>
      <c r="G5" s="11">
        <f t="shared" ref="G5:G15" si="2">C5/E5</f>
        <v>0.29745042492917845</v>
      </c>
      <c r="H5" s="11">
        <f t="shared" ref="H5:H15" si="3">D5/E5</f>
        <v>4.2492917847025496E-2</v>
      </c>
    </row>
    <row r="6" spans="1:8" x14ac:dyDescent="0.3">
      <c r="A6" t="s">
        <v>8347</v>
      </c>
      <c r="B6">
        <f>COUNTIFS('Kickstarter Table'!$D:$D,"&gt;= 5000",'Kickstarter Table'!D:D,"&lt;10000",'Kickstarter Table'!F:F,"successful")</f>
        <v>381</v>
      </c>
      <c r="C6">
        <f>COUNTIFS('Kickstarter Table'!$D:$D,"&gt;= 5000",'Kickstarter Table'!$D:$D,"&lt;10000",'Kickstarter Table'!$F:$F,"failed")</f>
        <v>283</v>
      </c>
      <c r="D6">
        <f>COUNTIFS('Kickstarter Table'!$D:$D,"&gt;= 5000",'Kickstarter Table'!$D:$D,"&lt;10000",'Kickstarter Table'!$F:$F,"canceled")</f>
        <v>52</v>
      </c>
      <c r="E6">
        <f t="shared" si="0"/>
        <v>716</v>
      </c>
      <c r="F6" s="11">
        <f t="shared" si="1"/>
        <v>0.53212290502793291</v>
      </c>
      <c r="G6" s="11">
        <f t="shared" si="2"/>
        <v>0.39525139664804471</v>
      </c>
      <c r="H6" s="11">
        <f t="shared" si="3"/>
        <v>7.2625698324022353E-2</v>
      </c>
    </row>
    <row r="7" spans="1:8" x14ac:dyDescent="0.3">
      <c r="A7" t="s">
        <v>8348</v>
      </c>
      <c r="B7">
        <f>COUNTIFS('Kickstarter Table'!$D:$D,"&gt;= 10000",'Kickstarter Table'!D:D,"&lt;15000",'Kickstarter Table'!F:F,"successful")</f>
        <v>168</v>
      </c>
      <c r="C7">
        <f>COUNTIFS('Kickstarter Table'!$D:$D,"&gt;= 10000",'Kickstarter Table'!$D:$D,"&lt;15000",'Kickstarter Table'!$F:$F,"failed")</f>
        <v>144</v>
      </c>
      <c r="D7">
        <f>COUNTIFS('Kickstarter Table'!$D:$D,"&gt;= 10000",'Kickstarter Table'!$D:$D,"&lt;15000",'Kickstarter Table'!$F:$F,"canceled")</f>
        <v>40</v>
      </c>
      <c r="E7">
        <f t="shared" si="0"/>
        <v>352</v>
      </c>
      <c r="F7" s="11">
        <f t="shared" si="1"/>
        <v>0.47727272727272729</v>
      </c>
      <c r="G7" s="11">
        <f t="shared" si="2"/>
        <v>0.40909090909090912</v>
      </c>
      <c r="H7" s="11">
        <f t="shared" si="3"/>
        <v>0.11363636363636363</v>
      </c>
    </row>
    <row r="8" spans="1:8" x14ac:dyDescent="0.3">
      <c r="A8" t="s">
        <v>8349</v>
      </c>
      <c r="B8">
        <f>COUNTIFS('Kickstarter Table'!$D:$D,"&gt;= 15000",'Kickstarter Table'!D:D,"&lt;20000",'Kickstarter Table'!F:F,"successful")</f>
        <v>94</v>
      </c>
      <c r="C8">
        <f>COUNTIFS('Kickstarter Table'!$D:$D,"&gt;= 15000",'Kickstarter Table'!$D:$D,"&lt;20000",'Kickstarter Table'!$F:$F,"failed")</f>
        <v>90</v>
      </c>
      <c r="D8">
        <f>COUNTIFS('Kickstarter Table'!$D:$D,"&gt;= 15000",'Kickstarter Table'!$D:$D,"&lt;20000",'Kickstarter Table'!$F:$F,"canceled")</f>
        <v>17</v>
      </c>
      <c r="E8">
        <f t="shared" si="0"/>
        <v>201</v>
      </c>
      <c r="F8" s="11">
        <f t="shared" si="1"/>
        <v>0.46766169154228854</v>
      </c>
      <c r="G8" s="11">
        <f t="shared" si="2"/>
        <v>0.44776119402985076</v>
      </c>
      <c r="H8" s="11">
        <f t="shared" si="3"/>
        <v>8.45771144278607E-2</v>
      </c>
    </row>
    <row r="9" spans="1:8" x14ac:dyDescent="0.3">
      <c r="A9" t="s">
        <v>8350</v>
      </c>
      <c r="B9">
        <f>COUNTIFS('Kickstarter Table'!$D:$D,"&gt;= 20000",'Kickstarter Table'!D:D,"&lt;25000",'Kickstarter Table'!F:F,"successful")</f>
        <v>62</v>
      </c>
      <c r="C9">
        <f>COUNTIFS('Kickstarter Table'!$D:$D,"&gt;= 20000",'Kickstarter Table'!$D:$D,"&lt;25000",'Kickstarter Table'!$F:$F,"failed")</f>
        <v>72</v>
      </c>
      <c r="D9">
        <f>COUNTIFS('Kickstarter Table'!$D:$D,"&gt;= 20000",'Kickstarter Table'!$D:$D,"&lt;25000",'Kickstarter Table'!$F:$F,"canceled")</f>
        <v>14</v>
      </c>
      <c r="E9">
        <f t="shared" si="0"/>
        <v>148</v>
      </c>
      <c r="F9" s="11">
        <f t="shared" si="1"/>
        <v>0.41891891891891891</v>
      </c>
      <c r="G9" s="11">
        <f t="shared" si="2"/>
        <v>0.48648648648648651</v>
      </c>
      <c r="H9" s="11">
        <f t="shared" si="3"/>
        <v>9.45945945945946E-2</v>
      </c>
    </row>
    <row r="10" spans="1:8" x14ac:dyDescent="0.3">
      <c r="A10" t="s">
        <v>8351</v>
      </c>
      <c r="B10">
        <f>COUNTIFS('Kickstarter Table'!$D:$D,"&gt;= 25000",'Kickstarter Table'!D:D,"&lt;30000",'Kickstarter Table'!F:F,"successful")</f>
        <v>55</v>
      </c>
      <c r="C10">
        <f>COUNTIFS('Kickstarter Table'!$D:$D,"&gt;= 25000",'Kickstarter Table'!$D:$D,"&lt;30000",'Kickstarter Table'!$F:$F,"failed")</f>
        <v>64</v>
      </c>
      <c r="D10">
        <f>COUNTIFS('Kickstarter Table'!$D:$D,"&gt;= 25000",'Kickstarter Table'!$D:$D,"&lt;30000",'Kickstarter Table'!$F:$F,"canceled")</f>
        <v>18</v>
      </c>
      <c r="E10">
        <f t="shared" si="0"/>
        <v>137</v>
      </c>
      <c r="F10" s="11">
        <f t="shared" si="1"/>
        <v>0.40145985401459855</v>
      </c>
      <c r="G10" s="11">
        <f t="shared" si="2"/>
        <v>0.46715328467153283</v>
      </c>
      <c r="H10" s="11">
        <f t="shared" si="3"/>
        <v>0.13138686131386862</v>
      </c>
    </row>
    <row r="11" spans="1:8" x14ac:dyDescent="0.3">
      <c r="A11" t="s">
        <v>8352</v>
      </c>
      <c r="B11">
        <f>COUNTIFS('Kickstarter Table'!$D:$D,"&gt;= 30000",'Kickstarter Table'!D:D,"&lt;35000",'Kickstarter Table'!F:F,"successful")</f>
        <v>32</v>
      </c>
      <c r="C11">
        <f>COUNTIFS('Kickstarter Table'!$D:$D,"&gt;= 30000",'Kickstarter Table'!$D:$D,"&lt;35000",'Kickstarter Table'!$F:$F,"failed")</f>
        <v>37</v>
      </c>
      <c r="D11">
        <f>COUNTIFS('Kickstarter Table'!$D:$D,"&gt;= 30000",'Kickstarter Table'!$D:$D,"&lt;35000",'Kickstarter Table'!$F:$F,"canceled")</f>
        <v>13</v>
      </c>
      <c r="E11">
        <f t="shared" si="0"/>
        <v>82</v>
      </c>
      <c r="F11" s="11">
        <f t="shared" si="1"/>
        <v>0.3902439024390244</v>
      </c>
      <c r="G11" s="11">
        <f t="shared" si="2"/>
        <v>0.45121951219512196</v>
      </c>
      <c r="H11" s="11">
        <f t="shared" si="3"/>
        <v>0.15853658536585366</v>
      </c>
    </row>
    <row r="12" spans="1:8" x14ac:dyDescent="0.3">
      <c r="A12" t="s">
        <v>8353</v>
      </c>
      <c r="B12">
        <f>COUNTIFS('Kickstarter Table'!$D:$D,"&gt;= 35000",'Kickstarter Table'!D:D,"&lt;40000",'Kickstarter Table'!F:F,"successful")</f>
        <v>26</v>
      </c>
      <c r="C12">
        <f>COUNTIFS('Kickstarter Table'!$D:$D,"&gt;= 35000",'Kickstarter Table'!$D:$D,"&lt;40000",'Kickstarter Table'!$F:$F,"failed")</f>
        <v>22</v>
      </c>
      <c r="D12">
        <f>COUNTIFS('Kickstarter Table'!$D:$D,"&gt;= 35000",'Kickstarter Table'!$D:$D,"&lt;40000",'Kickstarter Table'!$F:$F,"canceled")</f>
        <v>7</v>
      </c>
      <c r="E12">
        <f t="shared" si="0"/>
        <v>55</v>
      </c>
      <c r="F12" s="11">
        <f t="shared" si="1"/>
        <v>0.47272727272727272</v>
      </c>
      <c r="G12" s="11">
        <f t="shared" si="2"/>
        <v>0.4</v>
      </c>
      <c r="H12" s="11">
        <f t="shared" si="3"/>
        <v>0.12727272727272726</v>
      </c>
    </row>
    <row r="13" spans="1:8" x14ac:dyDescent="0.3">
      <c r="A13" t="s">
        <v>8354</v>
      </c>
      <c r="B13">
        <f>COUNTIFS('Kickstarter Table'!$D:$D,"&gt;= 40000",'Kickstarter Table'!D:D,"&lt;45000",'Kickstarter Table'!F:F,"successful")</f>
        <v>21</v>
      </c>
      <c r="C13">
        <f>COUNTIFS('Kickstarter Table'!$D:$D,"&gt;= 40000",'Kickstarter Table'!$D:$D,"&lt;45000",'Kickstarter Table'!$F:$F,"failed")</f>
        <v>16</v>
      </c>
      <c r="D13">
        <f>COUNTIFS('Kickstarter Table'!$D:$D,"&gt;= 40000",'Kickstarter Table'!$D:$D,"&lt;45000",'Kickstarter Table'!$F:$F,"canceled")</f>
        <v>6</v>
      </c>
      <c r="E13">
        <f t="shared" si="0"/>
        <v>43</v>
      </c>
      <c r="F13" s="11">
        <f t="shared" si="1"/>
        <v>0.48837209302325579</v>
      </c>
      <c r="G13" s="11">
        <f t="shared" si="2"/>
        <v>0.37209302325581395</v>
      </c>
      <c r="H13" s="11">
        <f t="shared" si="3"/>
        <v>0.13953488372093023</v>
      </c>
    </row>
    <row r="14" spans="1:8" x14ac:dyDescent="0.3">
      <c r="A14" t="s">
        <v>8355</v>
      </c>
      <c r="B14">
        <f>COUNTIFS('Kickstarter Table'!$D:$D,"&gt;= 45000",'Kickstarter Table'!D:D,"&lt;50000",'Kickstarter Table'!F:F,"successful")</f>
        <v>6</v>
      </c>
      <c r="C14">
        <f>COUNTIFS('Kickstarter Table'!$D:$D,"&gt;= 45000",'Kickstarter Table'!$D:$D,"&lt;50000",'Kickstarter Table'!$F:$F,"failed")</f>
        <v>11</v>
      </c>
      <c r="D14">
        <f>COUNTIFS('Kickstarter Table'!$D:$D,"&gt;= 45000",'Kickstarter Table'!$D:$D,"&lt;50000",'Kickstarter Table'!$F:$F,"canceled")</f>
        <v>4</v>
      </c>
      <c r="E14">
        <f t="shared" si="0"/>
        <v>21</v>
      </c>
      <c r="F14" s="11">
        <f t="shared" si="1"/>
        <v>0.2857142857142857</v>
      </c>
      <c r="G14" s="11">
        <f t="shared" si="2"/>
        <v>0.52380952380952384</v>
      </c>
      <c r="H14" s="11">
        <f t="shared" si="3"/>
        <v>0.19047619047619047</v>
      </c>
    </row>
    <row r="15" spans="1:8" x14ac:dyDescent="0.3">
      <c r="A15" t="s">
        <v>8356</v>
      </c>
      <c r="B15">
        <f>COUNTIFS('Kickstarter Table'!$D:$D,"&gt;= 50000",'Kickstarter Table'!F:F,"successful")</f>
        <v>86</v>
      </c>
      <c r="C15">
        <f>COUNTIFS('Kickstarter Table'!$D:$D,"&gt;= 50000",'Kickstarter Table'!$F:$F,"failed")</f>
        <v>258</v>
      </c>
      <c r="D15">
        <f>COUNTIFS('Kickstarter Table'!$D:$D,"&gt;= 50000",'Kickstarter Table'!$F:$F,"canceled")</f>
        <v>100</v>
      </c>
      <c r="E15">
        <f t="shared" si="0"/>
        <v>444</v>
      </c>
      <c r="F15" s="11">
        <f t="shared" si="1"/>
        <v>0.19369369369369369</v>
      </c>
      <c r="G15" s="11">
        <f t="shared" si="2"/>
        <v>0.58108108108108103</v>
      </c>
      <c r="H15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E6A34-5351-41B0-9A1D-AB3225C6AC84}">
  <sheetPr codeName="Sheet3"/>
  <dimension ref="A5:L2190"/>
  <sheetViews>
    <sheetView tabSelected="1" workbookViewId="0">
      <selection activeCell="N13" sqref="N13"/>
    </sheetView>
  </sheetViews>
  <sheetFormatPr defaultRowHeight="14.4" x14ac:dyDescent="0.3"/>
  <cols>
    <col min="1" max="1" width="17.33203125" customWidth="1"/>
    <col min="2" max="2" width="13.44140625" customWidth="1"/>
    <col min="3" max="3" width="18.77734375" customWidth="1"/>
    <col min="4" max="4" width="15.5546875" customWidth="1"/>
    <col min="5" max="5" width="17.88671875" customWidth="1"/>
    <col min="6" max="6" width="12.6640625" customWidth="1"/>
    <col min="8" max="8" width="5.109375" customWidth="1"/>
    <col min="9" max="9" width="3.21875" customWidth="1"/>
    <col min="10" max="10" width="11.33203125" customWidth="1"/>
    <col min="11" max="11" width="12" customWidth="1"/>
    <col min="13" max="13" width="13.6640625" customWidth="1"/>
  </cols>
  <sheetData>
    <row r="5" spans="1:12" x14ac:dyDescent="0.3">
      <c r="A5" s="1" t="s">
        <v>8366</v>
      </c>
      <c r="B5" s="1" t="s">
        <v>8262</v>
      </c>
      <c r="C5" s="5" t="s">
        <v>8367</v>
      </c>
      <c r="D5" s="1" t="s">
        <v>8218</v>
      </c>
      <c r="E5" s="1" t="s">
        <v>8262</v>
      </c>
      <c r="F5" s="5" t="s">
        <v>8367</v>
      </c>
      <c r="J5" s="5" t="s">
        <v>8368</v>
      </c>
      <c r="K5" s="5" t="s">
        <v>8369</v>
      </c>
      <c r="L5" s="5" t="s">
        <v>8370</v>
      </c>
    </row>
    <row r="6" spans="1:12" x14ac:dyDescent="0.3">
      <c r="A6" t="s">
        <v>8219</v>
      </c>
      <c r="B6">
        <v>182</v>
      </c>
      <c r="C6">
        <v>1</v>
      </c>
      <c r="D6" t="s">
        <v>8221</v>
      </c>
      <c r="E6">
        <v>0</v>
      </c>
      <c r="F6">
        <v>0</v>
      </c>
    </row>
    <row r="7" spans="1:12" x14ac:dyDescent="0.3">
      <c r="A7" t="s">
        <v>8219</v>
      </c>
      <c r="B7">
        <v>79</v>
      </c>
      <c r="C7">
        <v>1</v>
      </c>
      <c r="D7" t="s">
        <v>8221</v>
      </c>
      <c r="E7">
        <v>1</v>
      </c>
      <c r="F7">
        <v>0</v>
      </c>
      <c r="J7" t="s">
        <v>8371</v>
      </c>
      <c r="K7">
        <f>ROUND(AVERAGE($B$6:$B$2190),0)</f>
        <v>194</v>
      </c>
      <c r="L7">
        <f>ROUND(AVERAGE(E:E),0)</f>
        <v>18</v>
      </c>
    </row>
    <row r="8" spans="1:12" x14ac:dyDescent="0.3">
      <c r="A8" t="s">
        <v>8219</v>
      </c>
      <c r="B8">
        <v>35</v>
      </c>
      <c r="C8">
        <v>1</v>
      </c>
      <c r="D8" t="s">
        <v>8221</v>
      </c>
      <c r="E8">
        <v>10</v>
      </c>
      <c r="F8">
        <v>0</v>
      </c>
      <c r="J8" t="s">
        <v>8372</v>
      </c>
      <c r="K8">
        <f>MEDIAN(C:C)</f>
        <v>62</v>
      </c>
      <c r="L8">
        <f>MEDIAN(F:F)</f>
        <v>4</v>
      </c>
    </row>
    <row r="9" spans="1:12" x14ac:dyDescent="0.3">
      <c r="A9" t="s">
        <v>8219</v>
      </c>
      <c r="B9">
        <v>150</v>
      </c>
      <c r="C9">
        <v>2</v>
      </c>
      <c r="D9" t="s">
        <v>8221</v>
      </c>
      <c r="E9">
        <v>0</v>
      </c>
      <c r="F9">
        <v>0</v>
      </c>
      <c r="J9" t="s">
        <v>8373</v>
      </c>
      <c r="K9">
        <f>MIN(B:B)</f>
        <v>1</v>
      </c>
      <c r="L9">
        <f>MIN(E:E)</f>
        <v>0</v>
      </c>
    </row>
    <row r="10" spans="1:12" x14ac:dyDescent="0.3">
      <c r="A10" t="s">
        <v>8219</v>
      </c>
      <c r="B10">
        <v>284</v>
      </c>
      <c r="C10">
        <v>3</v>
      </c>
      <c r="D10" t="s">
        <v>8221</v>
      </c>
      <c r="E10">
        <v>7</v>
      </c>
      <c r="F10">
        <v>0</v>
      </c>
      <c r="J10" t="s">
        <v>8374</v>
      </c>
      <c r="K10">
        <f>MAX(B:B)</f>
        <v>26457</v>
      </c>
      <c r="L10">
        <f>MAX(E:E)</f>
        <v>1293</v>
      </c>
    </row>
    <row r="11" spans="1:12" x14ac:dyDescent="0.3">
      <c r="A11" t="s">
        <v>8219</v>
      </c>
      <c r="B11">
        <v>47</v>
      </c>
      <c r="C11">
        <v>3</v>
      </c>
      <c r="D11" t="s">
        <v>8221</v>
      </c>
      <c r="E11">
        <v>0</v>
      </c>
      <c r="F11">
        <v>0</v>
      </c>
      <c r="J11" t="s">
        <v>8375</v>
      </c>
      <c r="K11">
        <f>ROUND(_xlfn.VAR.P(B6:B2190),0)</f>
        <v>712841</v>
      </c>
      <c r="L11">
        <f>ROUND(_xlfn.VAR.P(E:E),0)</f>
        <v>3773</v>
      </c>
    </row>
    <row r="12" spans="1:12" x14ac:dyDescent="0.3">
      <c r="A12" t="s">
        <v>8219</v>
      </c>
      <c r="B12">
        <v>58</v>
      </c>
      <c r="C12">
        <v>3</v>
      </c>
      <c r="D12" t="s">
        <v>8221</v>
      </c>
      <c r="E12">
        <v>1</v>
      </c>
      <c r="F12">
        <v>0</v>
      </c>
      <c r="J12" t="s">
        <v>8376</v>
      </c>
      <c r="K12">
        <f>ROUND(_xlfn.STDEV.P(B:B),0)</f>
        <v>844</v>
      </c>
      <c r="L12">
        <f>ROUND(_xlfn.STDEV.P(E:E),0)</f>
        <v>61</v>
      </c>
    </row>
    <row r="13" spans="1:12" x14ac:dyDescent="0.3">
      <c r="A13" t="s">
        <v>8219</v>
      </c>
      <c r="B13">
        <v>57</v>
      </c>
      <c r="C13">
        <v>3</v>
      </c>
      <c r="D13" t="s">
        <v>8221</v>
      </c>
      <c r="E13">
        <v>2</v>
      </c>
      <c r="F13">
        <v>0</v>
      </c>
    </row>
    <row r="14" spans="1:12" x14ac:dyDescent="0.3">
      <c r="A14" t="s">
        <v>8219</v>
      </c>
      <c r="B14">
        <v>12</v>
      </c>
      <c r="C14">
        <v>3</v>
      </c>
      <c r="D14" t="s">
        <v>8221</v>
      </c>
      <c r="E14">
        <v>3</v>
      </c>
      <c r="F14">
        <v>0</v>
      </c>
    </row>
    <row r="15" spans="1:12" x14ac:dyDescent="0.3">
      <c r="A15" t="s">
        <v>8219</v>
      </c>
      <c r="B15">
        <v>20</v>
      </c>
      <c r="C15">
        <v>3</v>
      </c>
      <c r="D15" t="s">
        <v>8221</v>
      </c>
      <c r="E15">
        <v>10</v>
      </c>
      <c r="F15">
        <v>0</v>
      </c>
    </row>
    <row r="16" spans="1:12" x14ac:dyDescent="0.3">
      <c r="A16" t="s">
        <v>8219</v>
      </c>
      <c r="B16">
        <v>19</v>
      </c>
      <c r="C16">
        <v>3</v>
      </c>
      <c r="D16" t="s">
        <v>8221</v>
      </c>
      <c r="E16">
        <v>10</v>
      </c>
      <c r="F16">
        <v>0</v>
      </c>
    </row>
    <row r="17" spans="1:6" x14ac:dyDescent="0.3">
      <c r="A17" t="s">
        <v>8219</v>
      </c>
      <c r="B17">
        <v>75</v>
      </c>
      <c r="C17">
        <v>3</v>
      </c>
      <c r="D17" t="s">
        <v>8221</v>
      </c>
      <c r="E17">
        <v>1</v>
      </c>
      <c r="F17">
        <v>0</v>
      </c>
    </row>
    <row r="18" spans="1:6" x14ac:dyDescent="0.3">
      <c r="A18" t="s">
        <v>8219</v>
      </c>
      <c r="B18">
        <v>827</v>
      </c>
      <c r="C18">
        <v>3</v>
      </c>
      <c r="D18" t="s">
        <v>8221</v>
      </c>
      <c r="E18">
        <v>0</v>
      </c>
      <c r="F18">
        <v>0</v>
      </c>
    </row>
    <row r="19" spans="1:6" x14ac:dyDescent="0.3">
      <c r="A19" t="s">
        <v>8219</v>
      </c>
      <c r="B19">
        <v>51</v>
      </c>
      <c r="C19">
        <v>3</v>
      </c>
      <c r="D19" t="s">
        <v>8221</v>
      </c>
      <c r="E19">
        <v>0</v>
      </c>
      <c r="F19">
        <v>0</v>
      </c>
    </row>
    <row r="20" spans="1:6" x14ac:dyDescent="0.3">
      <c r="A20" t="s">
        <v>8219</v>
      </c>
      <c r="B20">
        <v>41</v>
      </c>
      <c r="C20">
        <v>4</v>
      </c>
      <c r="D20" t="s">
        <v>8221</v>
      </c>
      <c r="E20">
        <v>0</v>
      </c>
      <c r="F20">
        <v>0</v>
      </c>
    </row>
    <row r="21" spans="1:6" x14ac:dyDescent="0.3">
      <c r="A21" t="s">
        <v>8219</v>
      </c>
      <c r="B21">
        <v>98</v>
      </c>
      <c r="C21">
        <v>4</v>
      </c>
      <c r="D21" t="s">
        <v>8221</v>
      </c>
      <c r="E21">
        <v>26</v>
      </c>
      <c r="F21">
        <v>0</v>
      </c>
    </row>
    <row r="22" spans="1:6" x14ac:dyDescent="0.3">
      <c r="A22" t="s">
        <v>8219</v>
      </c>
      <c r="B22">
        <v>70</v>
      </c>
      <c r="C22">
        <v>4</v>
      </c>
      <c r="D22" t="s">
        <v>8221</v>
      </c>
      <c r="E22">
        <v>0</v>
      </c>
      <c r="F22">
        <v>0</v>
      </c>
    </row>
    <row r="23" spans="1:6" x14ac:dyDescent="0.3">
      <c r="A23" t="s">
        <v>8219</v>
      </c>
      <c r="B23">
        <v>36</v>
      </c>
      <c r="C23">
        <v>4</v>
      </c>
      <c r="D23" t="s">
        <v>8221</v>
      </c>
      <c r="E23">
        <v>7</v>
      </c>
      <c r="F23">
        <v>0</v>
      </c>
    </row>
    <row r="24" spans="1:6" x14ac:dyDescent="0.3">
      <c r="A24" t="s">
        <v>8219</v>
      </c>
      <c r="B24">
        <v>342</v>
      </c>
      <c r="C24">
        <v>4</v>
      </c>
      <c r="D24" t="s">
        <v>8221</v>
      </c>
      <c r="E24">
        <v>0</v>
      </c>
      <c r="F24">
        <v>0</v>
      </c>
    </row>
    <row r="25" spans="1:6" x14ac:dyDescent="0.3">
      <c r="A25" t="s">
        <v>8219</v>
      </c>
      <c r="B25">
        <v>22</v>
      </c>
      <c r="C25">
        <v>5</v>
      </c>
      <c r="D25" t="s">
        <v>8221</v>
      </c>
      <c r="E25">
        <v>2</v>
      </c>
      <c r="F25">
        <v>0</v>
      </c>
    </row>
    <row r="26" spans="1:6" x14ac:dyDescent="0.3">
      <c r="A26" t="s">
        <v>8219</v>
      </c>
      <c r="B26">
        <v>25</v>
      </c>
      <c r="C26">
        <v>5</v>
      </c>
      <c r="D26" t="s">
        <v>8221</v>
      </c>
      <c r="E26">
        <v>13</v>
      </c>
      <c r="F26">
        <v>0</v>
      </c>
    </row>
    <row r="27" spans="1:6" x14ac:dyDescent="0.3">
      <c r="A27" t="s">
        <v>8219</v>
      </c>
      <c r="B27">
        <v>101</v>
      </c>
      <c r="C27">
        <v>5</v>
      </c>
      <c r="D27" t="s">
        <v>8221</v>
      </c>
      <c r="E27">
        <v>4</v>
      </c>
      <c r="F27">
        <v>0</v>
      </c>
    </row>
    <row r="28" spans="1:6" x14ac:dyDescent="0.3">
      <c r="A28" t="s">
        <v>8219</v>
      </c>
      <c r="B28">
        <v>8</v>
      </c>
      <c r="C28">
        <v>6</v>
      </c>
      <c r="D28" t="s">
        <v>8221</v>
      </c>
      <c r="E28">
        <v>0</v>
      </c>
      <c r="F28">
        <v>0</v>
      </c>
    </row>
    <row r="29" spans="1:6" x14ac:dyDescent="0.3">
      <c r="A29" t="s">
        <v>8219</v>
      </c>
      <c r="B29">
        <v>23</v>
      </c>
      <c r="C29">
        <v>6</v>
      </c>
      <c r="D29" t="s">
        <v>8221</v>
      </c>
      <c r="E29">
        <v>12</v>
      </c>
      <c r="F29">
        <v>0</v>
      </c>
    </row>
    <row r="30" spans="1:6" x14ac:dyDescent="0.3">
      <c r="A30" t="s">
        <v>8219</v>
      </c>
      <c r="B30">
        <v>574</v>
      </c>
      <c r="C30">
        <v>6</v>
      </c>
      <c r="D30" t="s">
        <v>8221</v>
      </c>
      <c r="E30">
        <v>2</v>
      </c>
      <c r="F30">
        <v>0</v>
      </c>
    </row>
    <row r="31" spans="1:6" x14ac:dyDescent="0.3">
      <c r="A31" t="s">
        <v>8219</v>
      </c>
      <c r="B31">
        <v>14</v>
      </c>
      <c r="C31">
        <v>6</v>
      </c>
      <c r="D31" t="s">
        <v>8221</v>
      </c>
      <c r="E31">
        <v>10</v>
      </c>
      <c r="F31">
        <v>0</v>
      </c>
    </row>
    <row r="32" spans="1:6" x14ac:dyDescent="0.3">
      <c r="A32" t="s">
        <v>8219</v>
      </c>
      <c r="B32">
        <v>19</v>
      </c>
      <c r="C32">
        <v>6</v>
      </c>
      <c r="D32" t="s">
        <v>8221</v>
      </c>
      <c r="E32">
        <v>0</v>
      </c>
      <c r="F32">
        <v>0</v>
      </c>
    </row>
    <row r="33" spans="1:6" x14ac:dyDescent="0.3">
      <c r="A33" t="s">
        <v>8219</v>
      </c>
      <c r="B33">
        <v>150</v>
      </c>
      <c r="C33">
        <v>7</v>
      </c>
      <c r="D33" t="s">
        <v>8221</v>
      </c>
      <c r="E33">
        <v>5</v>
      </c>
      <c r="F33">
        <v>0</v>
      </c>
    </row>
    <row r="34" spans="1:6" x14ac:dyDescent="0.3">
      <c r="A34" t="s">
        <v>8219</v>
      </c>
      <c r="B34">
        <v>71</v>
      </c>
      <c r="C34">
        <v>7</v>
      </c>
      <c r="D34" t="s">
        <v>8221</v>
      </c>
      <c r="E34">
        <v>0</v>
      </c>
      <c r="F34">
        <v>0</v>
      </c>
    </row>
    <row r="35" spans="1:6" x14ac:dyDescent="0.3">
      <c r="A35" t="s">
        <v>8219</v>
      </c>
      <c r="B35">
        <v>117</v>
      </c>
      <c r="C35">
        <v>7</v>
      </c>
      <c r="D35" t="s">
        <v>8221</v>
      </c>
      <c r="E35">
        <v>5</v>
      </c>
      <c r="F35">
        <v>0</v>
      </c>
    </row>
    <row r="36" spans="1:6" x14ac:dyDescent="0.3">
      <c r="A36" t="s">
        <v>8219</v>
      </c>
      <c r="B36">
        <v>53</v>
      </c>
      <c r="C36">
        <v>7</v>
      </c>
      <c r="D36" t="s">
        <v>8221</v>
      </c>
      <c r="E36">
        <v>1</v>
      </c>
      <c r="F36">
        <v>0</v>
      </c>
    </row>
    <row r="37" spans="1:6" x14ac:dyDescent="0.3">
      <c r="A37" t="s">
        <v>8219</v>
      </c>
      <c r="B37">
        <v>1</v>
      </c>
      <c r="C37">
        <v>7</v>
      </c>
      <c r="D37" t="s">
        <v>8221</v>
      </c>
      <c r="E37">
        <v>3</v>
      </c>
      <c r="F37">
        <v>0</v>
      </c>
    </row>
    <row r="38" spans="1:6" x14ac:dyDescent="0.3">
      <c r="A38" t="s">
        <v>8219</v>
      </c>
      <c r="B38">
        <v>89</v>
      </c>
      <c r="C38">
        <v>7</v>
      </c>
      <c r="D38" t="s">
        <v>8221</v>
      </c>
      <c r="E38">
        <v>3</v>
      </c>
      <c r="F38">
        <v>0</v>
      </c>
    </row>
    <row r="39" spans="1:6" x14ac:dyDescent="0.3">
      <c r="A39" t="s">
        <v>8219</v>
      </c>
      <c r="B39">
        <v>64</v>
      </c>
      <c r="C39">
        <v>7</v>
      </c>
      <c r="D39" t="s">
        <v>8221</v>
      </c>
      <c r="E39">
        <v>0</v>
      </c>
      <c r="F39">
        <v>0</v>
      </c>
    </row>
    <row r="40" spans="1:6" x14ac:dyDescent="0.3">
      <c r="A40" t="s">
        <v>8219</v>
      </c>
      <c r="B40">
        <v>68</v>
      </c>
      <c r="C40">
        <v>7</v>
      </c>
      <c r="D40" t="s">
        <v>8221</v>
      </c>
      <c r="E40">
        <v>3</v>
      </c>
      <c r="F40">
        <v>0</v>
      </c>
    </row>
    <row r="41" spans="1:6" x14ac:dyDescent="0.3">
      <c r="A41" t="s">
        <v>8219</v>
      </c>
      <c r="B41">
        <v>28</v>
      </c>
      <c r="C41">
        <v>7</v>
      </c>
      <c r="D41" t="s">
        <v>8221</v>
      </c>
      <c r="E41">
        <v>0</v>
      </c>
      <c r="F41">
        <v>0</v>
      </c>
    </row>
    <row r="42" spans="1:6" x14ac:dyDescent="0.3">
      <c r="A42" t="s">
        <v>8219</v>
      </c>
      <c r="B42">
        <v>44</v>
      </c>
      <c r="C42">
        <v>7</v>
      </c>
      <c r="D42" t="s">
        <v>8221</v>
      </c>
      <c r="E42">
        <v>19</v>
      </c>
      <c r="F42">
        <v>0</v>
      </c>
    </row>
    <row r="43" spans="1:6" x14ac:dyDescent="0.3">
      <c r="A43" t="s">
        <v>8219</v>
      </c>
      <c r="B43">
        <v>253</v>
      </c>
      <c r="C43">
        <v>8</v>
      </c>
      <c r="D43" t="s">
        <v>8221</v>
      </c>
      <c r="E43">
        <v>8</v>
      </c>
      <c r="F43">
        <v>0</v>
      </c>
    </row>
    <row r="44" spans="1:6" x14ac:dyDescent="0.3">
      <c r="A44" t="s">
        <v>8219</v>
      </c>
      <c r="B44">
        <v>66</v>
      </c>
      <c r="C44">
        <v>8</v>
      </c>
      <c r="D44" t="s">
        <v>8221</v>
      </c>
      <c r="E44">
        <v>6</v>
      </c>
      <c r="F44">
        <v>0</v>
      </c>
    </row>
    <row r="45" spans="1:6" x14ac:dyDescent="0.3">
      <c r="A45" t="s">
        <v>8219</v>
      </c>
      <c r="B45">
        <v>217</v>
      </c>
      <c r="C45">
        <v>8</v>
      </c>
      <c r="D45" t="s">
        <v>8221</v>
      </c>
      <c r="E45">
        <v>0</v>
      </c>
      <c r="F45">
        <v>0</v>
      </c>
    </row>
    <row r="46" spans="1:6" x14ac:dyDescent="0.3">
      <c r="A46" t="s">
        <v>8219</v>
      </c>
      <c r="B46">
        <v>16</v>
      </c>
      <c r="C46">
        <v>8</v>
      </c>
      <c r="D46" t="s">
        <v>8221</v>
      </c>
      <c r="E46">
        <v>18</v>
      </c>
      <c r="F46">
        <v>0</v>
      </c>
    </row>
    <row r="47" spans="1:6" x14ac:dyDescent="0.3">
      <c r="A47" t="s">
        <v>8219</v>
      </c>
      <c r="B47">
        <v>19</v>
      </c>
      <c r="C47">
        <v>8</v>
      </c>
      <c r="D47" t="s">
        <v>8221</v>
      </c>
      <c r="E47">
        <v>7</v>
      </c>
      <c r="F47">
        <v>0</v>
      </c>
    </row>
    <row r="48" spans="1:6" x14ac:dyDescent="0.3">
      <c r="A48" t="s">
        <v>8219</v>
      </c>
      <c r="B48">
        <v>169</v>
      </c>
      <c r="C48">
        <v>8</v>
      </c>
      <c r="D48" t="s">
        <v>8221</v>
      </c>
      <c r="E48">
        <v>0</v>
      </c>
      <c r="F48">
        <v>0</v>
      </c>
    </row>
    <row r="49" spans="1:6" x14ac:dyDescent="0.3">
      <c r="A49" t="s">
        <v>8219</v>
      </c>
      <c r="B49">
        <v>263</v>
      </c>
      <c r="C49">
        <v>8</v>
      </c>
      <c r="D49" t="s">
        <v>8221</v>
      </c>
      <c r="E49">
        <v>8</v>
      </c>
      <c r="F49">
        <v>0</v>
      </c>
    </row>
    <row r="50" spans="1:6" x14ac:dyDescent="0.3">
      <c r="A50" t="s">
        <v>8219</v>
      </c>
      <c r="B50">
        <v>15</v>
      </c>
      <c r="C50">
        <v>8</v>
      </c>
      <c r="D50" t="s">
        <v>8221</v>
      </c>
      <c r="E50">
        <v>1293</v>
      </c>
      <c r="F50">
        <v>0</v>
      </c>
    </row>
    <row r="51" spans="1:6" x14ac:dyDescent="0.3">
      <c r="A51" t="s">
        <v>8219</v>
      </c>
      <c r="B51">
        <v>61</v>
      </c>
      <c r="C51">
        <v>8</v>
      </c>
      <c r="D51" t="s">
        <v>8221</v>
      </c>
      <c r="E51">
        <v>17</v>
      </c>
      <c r="F51">
        <v>0</v>
      </c>
    </row>
    <row r="52" spans="1:6" x14ac:dyDescent="0.3">
      <c r="A52" t="s">
        <v>8219</v>
      </c>
      <c r="B52">
        <v>45</v>
      </c>
      <c r="C52">
        <v>8</v>
      </c>
      <c r="D52" t="s">
        <v>8221</v>
      </c>
      <c r="E52">
        <v>0</v>
      </c>
      <c r="F52">
        <v>0</v>
      </c>
    </row>
    <row r="53" spans="1:6" x14ac:dyDescent="0.3">
      <c r="A53" t="s">
        <v>8219</v>
      </c>
      <c r="B53">
        <v>70</v>
      </c>
      <c r="C53">
        <v>8</v>
      </c>
      <c r="D53" t="s">
        <v>8221</v>
      </c>
      <c r="E53">
        <v>13</v>
      </c>
      <c r="F53">
        <v>0</v>
      </c>
    </row>
    <row r="54" spans="1:6" x14ac:dyDescent="0.3">
      <c r="A54" t="s">
        <v>8219</v>
      </c>
      <c r="B54">
        <v>38</v>
      </c>
      <c r="C54">
        <v>8</v>
      </c>
      <c r="D54" t="s">
        <v>8221</v>
      </c>
      <c r="E54">
        <v>0</v>
      </c>
      <c r="F54">
        <v>0</v>
      </c>
    </row>
    <row r="55" spans="1:6" x14ac:dyDescent="0.3">
      <c r="A55" t="s">
        <v>8219</v>
      </c>
      <c r="B55">
        <v>87</v>
      </c>
      <c r="C55">
        <v>8</v>
      </c>
      <c r="D55" t="s">
        <v>8221</v>
      </c>
      <c r="E55">
        <v>0</v>
      </c>
      <c r="F55">
        <v>0</v>
      </c>
    </row>
    <row r="56" spans="1:6" x14ac:dyDescent="0.3">
      <c r="A56" t="s">
        <v>8219</v>
      </c>
      <c r="B56">
        <v>22</v>
      </c>
      <c r="C56">
        <v>8</v>
      </c>
      <c r="D56" t="s">
        <v>8221</v>
      </c>
      <c r="E56">
        <v>33</v>
      </c>
      <c r="F56">
        <v>0</v>
      </c>
    </row>
    <row r="57" spans="1:6" x14ac:dyDescent="0.3">
      <c r="A57" t="s">
        <v>8219</v>
      </c>
      <c r="B57">
        <v>119</v>
      </c>
      <c r="C57">
        <v>8</v>
      </c>
      <c r="D57" t="s">
        <v>8221</v>
      </c>
      <c r="E57">
        <v>12</v>
      </c>
      <c r="F57">
        <v>0</v>
      </c>
    </row>
    <row r="58" spans="1:6" x14ac:dyDescent="0.3">
      <c r="A58" t="s">
        <v>8219</v>
      </c>
      <c r="B58">
        <v>52</v>
      </c>
      <c r="C58">
        <v>9</v>
      </c>
      <c r="D58" t="s">
        <v>8221</v>
      </c>
      <c r="E58">
        <v>1</v>
      </c>
      <c r="F58">
        <v>0</v>
      </c>
    </row>
    <row r="59" spans="1:6" x14ac:dyDescent="0.3">
      <c r="A59" t="s">
        <v>8219</v>
      </c>
      <c r="B59">
        <v>117</v>
      </c>
      <c r="C59">
        <v>9</v>
      </c>
      <c r="D59" t="s">
        <v>8221</v>
      </c>
      <c r="E59">
        <v>1</v>
      </c>
      <c r="F59">
        <v>0</v>
      </c>
    </row>
    <row r="60" spans="1:6" x14ac:dyDescent="0.3">
      <c r="A60" t="s">
        <v>8219</v>
      </c>
      <c r="B60">
        <v>52</v>
      </c>
      <c r="C60">
        <v>9</v>
      </c>
      <c r="D60" t="s">
        <v>8221</v>
      </c>
      <c r="E60">
        <v>1</v>
      </c>
      <c r="F60">
        <v>0</v>
      </c>
    </row>
    <row r="61" spans="1:6" x14ac:dyDescent="0.3">
      <c r="A61" t="s">
        <v>8219</v>
      </c>
      <c r="B61">
        <v>86</v>
      </c>
      <c r="C61">
        <v>9</v>
      </c>
      <c r="D61" t="s">
        <v>8221</v>
      </c>
      <c r="E61">
        <v>1</v>
      </c>
      <c r="F61">
        <v>0</v>
      </c>
    </row>
    <row r="62" spans="1:6" x14ac:dyDescent="0.3">
      <c r="A62" t="s">
        <v>8219</v>
      </c>
      <c r="B62">
        <v>174</v>
      </c>
      <c r="C62">
        <v>9</v>
      </c>
      <c r="D62" t="s">
        <v>8221</v>
      </c>
      <c r="E62">
        <v>84</v>
      </c>
      <c r="F62">
        <v>0</v>
      </c>
    </row>
    <row r="63" spans="1:6" x14ac:dyDescent="0.3">
      <c r="A63" t="s">
        <v>8219</v>
      </c>
      <c r="B63">
        <v>69</v>
      </c>
      <c r="C63">
        <v>9</v>
      </c>
      <c r="D63" t="s">
        <v>8221</v>
      </c>
      <c r="E63">
        <v>38</v>
      </c>
      <c r="F63">
        <v>0</v>
      </c>
    </row>
    <row r="64" spans="1:6" x14ac:dyDescent="0.3">
      <c r="A64" t="s">
        <v>8219</v>
      </c>
      <c r="B64">
        <v>75</v>
      </c>
      <c r="C64">
        <v>9</v>
      </c>
      <c r="D64" t="s">
        <v>8221</v>
      </c>
      <c r="E64">
        <v>1</v>
      </c>
      <c r="F64">
        <v>0</v>
      </c>
    </row>
    <row r="65" spans="1:6" x14ac:dyDescent="0.3">
      <c r="A65" t="s">
        <v>8219</v>
      </c>
      <c r="B65">
        <v>33</v>
      </c>
      <c r="C65">
        <v>9</v>
      </c>
      <c r="D65" t="s">
        <v>8221</v>
      </c>
      <c r="E65">
        <v>76</v>
      </c>
      <c r="F65">
        <v>0</v>
      </c>
    </row>
    <row r="66" spans="1:6" x14ac:dyDescent="0.3">
      <c r="A66" t="s">
        <v>8219</v>
      </c>
      <c r="B66">
        <v>108</v>
      </c>
      <c r="C66">
        <v>9</v>
      </c>
      <c r="D66" t="s">
        <v>8221</v>
      </c>
      <c r="E66">
        <v>3</v>
      </c>
      <c r="F66">
        <v>0</v>
      </c>
    </row>
    <row r="67" spans="1:6" x14ac:dyDescent="0.3">
      <c r="A67" t="s">
        <v>8219</v>
      </c>
      <c r="B67">
        <v>23</v>
      </c>
      <c r="C67">
        <v>9</v>
      </c>
      <c r="D67" t="s">
        <v>8221</v>
      </c>
      <c r="E67">
        <v>0</v>
      </c>
      <c r="F67">
        <v>0</v>
      </c>
    </row>
    <row r="68" spans="1:6" x14ac:dyDescent="0.3">
      <c r="A68" t="s">
        <v>8219</v>
      </c>
      <c r="B68">
        <v>48</v>
      </c>
      <c r="C68">
        <v>9</v>
      </c>
      <c r="D68" t="s">
        <v>8221</v>
      </c>
      <c r="E68">
        <v>2</v>
      </c>
      <c r="F68">
        <v>0</v>
      </c>
    </row>
    <row r="69" spans="1:6" x14ac:dyDescent="0.3">
      <c r="A69" t="s">
        <v>8219</v>
      </c>
      <c r="B69">
        <v>64</v>
      </c>
      <c r="C69">
        <v>9</v>
      </c>
      <c r="D69" t="s">
        <v>8221</v>
      </c>
      <c r="E69">
        <v>0</v>
      </c>
      <c r="F69">
        <v>0</v>
      </c>
    </row>
    <row r="70" spans="1:6" x14ac:dyDescent="0.3">
      <c r="A70" t="s">
        <v>8219</v>
      </c>
      <c r="B70">
        <v>24</v>
      </c>
      <c r="C70">
        <v>9</v>
      </c>
      <c r="D70" t="s">
        <v>8221</v>
      </c>
      <c r="E70">
        <v>0</v>
      </c>
      <c r="F70">
        <v>0</v>
      </c>
    </row>
    <row r="71" spans="1:6" x14ac:dyDescent="0.3">
      <c r="A71" t="s">
        <v>8219</v>
      </c>
      <c r="B71">
        <v>57</v>
      </c>
      <c r="C71">
        <v>9</v>
      </c>
      <c r="D71" t="s">
        <v>8221</v>
      </c>
      <c r="E71">
        <v>0</v>
      </c>
      <c r="F71">
        <v>0</v>
      </c>
    </row>
    <row r="72" spans="1:6" x14ac:dyDescent="0.3">
      <c r="A72" t="s">
        <v>8219</v>
      </c>
      <c r="B72">
        <v>26</v>
      </c>
      <c r="C72">
        <v>9</v>
      </c>
      <c r="D72" t="s">
        <v>8221</v>
      </c>
      <c r="E72">
        <v>2</v>
      </c>
      <c r="F72">
        <v>0</v>
      </c>
    </row>
    <row r="73" spans="1:6" x14ac:dyDescent="0.3">
      <c r="A73" t="s">
        <v>8219</v>
      </c>
      <c r="B73">
        <v>20</v>
      </c>
      <c r="C73">
        <v>9</v>
      </c>
      <c r="D73" t="s">
        <v>8221</v>
      </c>
      <c r="E73">
        <v>0</v>
      </c>
      <c r="F73">
        <v>0</v>
      </c>
    </row>
    <row r="74" spans="1:6" x14ac:dyDescent="0.3">
      <c r="A74" t="s">
        <v>8219</v>
      </c>
      <c r="B74">
        <v>36</v>
      </c>
      <c r="C74">
        <v>10</v>
      </c>
      <c r="D74" t="s">
        <v>8221</v>
      </c>
      <c r="E74">
        <v>0</v>
      </c>
      <c r="F74">
        <v>0</v>
      </c>
    </row>
    <row r="75" spans="1:6" x14ac:dyDescent="0.3">
      <c r="A75" t="s">
        <v>8219</v>
      </c>
      <c r="B75">
        <v>178</v>
      </c>
      <c r="C75">
        <v>10</v>
      </c>
      <c r="D75" t="s">
        <v>8221</v>
      </c>
      <c r="E75">
        <v>0</v>
      </c>
      <c r="F75">
        <v>0</v>
      </c>
    </row>
    <row r="76" spans="1:6" x14ac:dyDescent="0.3">
      <c r="A76" t="s">
        <v>8219</v>
      </c>
      <c r="B76">
        <v>17</v>
      </c>
      <c r="C76">
        <v>10</v>
      </c>
      <c r="D76" t="s">
        <v>8221</v>
      </c>
      <c r="E76">
        <v>2</v>
      </c>
      <c r="F76">
        <v>0</v>
      </c>
    </row>
    <row r="77" spans="1:6" x14ac:dyDescent="0.3">
      <c r="A77" t="s">
        <v>8219</v>
      </c>
      <c r="B77">
        <v>32</v>
      </c>
      <c r="C77">
        <v>10</v>
      </c>
      <c r="D77" t="s">
        <v>8221</v>
      </c>
      <c r="E77">
        <v>0</v>
      </c>
      <c r="F77">
        <v>0</v>
      </c>
    </row>
    <row r="78" spans="1:6" x14ac:dyDescent="0.3">
      <c r="A78" t="s">
        <v>8219</v>
      </c>
      <c r="B78">
        <v>41</v>
      </c>
      <c r="C78">
        <v>10</v>
      </c>
      <c r="D78" t="s">
        <v>8221</v>
      </c>
      <c r="E78">
        <v>7</v>
      </c>
      <c r="F78">
        <v>0</v>
      </c>
    </row>
    <row r="79" spans="1:6" x14ac:dyDescent="0.3">
      <c r="A79" t="s">
        <v>8219</v>
      </c>
      <c r="B79">
        <v>18</v>
      </c>
      <c r="C79">
        <v>10</v>
      </c>
      <c r="D79" t="s">
        <v>8221</v>
      </c>
      <c r="E79">
        <v>0</v>
      </c>
      <c r="F79">
        <v>0</v>
      </c>
    </row>
    <row r="80" spans="1:6" x14ac:dyDescent="0.3">
      <c r="A80" t="s">
        <v>8219</v>
      </c>
      <c r="B80">
        <v>29</v>
      </c>
      <c r="C80">
        <v>10</v>
      </c>
      <c r="D80" t="s">
        <v>8221</v>
      </c>
      <c r="E80">
        <v>5</v>
      </c>
      <c r="F80">
        <v>0</v>
      </c>
    </row>
    <row r="81" spans="1:6" x14ac:dyDescent="0.3">
      <c r="A81" t="s">
        <v>8219</v>
      </c>
      <c r="B81">
        <v>47</v>
      </c>
      <c r="C81">
        <v>10</v>
      </c>
      <c r="D81" t="s">
        <v>8221</v>
      </c>
      <c r="E81">
        <v>0</v>
      </c>
      <c r="F81">
        <v>0</v>
      </c>
    </row>
    <row r="82" spans="1:6" x14ac:dyDescent="0.3">
      <c r="A82" t="s">
        <v>8219</v>
      </c>
      <c r="B82">
        <v>15</v>
      </c>
      <c r="C82">
        <v>10</v>
      </c>
      <c r="D82" t="s">
        <v>8221</v>
      </c>
      <c r="E82">
        <v>0</v>
      </c>
      <c r="F82">
        <v>0</v>
      </c>
    </row>
    <row r="83" spans="1:6" x14ac:dyDescent="0.3">
      <c r="A83" t="s">
        <v>8219</v>
      </c>
      <c r="B83">
        <v>26</v>
      </c>
      <c r="C83">
        <v>10</v>
      </c>
      <c r="D83" t="s">
        <v>8221</v>
      </c>
      <c r="E83">
        <v>1</v>
      </c>
      <c r="F83">
        <v>0</v>
      </c>
    </row>
    <row r="84" spans="1:6" x14ac:dyDescent="0.3">
      <c r="A84" t="s">
        <v>8219</v>
      </c>
      <c r="B84">
        <v>35</v>
      </c>
      <c r="C84">
        <v>10</v>
      </c>
      <c r="D84" t="s">
        <v>8221</v>
      </c>
      <c r="E84">
        <v>0</v>
      </c>
      <c r="F84">
        <v>0</v>
      </c>
    </row>
    <row r="85" spans="1:6" x14ac:dyDescent="0.3">
      <c r="A85" t="s">
        <v>8219</v>
      </c>
      <c r="B85">
        <v>41</v>
      </c>
      <c r="C85">
        <v>10</v>
      </c>
      <c r="D85" t="s">
        <v>8221</v>
      </c>
      <c r="E85">
        <v>5</v>
      </c>
      <c r="F85">
        <v>0</v>
      </c>
    </row>
    <row r="86" spans="1:6" x14ac:dyDescent="0.3">
      <c r="A86" t="s">
        <v>8219</v>
      </c>
      <c r="B86">
        <v>47</v>
      </c>
      <c r="C86">
        <v>10</v>
      </c>
      <c r="D86" t="s">
        <v>8221</v>
      </c>
      <c r="E86">
        <v>3</v>
      </c>
      <c r="F86">
        <v>0</v>
      </c>
    </row>
    <row r="87" spans="1:6" x14ac:dyDescent="0.3">
      <c r="A87" t="s">
        <v>8219</v>
      </c>
      <c r="B87">
        <v>28</v>
      </c>
      <c r="C87">
        <v>10</v>
      </c>
      <c r="D87" t="s">
        <v>8221</v>
      </c>
      <c r="E87">
        <v>6</v>
      </c>
      <c r="F87">
        <v>0</v>
      </c>
    </row>
    <row r="88" spans="1:6" x14ac:dyDescent="0.3">
      <c r="A88" t="s">
        <v>8219</v>
      </c>
      <c r="B88">
        <v>100</v>
      </c>
      <c r="C88">
        <v>10</v>
      </c>
      <c r="D88" t="s">
        <v>8221</v>
      </c>
      <c r="E88">
        <v>12</v>
      </c>
      <c r="F88">
        <v>0</v>
      </c>
    </row>
    <row r="89" spans="1:6" x14ac:dyDescent="0.3">
      <c r="A89" t="s">
        <v>8219</v>
      </c>
      <c r="B89">
        <v>13</v>
      </c>
      <c r="C89">
        <v>11</v>
      </c>
      <c r="D89" t="s">
        <v>8221</v>
      </c>
      <c r="E89">
        <v>13</v>
      </c>
      <c r="F89">
        <v>0</v>
      </c>
    </row>
    <row r="90" spans="1:6" x14ac:dyDescent="0.3">
      <c r="A90" t="s">
        <v>8219</v>
      </c>
      <c r="B90">
        <v>7</v>
      </c>
      <c r="C90">
        <v>11</v>
      </c>
      <c r="D90" t="s">
        <v>8221</v>
      </c>
      <c r="E90">
        <v>5</v>
      </c>
      <c r="F90">
        <v>0</v>
      </c>
    </row>
    <row r="91" spans="1:6" x14ac:dyDescent="0.3">
      <c r="A91" t="s">
        <v>8219</v>
      </c>
      <c r="B91">
        <v>21</v>
      </c>
      <c r="C91">
        <v>11</v>
      </c>
      <c r="D91" t="s">
        <v>8221</v>
      </c>
      <c r="E91">
        <v>2</v>
      </c>
      <c r="F91">
        <v>0</v>
      </c>
    </row>
    <row r="92" spans="1:6" x14ac:dyDescent="0.3">
      <c r="A92" t="s">
        <v>8219</v>
      </c>
      <c r="B92">
        <v>17</v>
      </c>
      <c r="C92">
        <v>11</v>
      </c>
      <c r="D92" t="s">
        <v>8221</v>
      </c>
      <c r="E92">
        <v>8</v>
      </c>
      <c r="F92">
        <v>0</v>
      </c>
    </row>
    <row r="93" spans="1:6" x14ac:dyDescent="0.3">
      <c r="A93" t="s">
        <v>8219</v>
      </c>
      <c r="B93">
        <v>25</v>
      </c>
      <c r="C93">
        <v>11</v>
      </c>
      <c r="D93" t="s">
        <v>8221</v>
      </c>
      <c r="E93">
        <v>0</v>
      </c>
      <c r="F93">
        <v>0</v>
      </c>
    </row>
    <row r="94" spans="1:6" x14ac:dyDescent="0.3">
      <c r="A94" t="s">
        <v>8219</v>
      </c>
      <c r="B94">
        <v>60</v>
      </c>
      <c r="C94">
        <v>11</v>
      </c>
      <c r="D94" t="s">
        <v>8221</v>
      </c>
      <c r="E94">
        <v>13</v>
      </c>
      <c r="F94">
        <v>0</v>
      </c>
    </row>
    <row r="95" spans="1:6" x14ac:dyDescent="0.3">
      <c r="A95" t="s">
        <v>8219</v>
      </c>
      <c r="B95">
        <v>56</v>
      </c>
      <c r="C95">
        <v>11</v>
      </c>
      <c r="D95" t="s">
        <v>8221</v>
      </c>
      <c r="E95">
        <v>0</v>
      </c>
      <c r="F95">
        <v>0</v>
      </c>
    </row>
    <row r="96" spans="1:6" x14ac:dyDescent="0.3">
      <c r="A96" t="s">
        <v>8219</v>
      </c>
      <c r="B96">
        <v>16</v>
      </c>
      <c r="C96">
        <v>11</v>
      </c>
      <c r="D96" t="s">
        <v>8221</v>
      </c>
      <c r="E96">
        <v>5</v>
      </c>
      <c r="F96">
        <v>0</v>
      </c>
    </row>
    <row r="97" spans="1:6" x14ac:dyDescent="0.3">
      <c r="A97" t="s">
        <v>8219</v>
      </c>
      <c r="B97">
        <v>46</v>
      </c>
      <c r="C97">
        <v>11</v>
      </c>
      <c r="D97" t="s">
        <v>8221</v>
      </c>
      <c r="E97">
        <v>8</v>
      </c>
      <c r="F97">
        <v>0</v>
      </c>
    </row>
    <row r="98" spans="1:6" x14ac:dyDescent="0.3">
      <c r="A98" t="s">
        <v>8219</v>
      </c>
      <c r="B98">
        <v>43</v>
      </c>
      <c r="C98">
        <v>11</v>
      </c>
      <c r="D98" t="s">
        <v>8221</v>
      </c>
      <c r="E98">
        <v>8</v>
      </c>
      <c r="F98">
        <v>0</v>
      </c>
    </row>
    <row r="99" spans="1:6" x14ac:dyDescent="0.3">
      <c r="A99" t="s">
        <v>8219</v>
      </c>
      <c r="B99">
        <v>15</v>
      </c>
      <c r="C99">
        <v>11</v>
      </c>
      <c r="D99" t="s">
        <v>8221</v>
      </c>
      <c r="E99">
        <v>0</v>
      </c>
      <c r="F99">
        <v>0</v>
      </c>
    </row>
    <row r="100" spans="1:6" x14ac:dyDescent="0.3">
      <c r="A100" t="s">
        <v>8219</v>
      </c>
      <c r="B100">
        <v>12</v>
      </c>
      <c r="C100">
        <v>11</v>
      </c>
      <c r="D100" t="s">
        <v>8221</v>
      </c>
      <c r="E100">
        <v>2</v>
      </c>
      <c r="F100">
        <v>0</v>
      </c>
    </row>
    <row r="101" spans="1:6" x14ac:dyDescent="0.3">
      <c r="A101" t="s">
        <v>8219</v>
      </c>
      <c r="B101">
        <v>21</v>
      </c>
      <c r="C101">
        <v>11</v>
      </c>
      <c r="D101" t="s">
        <v>8221</v>
      </c>
      <c r="E101">
        <v>3</v>
      </c>
      <c r="F101">
        <v>0</v>
      </c>
    </row>
    <row r="102" spans="1:6" x14ac:dyDescent="0.3">
      <c r="A102" t="s">
        <v>8219</v>
      </c>
      <c r="B102">
        <v>34</v>
      </c>
      <c r="C102">
        <v>11</v>
      </c>
      <c r="D102" t="s">
        <v>8221</v>
      </c>
      <c r="E102">
        <v>0</v>
      </c>
      <c r="F102">
        <v>0</v>
      </c>
    </row>
    <row r="103" spans="1:6" x14ac:dyDescent="0.3">
      <c r="A103" t="s">
        <v>8219</v>
      </c>
      <c r="B103">
        <v>8</v>
      </c>
      <c r="C103">
        <v>11</v>
      </c>
      <c r="D103" t="s">
        <v>8221</v>
      </c>
      <c r="E103">
        <v>0</v>
      </c>
      <c r="F103">
        <v>0</v>
      </c>
    </row>
    <row r="104" spans="1:6" x14ac:dyDescent="0.3">
      <c r="A104" t="s">
        <v>8219</v>
      </c>
      <c r="B104">
        <v>60</v>
      </c>
      <c r="C104">
        <v>12</v>
      </c>
      <c r="D104" t="s">
        <v>8221</v>
      </c>
      <c r="E104">
        <v>11</v>
      </c>
      <c r="F104">
        <v>0</v>
      </c>
    </row>
    <row r="105" spans="1:6" x14ac:dyDescent="0.3">
      <c r="A105" t="s">
        <v>8219</v>
      </c>
      <c r="B105">
        <v>39</v>
      </c>
      <c r="C105">
        <v>12</v>
      </c>
      <c r="D105" t="s">
        <v>8221</v>
      </c>
      <c r="E105">
        <v>0</v>
      </c>
      <c r="F105">
        <v>0</v>
      </c>
    </row>
    <row r="106" spans="1:6" x14ac:dyDescent="0.3">
      <c r="A106" t="s">
        <v>8219</v>
      </c>
      <c r="B106">
        <v>26</v>
      </c>
      <c r="C106">
        <v>12</v>
      </c>
      <c r="D106" t="s">
        <v>8221</v>
      </c>
      <c r="E106">
        <v>1</v>
      </c>
      <c r="F106">
        <v>0</v>
      </c>
    </row>
    <row r="107" spans="1:6" x14ac:dyDescent="0.3">
      <c r="A107" t="s">
        <v>8219</v>
      </c>
      <c r="B107">
        <v>35</v>
      </c>
      <c r="C107">
        <v>12</v>
      </c>
      <c r="D107" t="s">
        <v>8221</v>
      </c>
      <c r="E107">
        <v>0</v>
      </c>
      <c r="F107">
        <v>0</v>
      </c>
    </row>
    <row r="108" spans="1:6" x14ac:dyDescent="0.3">
      <c r="A108" t="s">
        <v>8219</v>
      </c>
      <c r="B108">
        <v>65</v>
      </c>
      <c r="C108">
        <v>12</v>
      </c>
      <c r="D108" t="s">
        <v>8221</v>
      </c>
      <c r="E108">
        <v>17</v>
      </c>
      <c r="F108">
        <v>0</v>
      </c>
    </row>
    <row r="109" spans="1:6" x14ac:dyDescent="0.3">
      <c r="A109" t="s">
        <v>8219</v>
      </c>
      <c r="B109">
        <v>49</v>
      </c>
      <c r="C109">
        <v>12</v>
      </c>
      <c r="D109" t="s">
        <v>8221</v>
      </c>
      <c r="E109">
        <v>2</v>
      </c>
      <c r="F109">
        <v>0</v>
      </c>
    </row>
    <row r="110" spans="1:6" x14ac:dyDescent="0.3">
      <c r="A110" t="s">
        <v>8219</v>
      </c>
      <c r="B110">
        <v>10</v>
      </c>
      <c r="C110">
        <v>12</v>
      </c>
      <c r="D110" t="s">
        <v>8221</v>
      </c>
      <c r="E110">
        <v>1</v>
      </c>
      <c r="F110">
        <v>0</v>
      </c>
    </row>
    <row r="111" spans="1:6" x14ac:dyDescent="0.3">
      <c r="A111" t="s">
        <v>8219</v>
      </c>
      <c r="B111">
        <v>60</v>
      </c>
      <c r="C111">
        <v>12</v>
      </c>
      <c r="D111" t="s">
        <v>8221</v>
      </c>
      <c r="E111">
        <v>2</v>
      </c>
      <c r="F111">
        <v>0</v>
      </c>
    </row>
    <row r="112" spans="1:6" x14ac:dyDescent="0.3">
      <c r="A112" t="s">
        <v>8219</v>
      </c>
      <c r="B112">
        <v>27</v>
      </c>
      <c r="C112">
        <v>12</v>
      </c>
      <c r="D112" t="s">
        <v>8221</v>
      </c>
      <c r="E112">
        <v>16</v>
      </c>
      <c r="F112">
        <v>0</v>
      </c>
    </row>
    <row r="113" spans="1:6" x14ac:dyDescent="0.3">
      <c r="A113" t="s">
        <v>8219</v>
      </c>
      <c r="B113">
        <v>69</v>
      </c>
      <c r="C113">
        <v>12</v>
      </c>
      <c r="D113" t="s">
        <v>8221</v>
      </c>
      <c r="E113">
        <v>1</v>
      </c>
      <c r="F113">
        <v>0</v>
      </c>
    </row>
    <row r="114" spans="1:6" x14ac:dyDescent="0.3">
      <c r="A114" t="s">
        <v>8219</v>
      </c>
      <c r="B114">
        <v>47</v>
      </c>
      <c r="C114">
        <v>12</v>
      </c>
      <c r="D114" t="s">
        <v>8221</v>
      </c>
      <c r="E114">
        <v>4</v>
      </c>
      <c r="F114">
        <v>0</v>
      </c>
    </row>
    <row r="115" spans="1:6" x14ac:dyDescent="0.3">
      <c r="A115" t="s">
        <v>8219</v>
      </c>
      <c r="B115">
        <v>47</v>
      </c>
      <c r="C115">
        <v>13</v>
      </c>
      <c r="D115" t="s">
        <v>8221</v>
      </c>
      <c r="E115">
        <v>5</v>
      </c>
      <c r="F115">
        <v>0</v>
      </c>
    </row>
    <row r="116" spans="1:6" x14ac:dyDescent="0.3">
      <c r="A116" t="s">
        <v>8219</v>
      </c>
      <c r="B116">
        <v>26</v>
      </c>
      <c r="C116">
        <v>13</v>
      </c>
      <c r="D116" t="s">
        <v>8221</v>
      </c>
      <c r="E116">
        <v>7</v>
      </c>
      <c r="F116">
        <v>0</v>
      </c>
    </row>
    <row r="117" spans="1:6" x14ac:dyDescent="0.3">
      <c r="A117" t="s">
        <v>8219</v>
      </c>
      <c r="B117">
        <v>53</v>
      </c>
      <c r="C117">
        <v>13</v>
      </c>
      <c r="D117" t="s">
        <v>8221</v>
      </c>
      <c r="E117">
        <v>0</v>
      </c>
      <c r="F117">
        <v>0</v>
      </c>
    </row>
    <row r="118" spans="1:6" x14ac:dyDescent="0.3">
      <c r="A118" t="s">
        <v>8219</v>
      </c>
      <c r="B118">
        <v>81</v>
      </c>
      <c r="C118">
        <v>13</v>
      </c>
      <c r="D118" t="s">
        <v>8221</v>
      </c>
      <c r="E118">
        <v>12</v>
      </c>
      <c r="F118">
        <v>0</v>
      </c>
    </row>
    <row r="119" spans="1:6" x14ac:dyDescent="0.3">
      <c r="A119" t="s">
        <v>8219</v>
      </c>
      <c r="B119">
        <v>78</v>
      </c>
      <c r="C119">
        <v>13</v>
      </c>
      <c r="D119" t="s">
        <v>8221</v>
      </c>
      <c r="E119">
        <v>2</v>
      </c>
      <c r="F119">
        <v>0</v>
      </c>
    </row>
    <row r="120" spans="1:6" x14ac:dyDescent="0.3">
      <c r="A120" t="s">
        <v>8219</v>
      </c>
      <c r="B120">
        <v>35</v>
      </c>
      <c r="C120">
        <v>13</v>
      </c>
      <c r="D120" t="s">
        <v>8221</v>
      </c>
      <c r="E120">
        <v>5</v>
      </c>
      <c r="F120">
        <v>0</v>
      </c>
    </row>
    <row r="121" spans="1:6" x14ac:dyDescent="0.3">
      <c r="A121" t="s">
        <v>8219</v>
      </c>
      <c r="B121">
        <v>22</v>
      </c>
      <c r="C121">
        <v>13</v>
      </c>
      <c r="D121" t="s">
        <v>8221</v>
      </c>
      <c r="E121">
        <v>2</v>
      </c>
      <c r="F121">
        <v>0</v>
      </c>
    </row>
    <row r="122" spans="1:6" x14ac:dyDescent="0.3">
      <c r="A122" t="s">
        <v>8219</v>
      </c>
      <c r="B122">
        <v>57</v>
      </c>
      <c r="C122">
        <v>13</v>
      </c>
      <c r="D122" t="s">
        <v>8221</v>
      </c>
      <c r="E122">
        <v>3</v>
      </c>
      <c r="F122">
        <v>0</v>
      </c>
    </row>
    <row r="123" spans="1:6" x14ac:dyDescent="0.3">
      <c r="A123" t="s">
        <v>8219</v>
      </c>
      <c r="B123">
        <v>27</v>
      </c>
      <c r="C123">
        <v>13</v>
      </c>
      <c r="D123" t="s">
        <v>8221</v>
      </c>
      <c r="E123">
        <v>0</v>
      </c>
      <c r="F123">
        <v>0</v>
      </c>
    </row>
    <row r="124" spans="1:6" x14ac:dyDescent="0.3">
      <c r="A124" t="s">
        <v>8219</v>
      </c>
      <c r="B124">
        <v>39</v>
      </c>
      <c r="C124">
        <v>13</v>
      </c>
      <c r="D124" t="s">
        <v>8221</v>
      </c>
      <c r="E124">
        <v>49</v>
      </c>
      <c r="F124">
        <v>0</v>
      </c>
    </row>
    <row r="125" spans="1:6" x14ac:dyDescent="0.3">
      <c r="A125" t="s">
        <v>8219</v>
      </c>
      <c r="B125">
        <v>37</v>
      </c>
      <c r="C125">
        <v>13</v>
      </c>
      <c r="D125" t="s">
        <v>8221</v>
      </c>
      <c r="E125">
        <v>1</v>
      </c>
      <c r="F125">
        <v>0</v>
      </c>
    </row>
    <row r="126" spans="1:6" x14ac:dyDescent="0.3">
      <c r="A126" t="s">
        <v>8219</v>
      </c>
      <c r="B126">
        <v>137</v>
      </c>
      <c r="C126">
        <v>13</v>
      </c>
      <c r="D126" t="s">
        <v>8221</v>
      </c>
      <c r="E126">
        <v>2</v>
      </c>
      <c r="F126">
        <v>0</v>
      </c>
    </row>
    <row r="127" spans="1:6" x14ac:dyDescent="0.3">
      <c r="A127" t="s">
        <v>8219</v>
      </c>
      <c r="B127">
        <v>376</v>
      </c>
      <c r="C127">
        <v>13</v>
      </c>
      <c r="D127" t="s">
        <v>8221</v>
      </c>
      <c r="E127">
        <v>0</v>
      </c>
      <c r="F127">
        <v>0</v>
      </c>
    </row>
    <row r="128" spans="1:6" x14ac:dyDescent="0.3">
      <c r="A128" t="s">
        <v>8219</v>
      </c>
      <c r="B128">
        <v>202</v>
      </c>
      <c r="C128">
        <v>13</v>
      </c>
      <c r="D128" t="s">
        <v>8221</v>
      </c>
      <c r="E128">
        <v>0</v>
      </c>
      <c r="F128">
        <v>0</v>
      </c>
    </row>
    <row r="129" spans="1:6" x14ac:dyDescent="0.3">
      <c r="A129" t="s">
        <v>8219</v>
      </c>
      <c r="B129">
        <v>328</v>
      </c>
      <c r="C129">
        <v>13</v>
      </c>
      <c r="D129" t="s">
        <v>8221</v>
      </c>
      <c r="E129">
        <v>11</v>
      </c>
      <c r="F129">
        <v>0</v>
      </c>
    </row>
    <row r="130" spans="1:6" x14ac:dyDescent="0.3">
      <c r="A130" t="s">
        <v>8219</v>
      </c>
      <c r="B130">
        <v>84</v>
      </c>
      <c r="C130">
        <v>13</v>
      </c>
      <c r="D130" t="s">
        <v>8221</v>
      </c>
      <c r="E130">
        <v>1</v>
      </c>
      <c r="F130">
        <v>0</v>
      </c>
    </row>
    <row r="131" spans="1:6" x14ac:dyDescent="0.3">
      <c r="A131" t="s">
        <v>8219</v>
      </c>
      <c r="B131">
        <v>96</v>
      </c>
      <c r="C131">
        <v>13</v>
      </c>
      <c r="D131" t="s">
        <v>8221</v>
      </c>
      <c r="E131">
        <v>8</v>
      </c>
      <c r="F131">
        <v>0</v>
      </c>
    </row>
    <row r="132" spans="1:6" x14ac:dyDescent="0.3">
      <c r="A132" t="s">
        <v>8219</v>
      </c>
      <c r="B132">
        <v>223</v>
      </c>
      <c r="C132">
        <v>13</v>
      </c>
      <c r="D132" t="s">
        <v>8221</v>
      </c>
      <c r="E132">
        <v>5</v>
      </c>
      <c r="F132">
        <v>0</v>
      </c>
    </row>
    <row r="133" spans="1:6" x14ac:dyDescent="0.3">
      <c r="A133" t="s">
        <v>8219</v>
      </c>
      <c r="B133">
        <v>62</v>
      </c>
      <c r="C133">
        <v>13</v>
      </c>
      <c r="D133" t="s">
        <v>8221</v>
      </c>
      <c r="E133">
        <v>39</v>
      </c>
      <c r="F133">
        <v>0</v>
      </c>
    </row>
    <row r="134" spans="1:6" x14ac:dyDescent="0.3">
      <c r="A134" t="s">
        <v>8219</v>
      </c>
      <c r="B134">
        <v>146</v>
      </c>
      <c r="C134">
        <v>13</v>
      </c>
      <c r="D134" t="s">
        <v>8221</v>
      </c>
      <c r="E134">
        <v>0</v>
      </c>
      <c r="F134">
        <v>0</v>
      </c>
    </row>
    <row r="135" spans="1:6" x14ac:dyDescent="0.3">
      <c r="A135" t="s">
        <v>8219</v>
      </c>
      <c r="B135">
        <v>235</v>
      </c>
      <c r="C135">
        <v>13</v>
      </c>
      <c r="D135" t="s">
        <v>8221</v>
      </c>
      <c r="E135">
        <v>0</v>
      </c>
      <c r="F135">
        <v>0</v>
      </c>
    </row>
    <row r="136" spans="1:6" x14ac:dyDescent="0.3">
      <c r="A136" t="s">
        <v>8219</v>
      </c>
      <c r="B136">
        <v>437</v>
      </c>
      <c r="C136">
        <v>13</v>
      </c>
      <c r="D136" t="s">
        <v>8221</v>
      </c>
      <c r="E136">
        <v>2</v>
      </c>
      <c r="F136">
        <v>0</v>
      </c>
    </row>
    <row r="137" spans="1:6" x14ac:dyDescent="0.3">
      <c r="A137" t="s">
        <v>8219</v>
      </c>
      <c r="B137">
        <v>77</v>
      </c>
      <c r="C137">
        <v>13</v>
      </c>
      <c r="D137" t="s">
        <v>8221</v>
      </c>
      <c r="E137">
        <v>170</v>
      </c>
      <c r="F137">
        <v>0</v>
      </c>
    </row>
    <row r="138" spans="1:6" x14ac:dyDescent="0.3">
      <c r="A138" t="s">
        <v>8219</v>
      </c>
      <c r="B138">
        <v>108</v>
      </c>
      <c r="C138">
        <v>14</v>
      </c>
      <c r="D138" t="s">
        <v>8221</v>
      </c>
      <c r="E138">
        <v>5</v>
      </c>
      <c r="F138">
        <v>0</v>
      </c>
    </row>
    <row r="139" spans="1:6" x14ac:dyDescent="0.3">
      <c r="A139" t="s">
        <v>8219</v>
      </c>
      <c r="B139">
        <v>7</v>
      </c>
      <c r="C139">
        <v>14</v>
      </c>
      <c r="D139" t="s">
        <v>8221</v>
      </c>
      <c r="E139">
        <v>14</v>
      </c>
      <c r="F139">
        <v>0</v>
      </c>
    </row>
    <row r="140" spans="1:6" x14ac:dyDescent="0.3">
      <c r="A140" t="s">
        <v>8219</v>
      </c>
      <c r="B140">
        <v>314</v>
      </c>
      <c r="C140">
        <v>14</v>
      </c>
      <c r="D140" t="s">
        <v>8221</v>
      </c>
      <c r="E140">
        <v>1</v>
      </c>
      <c r="F140">
        <v>0</v>
      </c>
    </row>
    <row r="141" spans="1:6" x14ac:dyDescent="0.3">
      <c r="A141" t="s">
        <v>8219</v>
      </c>
      <c r="B141">
        <v>188</v>
      </c>
      <c r="C141">
        <v>14</v>
      </c>
      <c r="D141" t="s">
        <v>8221</v>
      </c>
      <c r="E141">
        <v>0</v>
      </c>
      <c r="F141">
        <v>0</v>
      </c>
    </row>
    <row r="142" spans="1:6" x14ac:dyDescent="0.3">
      <c r="A142" t="s">
        <v>8219</v>
      </c>
      <c r="B142">
        <v>275</v>
      </c>
      <c r="C142">
        <v>14</v>
      </c>
      <c r="D142" t="s">
        <v>8221</v>
      </c>
      <c r="E142">
        <v>124</v>
      </c>
      <c r="F142">
        <v>0</v>
      </c>
    </row>
    <row r="143" spans="1:6" x14ac:dyDescent="0.3">
      <c r="A143" t="s">
        <v>8219</v>
      </c>
      <c r="B143">
        <v>560</v>
      </c>
      <c r="C143">
        <v>14</v>
      </c>
      <c r="D143" t="s">
        <v>8221</v>
      </c>
      <c r="E143">
        <v>0</v>
      </c>
      <c r="F143">
        <v>0</v>
      </c>
    </row>
    <row r="144" spans="1:6" x14ac:dyDescent="0.3">
      <c r="A144" t="s">
        <v>8219</v>
      </c>
      <c r="B144">
        <v>688</v>
      </c>
      <c r="C144">
        <v>14</v>
      </c>
      <c r="D144" t="s">
        <v>8221</v>
      </c>
      <c r="E144">
        <v>0</v>
      </c>
      <c r="F144">
        <v>0</v>
      </c>
    </row>
    <row r="145" spans="1:6" x14ac:dyDescent="0.3">
      <c r="A145" t="s">
        <v>8219</v>
      </c>
      <c r="B145">
        <v>942</v>
      </c>
      <c r="C145">
        <v>14</v>
      </c>
      <c r="D145" t="s">
        <v>8221</v>
      </c>
      <c r="E145">
        <v>55</v>
      </c>
      <c r="F145">
        <v>0</v>
      </c>
    </row>
    <row r="146" spans="1:6" x14ac:dyDescent="0.3">
      <c r="A146" t="s">
        <v>8219</v>
      </c>
      <c r="B146">
        <v>88</v>
      </c>
      <c r="C146">
        <v>14</v>
      </c>
      <c r="D146" t="s">
        <v>8221</v>
      </c>
      <c r="E146">
        <v>140</v>
      </c>
      <c r="F146">
        <v>0</v>
      </c>
    </row>
    <row r="147" spans="1:6" x14ac:dyDescent="0.3">
      <c r="A147" t="s">
        <v>8219</v>
      </c>
      <c r="B147">
        <v>220</v>
      </c>
      <c r="C147">
        <v>14</v>
      </c>
      <c r="D147" t="s">
        <v>8221</v>
      </c>
      <c r="E147">
        <v>21</v>
      </c>
      <c r="F147">
        <v>0</v>
      </c>
    </row>
    <row r="148" spans="1:6" x14ac:dyDescent="0.3">
      <c r="A148" t="s">
        <v>8219</v>
      </c>
      <c r="B148">
        <v>145</v>
      </c>
      <c r="C148">
        <v>14</v>
      </c>
      <c r="D148" t="s">
        <v>8221</v>
      </c>
      <c r="E148">
        <v>1</v>
      </c>
      <c r="F148">
        <v>0</v>
      </c>
    </row>
    <row r="149" spans="1:6" x14ac:dyDescent="0.3">
      <c r="A149" t="s">
        <v>8219</v>
      </c>
      <c r="B149">
        <v>963</v>
      </c>
      <c r="C149">
        <v>14</v>
      </c>
      <c r="D149" t="s">
        <v>8221</v>
      </c>
      <c r="E149">
        <v>147</v>
      </c>
      <c r="F149">
        <v>0</v>
      </c>
    </row>
    <row r="150" spans="1:6" x14ac:dyDescent="0.3">
      <c r="A150" t="s">
        <v>8219</v>
      </c>
      <c r="B150">
        <v>91</v>
      </c>
      <c r="C150">
        <v>14</v>
      </c>
      <c r="D150" t="s">
        <v>8221</v>
      </c>
      <c r="E150">
        <v>11</v>
      </c>
      <c r="F150">
        <v>0</v>
      </c>
    </row>
    <row r="151" spans="1:6" x14ac:dyDescent="0.3">
      <c r="A151" t="s">
        <v>8219</v>
      </c>
      <c r="B151">
        <v>58</v>
      </c>
      <c r="C151">
        <v>14</v>
      </c>
      <c r="D151" t="s">
        <v>8221</v>
      </c>
      <c r="E151">
        <v>125</v>
      </c>
      <c r="F151">
        <v>0</v>
      </c>
    </row>
    <row r="152" spans="1:6" x14ac:dyDescent="0.3">
      <c r="A152" t="s">
        <v>8219</v>
      </c>
      <c r="B152">
        <v>36</v>
      </c>
      <c r="C152">
        <v>14</v>
      </c>
      <c r="D152" t="s">
        <v>8221</v>
      </c>
      <c r="E152">
        <v>1</v>
      </c>
      <c r="F152">
        <v>0</v>
      </c>
    </row>
    <row r="153" spans="1:6" x14ac:dyDescent="0.3">
      <c r="A153" t="s">
        <v>8219</v>
      </c>
      <c r="B153">
        <v>165</v>
      </c>
      <c r="C153">
        <v>14</v>
      </c>
      <c r="D153" t="s">
        <v>8221</v>
      </c>
      <c r="E153">
        <v>0</v>
      </c>
      <c r="F153">
        <v>0</v>
      </c>
    </row>
    <row r="154" spans="1:6" x14ac:dyDescent="0.3">
      <c r="A154" t="s">
        <v>8219</v>
      </c>
      <c r="B154">
        <v>111</v>
      </c>
      <c r="C154">
        <v>14</v>
      </c>
      <c r="D154" t="s">
        <v>8221</v>
      </c>
      <c r="E154">
        <v>0</v>
      </c>
      <c r="F154">
        <v>0</v>
      </c>
    </row>
    <row r="155" spans="1:6" x14ac:dyDescent="0.3">
      <c r="A155" t="s">
        <v>8219</v>
      </c>
      <c r="B155">
        <v>1596</v>
      </c>
      <c r="C155">
        <v>14</v>
      </c>
      <c r="D155" t="s">
        <v>8221</v>
      </c>
      <c r="E155">
        <v>3</v>
      </c>
      <c r="F155">
        <v>0</v>
      </c>
    </row>
    <row r="156" spans="1:6" x14ac:dyDescent="0.3">
      <c r="A156" t="s">
        <v>8219</v>
      </c>
      <c r="B156">
        <v>61</v>
      </c>
      <c r="C156">
        <v>14</v>
      </c>
      <c r="D156" t="s">
        <v>8221</v>
      </c>
      <c r="E156">
        <v>0</v>
      </c>
      <c r="F156">
        <v>0</v>
      </c>
    </row>
    <row r="157" spans="1:6" x14ac:dyDescent="0.3">
      <c r="A157" t="s">
        <v>8219</v>
      </c>
      <c r="B157">
        <v>287</v>
      </c>
      <c r="C157">
        <v>14</v>
      </c>
      <c r="D157" t="s">
        <v>8221</v>
      </c>
      <c r="E157">
        <v>0</v>
      </c>
      <c r="F157">
        <v>0</v>
      </c>
    </row>
    <row r="158" spans="1:6" x14ac:dyDescent="0.3">
      <c r="A158" t="s">
        <v>8219</v>
      </c>
      <c r="B158">
        <v>65</v>
      </c>
      <c r="C158">
        <v>14</v>
      </c>
      <c r="D158" t="s">
        <v>8221</v>
      </c>
      <c r="E158">
        <v>0</v>
      </c>
      <c r="F158">
        <v>0</v>
      </c>
    </row>
    <row r="159" spans="1:6" x14ac:dyDescent="0.3">
      <c r="A159" t="s">
        <v>8219</v>
      </c>
      <c r="B159">
        <v>118</v>
      </c>
      <c r="C159">
        <v>14</v>
      </c>
      <c r="D159" t="s">
        <v>8221</v>
      </c>
      <c r="E159">
        <v>0</v>
      </c>
      <c r="F159">
        <v>0</v>
      </c>
    </row>
    <row r="160" spans="1:6" x14ac:dyDescent="0.3">
      <c r="A160" t="s">
        <v>8219</v>
      </c>
      <c r="B160">
        <v>113</v>
      </c>
      <c r="C160">
        <v>14</v>
      </c>
      <c r="D160" t="s">
        <v>8221</v>
      </c>
      <c r="E160">
        <v>3</v>
      </c>
      <c r="F160">
        <v>0</v>
      </c>
    </row>
    <row r="161" spans="1:6" x14ac:dyDescent="0.3">
      <c r="A161" t="s">
        <v>8219</v>
      </c>
      <c r="B161">
        <v>332</v>
      </c>
      <c r="C161">
        <v>14</v>
      </c>
      <c r="D161" t="s">
        <v>8221</v>
      </c>
      <c r="E161">
        <v>0</v>
      </c>
      <c r="F161">
        <v>0</v>
      </c>
    </row>
    <row r="162" spans="1:6" x14ac:dyDescent="0.3">
      <c r="A162" t="s">
        <v>8219</v>
      </c>
      <c r="B162">
        <v>62</v>
      </c>
      <c r="C162">
        <v>14</v>
      </c>
      <c r="D162" t="s">
        <v>8221</v>
      </c>
      <c r="E162">
        <v>1</v>
      </c>
      <c r="F162">
        <v>0</v>
      </c>
    </row>
    <row r="163" spans="1:6" x14ac:dyDescent="0.3">
      <c r="A163" t="s">
        <v>8219</v>
      </c>
      <c r="B163">
        <v>951</v>
      </c>
      <c r="C163">
        <v>14</v>
      </c>
      <c r="D163" t="s">
        <v>8221</v>
      </c>
      <c r="E163">
        <v>3</v>
      </c>
      <c r="F163">
        <v>0</v>
      </c>
    </row>
    <row r="164" spans="1:6" x14ac:dyDescent="0.3">
      <c r="A164" t="s">
        <v>8219</v>
      </c>
      <c r="B164">
        <v>415</v>
      </c>
      <c r="C164">
        <v>14</v>
      </c>
      <c r="D164" t="s">
        <v>8221</v>
      </c>
      <c r="E164">
        <v>22</v>
      </c>
      <c r="F164">
        <v>0</v>
      </c>
    </row>
    <row r="165" spans="1:6" x14ac:dyDescent="0.3">
      <c r="A165" t="s">
        <v>8219</v>
      </c>
      <c r="B165">
        <v>305</v>
      </c>
      <c r="C165">
        <v>14</v>
      </c>
      <c r="D165" t="s">
        <v>8221</v>
      </c>
      <c r="E165">
        <v>26</v>
      </c>
      <c r="F165">
        <v>0</v>
      </c>
    </row>
    <row r="166" spans="1:6" x14ac:dyDescent="0.3">
      <c r="A166" t="s">
        <v>8219</v>
      </c>
      <c r="B166">
        <v>2139</v>
      </c>
      <c r="C166">
        <v>14</v>
      </c>
      <c r="D166" t="s">
        <v>8221</v>
      </c>
      <c r="E166">
        <v>4</v>
      </c>
      <c r="F166">
        <v>0</v>
      </c>
    </row>
    <row r="167" spans="1:6" x14ac:dyDescent="0.3">
      <c r="A167" t="s">
        <v>8219</v>
      </c>
      <c r="B167">
        <v>79</v>
      </c>
      <c r="C167">
        <v>14</v>
      </c>
      <c r="D167" t="s">
        <v>8221</v>
      </c>
      <c r="E167">
        <v>0</v>
      </c>
      <c r="F167">
        <v>0</v>
      </c>
    </row>
    <row r="168" spans="1:6" x14ac:dyDescent="0.3">
      <c r="A168" t="s">
        <v>8219</v>
      </c>
      <c r="B168">
        <v>179</v>
      </c>
      <c r="C168">
        <v>14</v>
      </c>
      <c r="D168" t="s">
        <v>8221</v>
      </c>
      <c r="E168">
        <v>4</v>
      </c>
      <c r="F168">
        <v>0</v>
      </c>
    </row>
    <row r="169" spans="1:6" x14ac:dyDescent="0.3">
      <c r="A169" t="s">
        <v>8219</v>
      </c>
      <c r="B169">
        <v>202</v>
      </c>
      <c r="C169">
        <v>15</v>
      </c>
      <c r="D169" t="s">
        <v>8221</v>
      </c>
      <c r="E169">
        <v>9</v>
      </c>
      <c r="F169">
        <v>0</v>
      </c>
    </row>
    <row r="170" spans="1:6" x14ac:dyDescent="0.3">
      <c r="A170" t="s">
        <v>8219</v>
      </c>
      <c r="B170">
        <v>760</v>
      </c>
      <c r="C170">
        <v>15</v>
      </c>
      <c r="D170" t="s">
        <v>8221</v>
      </c>
      <c r="E170">
        <v>5</v>
      </c>
      <c r="F170">
        <v>0</v>
      </c>
    </row>
    <row r="171" spans="1:6" x14ac:dyDescent="0.3">
      <c r="A171" t="s">
        <v>8219</v>
      </c>
      <c r="B171">
        <v>563</v>
      </c>
      <c r="C171">
        <v>15</v>
      </c>
      <c r="D171" t="s">
        <v>8221</v>
      </c>
      <c r="E171">
        <v>14</v>
      </c>
      <c r="F171">
        <v>0</v>
      </c>
    </row>
    <row r="172" spans="1:6" x14ac:dyDescent="0.3">
      <c r="A172" t="s">
        <v>8219</v>
      </c>
      <c r="B172">
        <v>135</v>
      </c>
      <c r="C172">
        <v>15</v>
      </c>
      <c r="D172" t="s">
        <v>8221</v>
      </c>
      <c r="E172">
        <v>1</v>
      </c>
      <c r="F172">
        <v>0</v>
      </c>
    </row>
    <row r="173" spans="1:6" x14ac:dyDescent="0.3">
      <c r="A173" t="s">
        <v>8219</v>
      </c>
      <c r="B173">
        <v>290</v>
      </c>
      <c r="C173">
        <v>15</v>
      </c>
      <c r="D173" t="s">
        <v>8221</v>
      </c>
      <c r="E173">
        <v>10</v>
      </c>
      <c r="F173">
        <v>0</v>
      </c>
    </row>
    <row r="174" spans="1:6" x14ac:dyDescent="0.3">
      <c r="A174" t="s">
        <v>8219</v>
      </c>
      <c r="B174">
        <v>447</v>
      </c>
      <c r="C174">
        <v>15</v>
      </c>
      <c r="D174" t="s">
        <v>8221</v>
      </c>
      <c r="E174">
        <v>3</v>
      </c>
      <c r="F174">
        <v>0</v>
      </c>
    </row>
    <row r="175" spans="1:6" x14ac:dyDescent="0.3">
      <c r="A175" t="s">
        <v>8219</v>
      </c>
      <c r="B175">
        <v>232</v>
      </c>
      <c r="C175">
        <v>15</v>
      </c>
      <c r="D175" t="s">
        <v>8221</v>
      </c>
      <c r="E175">
        <v>1</v>
      </c>
      <c r="F175">
        <v>0</v>
      </c>
    </row>
    <row r="176" spans="1:6" x14ac:dyDescent="0.3">
      <c r="A176" t="s">
        <v>8219</v>
      </c>
      <c r="B176">
        <v>168</v>
      </c>
      <c r="C176">
        <v>15</v>
      </c>
      <c r="D176" t="s">
        <v>8221</v>
      </c>
      <c r="E176">
        <v>0</v>
      </c>
      <c r="F176">
        <v>0</v>
      </c>
    </row>
    <row r="177" spans="1:6" x14ac:dyDescent="0.3">
      <c r="A177" t="s">
        <v>8219</v>
      </c>
      <c r="B177">
        <v>128</v>
      </c>
      <c r="C177">
        <v>15</v>
      </c>
      <c r="D177" t="s">
        <v>8221</v>
      </c>
      <c r="E177">
        <v>5</v>
      </c>
      <c r="F177">
        <v>0</v>
      </c>
    </row>
    <row r="178" spans="1:6" x14ac:dyDescent="0.3">
      <c r="A178" t="s">
        <v>8219</v>
      </c>
      <c r="B178">
        <v>493</v>
      </c>
      <c r="C178">
        <v>15</v>
      </c>
      <c r="D178" t="s">
        <v>8221</v>
      </c>
      <c r="E178">
        <v>2</v>
      </c>
      <c r="F178">
        <v>0</v>
      </c>
    </row>
    <row r="179" spans="1:6" x14ac:dyDescent="0.3">
      <c r="A179" t="s">
        <v>8219</v>
      </c>
      <c r="B179">
        <v>131</v>
      </c>
      <c r="C179">
        <v>15</v>
      </c>
      <c r="D179" t="s">
        <v>8221</v>
      </c>
      <c r="E179">
        <v>68</v>
      </c>
      <c r="F179">
        <v>0</v>
      </c>
    </row>
    <row r="180" spans="1:6" x14ac:dyDescent="0.3">
      <c r="A180" t="s">
        <v>8219</v>
      </c>
      <c r="B180">
        <v>50</v>
      </c>
      <c r="C180">
        <v>15</v>
      </c>
      <c r="D180" t="s">
        <v>8221</v>
      </c>
      <c r="E180">
        <v>3</v>
      </c>
      <c r="F180">
        <v>0</v>
      </c>
    </row>
    <row r="181" spans="1:6" x14ac:dyDescent="0.3">
      <c r="A181" t="s">
        <v>8219</v>
      </c>
      <c r="B181">
        <v>665</v>
      </c>
      <c r="C181">
        <v>15</v>
      </c>
      <c r="D181" t="s">
        <v>8221</v>
      </c>
      <c r="E181">
        <v>34</v>
      </c>
      <c r="F181">
        <v>0</v>
      </c>
    </row>
    <row r="182" spans="1:6" x14ac:dyDescent="0.3">
      <c r="A182" t="s">
        <v>8219</v>
      </c>
      <c r="B182">
        <v>129</v>
      </c>
      <c r="C182">
        <v>15</v>
      </c>
      <c r="D182" t="s">
        <v>8221</v>
      </c>
      <c r="E182">
        <v>0</v>
      </c>
      <c r="F182">
        <v>0</v>
      </c>
    </row>
    <row r="183" spans="1:6" x14ac:dyDescent="0.3">
      <c r="A183" t="s">
        <v>8219</v>
      </c>
      <c r="B183">
        <v>142</v>
      </c>
      <c r="C183">
        <v>15</v>
      </c>
      <c r="D183" t="s">
        <v>8221</v>
      </c>
      <c r="E183">
        <v>3</v>
      </c>
      <c r="F183">
        <v>0</v>
      </c>
    </row>
    <row r="184" spans="1:6" x14ac:dyDescent="0.3">
      <c r="A184" t="s">
        <v>8219</v>
      </c>
      <c r="B184">
        <v>2436</v>
      </c>
      <c r="C184">
        <v>15</v>
      </c>
      <c r="D184" t="s">
        <v>8221</v>
      </c>
      <c r="E184">
        <v>0</v>
      </c>
      <c r="F184">
        <v>0</v>
      </c>
    </row>
    <row r="185" spans="1:6" x14ac:dyDescent="0.3">
      <c r="A185" t="s">
        <v>8219</v>
      </c>
      <c r="B185">
        <v>244</v>
      </c>
      <c r="C185">
        <v>15</v>
      </c>
      <c r="D185" t="s">
        <v>8221</v>
      </c>
      <c r="E185">
        <v>70</v>
      </c>
      <c r="F185">
        <v>0</v>
      </c>
    </row>
    <row r="186" spans="1:6" x14ac:dyDescent="0.3">
      <c r="A186" t="s">
        <v>8219</v>
      </c>
      <c r="B186">
        <v>298</v>
      </c>
      <c r="C186">
        <v>15</v>
      </c>
      <c r="D186" t="s">
        <v>8221</v>
      </c>
      <c r="E186">
        <v>1</v>
      </c>
      <c r="F186">
        <v>0</v>
      </c>
    </row>
    <row r="187" spans="1:6" x14ac:dyDescent="0.3">
      <c r="A187" t="s">
        <v>8219</v>
      </c>
      <c r="B187">
        <v>251</v>
      </c>
      <c r="C187">
        <v>15</v>
      </c>
      <c r="D187" t="s">
        <v>8221</v>
      </c>
      <c r="E187">
        <v>1</v>
      </c>
      <c r="F187">
        <v>0</v>
      </c>
    </row>
    <row r="188" spans="1:6" x14ac:dyDescent="0.3">
      <c r="A188" t="s">
        <v>8219</v>
      </c>
      <c r="B188">
        <v>108</v>
      </c>
      <c r="C188">
        <v>15</v>
      </c>
      <c r="D188" t="s">
        <v>8221</v>
      </c>
      <c r="E188">
        <v>1</v>
      </c>
      <c r="F188">
        <v>0</v>
      </c>
    </row>
    <row r="189" spans="1:6" x14ac:dyDescent="0.3">
      <c r="A189" t="s">
        <v>8219</v>
      </c>
      <c r="B189">
        <v>82</v>
      </c>
      <c r="C189">
        <v>15</v>
      </c>
      <c r="D189" t="s">
        <v>8221</v>
      </c>
      <c r="E189">
        <v>2</v>
      </c>
      <c r="F189">
        <v>0</v>
      </c>
    </row>
    <row r="190" spans="1:6" x14ac:dyDescent="0.3">
      <c r="A190" t="s">
        <v>8219</v>
      </c>
      <c r="B190">
        <v>74</v>
      </c>
      <c r="C190">
        <v>15</v>
      </c>
      <c r="D190" t="s">
        <v>8221</v>
      </c>
      <c r="E190">
        <v>2</v>
      </c>
      <c r="F190">
        <v>0</v>
      </c>
    </row>
    <row r="191" spans="1:6" x14ac:dyDescent="0.3">
      <c r="A191" t="s">
        <v>8219</v>
      </c>
      <c r="B191">
        <v>189</v>
      </c>
      <c r="C191">
        <v>15</v>
      </c>
      <c r="D191" t="s">
        <v>8221</v>
      </c>
      <c r="E191">
        <v>34</v>
      </c>
      <c r="F191">
        <v>0</v>
      </c>
    </row>
    <row r="192" spans="1:6" x14ac:dyDescent="0.3">
      <c r="A192" t="s">
        <v>8219</v>
      </c>
      <c r="B192">
        <v>80</v>
      </c>
      <c r="C192">
        <v>15</v>
      </c>
      <c r="D192" t="s">
        <v>8221</v>
      </c>
      <c r="E192">
        <v>2</v>
      </c>
      <c r="F192">
        <v>0</v>
      </c>
    </row>
    <row r="193" spans="1:6" x14ac:dyDescent="0.3">
      <c r="A193" t="s">
        <v>8219</v>
      </c>
      <c r="B193">
        <v>576</v>
      </c>
      <c r="C193">
        <v>15</v>
      </c>
      <c r="D193" t="s">
        <v>8221</v>
      </c>
      <c r="E193">
        <v>0</v>
      </c>
      <c r="F193">
        <v>0</v>
      </c>
    </row>
    <row r="194" spans="1:6" x14ac:dyDescent="0.3">
      <c r="A194" t="s">
        <v>8219</v>
      </c>
      <c r="B194">
        <v>202</v>
      </c>
      <c r="C194">
        <v>15</v>
      </c>
      <c r="D194" t="s">
        <v>8221</v>
      </c>
      <c r="E194">
        <v>1</v>
      </c>
      <c r="F194">
        <v>0</v>
      </c>
    </row>
    <row r="195" spans="1:6" x14ac:dyDescent="0.3">
      <c r="A195" t="s">
        <v>8219</v>
      </c>
      <c r="B195">
        <v>238</v>
      </c>
      <c r="C195">
        <v>16</v>
      </c>
      <c r="D195" t="s">
        <v>8221</v>
      </c>
      <c r="E195">
        <v>8</v>
      </c>
      <c r="F195">
        <v>0</v>
      </c>
    </row>
    <row r="196" spans="1:6" x14ac:dyDescent="0.3">
      <c r="A196" t="s">
        <v>8219</v>
      </c>
      <c r="B196">
        <v>36</v>
      </c>
      <c r="C196">
        <v>16</v>
      </c>
      <c r="D196" t="s">
        <v>8221</v>
      </c>
      <c r="E196">
        <v>4</v>
      </c>
      <c r="F196">
        <v>0</v>
      </c>
    </row>
    <row r="197" spans="1:6" x14ac:dyDescent="0.3">
      <c r="A197" t="s">
        <v>8219</v>
      </c>
      <c r="B197">
        <v>150</v>
      </c>
      <c r="C197">
        <v>16</v>
      </c>
      <c r="D197" t="s">
        <v>8221</v>
      </c>
      <c r="E197">
        <v>28</v>
      </c>
      <c r="F197">
        <v>0</v>
      </c>
    </row>
    <row r="198" spans="1:6" x14ac:dyDescent="0.3">
      <c r="A198" t="s">
        <v>8219</v>
      </c>
      <c r="B198">
        <v>146</v>
      </c>
      <c r="C198">
        <v>16</v>
      </c>
      <c r="D198" t="s">
        <v>8221</v>
      </c>
      <c r="E198">
        <v>0</v>
      </c>
      <c r="F198">
        <v>0</v>
      </c>
    </row>
    <row r="199" spans="1:6" x14ac:dyDescent="0.3">
      <c r="A199" t="s">
        <v>8219</v>
      </c>
      <c r="B199">
        <v>222</v>
      </c>
      <c r="C199">
        <v>16</v>
      </c>
      <c r="D199" t="s">
        <v>8221</v>
      </c>
      <c r="E199">
        <v>6</v>
      </c>
      <c r="F199">
        <v>0</v>
      </c>
    </row>
    <row r="200" spans="1:6" x14ac:dyDescent="0.3">
      <c r="A200" t="s">
        <v>8219</v>
      </c>
      <c r="B200">
        <v>120</v>
      </c>
      <c r="C200">
        <v>16</v>
      </c>
      <c r="D200" t="s">
        <v>8221</v>
      </c>
      <c r="E200">
        <v>22</v>
      </c>
      <c r="F200">
        <v>0</v>
      </c>
    </row>
    <row r="201" spans="1:6" x14ac:dyDescent="0.3">
      <c r="A201" t="s">
        <v>8219</v>
      </c>
      <c r="B201">
        <v>126</v>
      </c>
      <c r="C201">
        <v>16</v>
      </c>
      <c r="D201" t="s">
        <v>8221</v>
      </c>
      <c r="E201">
        <v>0</v>
      </c>
      <c r="F201">
        <v>0</v>
      </c>
    </row>
    <row r="202" spans="1:6" x14ac:dyDescent="0.3">
      <c r="A202" t="s">
        <v>8219</v>
      </c>
      <c r="B202">
        <v>158</v>
      </c>
      <c r="C202">
        <v>16</v>
      </c>
      <c r="D202" t="s">
        <v>8221</v>
      </c>
      <c r="E202">
        <v>1</v>
      </c>
      <c r="F202">
        <v>0</v>
      </c>
    </row>
    <row r="203" spans="1:6" x14ac:dyDescent="0.3">
      <c r="A203" t="s">
        <v>8219</v>
      </c>
      <c r="B203">
        <v>316</v>
      </c>
      <c r="C203">
        <v>16</v>
      </c>
      <c r="D203" t="s">
        <v>8221</v>
      </c>
      <c r="E203">
        <v>20</v>
      </c>
      <c r="F203">
        <v>0</v>
      </c>
    </row>
    <row r="204" spans="1:6" x14ac:dyDescent="0.3">
      <c r="A204" t="s">
        <v>8219</v>
      </c>
      <c r="B204">
        <v>284</v>
      </c>
      <c r="C204">
        <v>16</v>
      </c>
      <c r="D204" t="s">
        <v>8221</v>
      </c>
      <c r="E204">
        <v>0</v>
      </c>
      <c r="F204">
        <v>0</v>
      </c>
    </row>
    <row r="205" spans="1:6" x14ac:dyDescent="0.3">
      <c r="A205" t="s">
        <v>8219</v>
      </c>
      <c r="B205">
        <v>51</v>
      </c>
      <c r="C205">
        <v>16</v>
      </c>
      <c r="D205" t="s">
        <v>8221</v>
      </c>
      <c r="E205">
        <v>1</v>
      </c>
      <c r="F205">
        <v>0</v>
      </c>
    </row>
    <row r="206" spans="1:6" x14ac:dyDescent="0.3">
      <c r="A206" t="s">
        <v>8219</v>
      </c>
      <c r="B206">
        <v>158</v>
      </c>
      <c r="C206">
        <v>16</v>
      </c>
      <c r="D206" t="s">
        <v>8221</v>
      </c>
      <c r="E206">
        <v>3</v>
      </c>
      <c r="F206">
        <v>0</v>
      </c>
    </row>
    <row r="207" spans="1:6" x14ac:dyDescent="0.3">
      <c r="A207" t="s">
        <v>8219</v>
      </c>
      <c r="B207">
        <v>337</v>
      </c>
      <c r="C207">
        <v>16</v>
      </c>
      <c r="D207" t="s">
        <v>8221</v>
      </c>
      <c r="E207">
        <v>2</v>
      </c>
      <c r="F207">
        <v>0</v>
      </c>
    </row>
    <row r="208" spans="1:6" x14ac:dyDescent="0.3">
      <c r="A208" t="s">
        <v>8219</v>
      </c>
      <c r="B208">
        <v>186</v>
      </c>
      <c r="C208">
        <v>17</v>
      </c>
      <c r="D208" t="s">
        <v>8221</v>
      </c>
      <c r="E208">
        <v>0</v>
      </c>
      <c r="F208">
        <v>0</v>
      </c>
    </row>
    <row r="209" spans="1:6" x14ac:dyDescent="0.3">
      <c r="A209" t="s">
        <v>8219</v>
      </c>
      <c r="B209">
        <v>58</v>
      </c>
      <c r="C209">
        <v>17</v>
      </c>
      <c r="D209" t="s">
        <v>8221</v>
      </c>
      <c r="E209">
        <v>2</v>
      </c>
      <c r="F209">
        <v>0</v>
      </c>
    </row>
    <row r="210" spans="1:6" x14ac:dyDescent="0.3">
      <c r="A210" t="s">
        <v>8219</v>
      </c>
      <c r="B210">
        <v>82</v>
      </c>
      <c r="C210">
        <v>17</v>
      </c>
      <c r="D210" t="s">
        <v>8221</v>
      </c>
      <c r="E210">
        <v>1</v>
      </c>
      <c r="F210">
        <v>0</v>
      </c>
    </row>
    <row r="211" spans="1:6" x14ac:dyDescent="0.3">
      <c r="A211" t="s">
        <v>8219</v>
      </c>
      <c r="B211">
        <v>736</v>
      </c>
      <c r="C211">
        <v>17</v>
      </c>
      <c r="D211" t="s">
        <v>8221</v>
      </c>
      <c r="E211">
        <v>0</v>
      </c>
      <c r="F211">
        <v>0</v>
      </c>
    </row>
    <row r="212" spans="1:6" x14ac:dyDescent="0.3">
      <c r="A212" t="s">
        <v>8219</v>
      </c>
      <c r="B212">
        <v>1151</v>
      </c>
      <c r="C212">
        <v>17</v>
      </c>
      <c r="D212" t="s">
        <v>8221</v>
      </c>
      <c r="E212">
        <v>1</v>
      </c>
      <c r="F212">
        <v>0</v>
      </c>
    </row>
    <row r="213" spans="1:6" x14ac:dyDescent="0.3">
      <c r="A213" t="s">
        <v>8219</v>
      </c>
      <c r="B213">
        <v>34</v>
      </c>
      <c r="C213">
        <v>17</v>
      </c>
      <c r="D213" t="s">
        <v>8221</v>
      </c>
      <c r="E213">
        <v>0</v>
      </c>
      <c r="F213">
        <v>0</v>
      </c>
    </row>
    <row r="214" spans="1:6" x14ac:dyDescent="0.3">
      <c r="A214" t="s">
        <v>8219</v>
      </c>
      <c r="B214">
        <v>498</v>
      </c>
      <c r="C214">
        <v>17</v>
      </c>
      <c r="D214" t="s">
        <v>8221</v>
      </c>
      <c r="E214">
        <v>5</v>
      </c>
      <c r="F214">
        <v>0</v>
      </c>
    </row>
    <row r="215" spans="1:6" x14ac:dyDescent="0.3">
      <c r="A215" t="s">
        <v>8219</v>
      </c>
      <c r="B215">
        <v>167</v>
      </c>
      <c r="C215">
        <v>17</v>
      </c>
      <c r="D215" t="s">
        <v>8221</v>
      </c>
      <c r="E215">
        <v>1</v>
      </c>
      <c r="F215">
        <v>0</v>
      </c>
    </row>
    <row r="216" spans="1:6" x14ac:dyDescent="0.3">
      <c r="A216" t="s">
        <v>8219</v>
      </c>
      <c r="B216">
        <v>340</v>
      </c>
      <c r="C216">
        <v>17</v>
      </c>
      <c r="D216" t="s">
        <v>8221</v>
      </c>
      <c r="E216">
        <v>1</v>
      </c>
      <c r="F216">
        <v>0</v>
      </c>
    </row>
    <row r="217" spans="1:6" x14ac:dyDescent="0.3">
      <c r="A217" t="s">
        <v>8219</v>
      </c>
      <c r="B217">
        <v>438</v>
      </c>
      <c r="C217">
        <v>17</v>
      </c>
      <c r="D217" t="s">
        <v>8221</v>
      </c>
      <c r="E217">
        <v>2</v>
      </c>
      <c r="F217">
        <v>0</v>
      </c>
    </row>
    <row r="218" spans="1:6" x14ac:dyDescent="0.3">
      <c r="A218" t="s">
        <v>8219</v>
      </c>
      <c r="B218">
        <v>555</v>
      </c>
      <c r="C218">
        <v>17</v>
      </c>
      <c r="D218" t="s">
        <v>8221</v>
      </c>
      <c r="E218">
        <v>0</v>
      </c>
      <c r="F218">
        <v>0</v>
      </c>
    </row>
    <row r="219" spans="1:6" x14ac:dyDescent="0.3">
      <c r="A219" t="s">
        <v>8219</v>
      </c>
      <c r="B219">
        <v>266</v>
      </c>
      <c r="C219">
        <v>17</v>
      </c>
      <c r="D219" t="s">
        <v>8221</v>
      </c>
      <c r="E219">
        <v>9</v>
      </c>
      <c r="F219">
        <v>0</v>
      </c>
    </row>
    <row r="220" spans="1:6" x14ac:dyDescent="0.3">
      <c r="A220" t="s">
        <v>8219</v>
      </c>
      <c r="B220">
        <v>69</v>
      </c>
      <c r="C220">
        <v>17</v>
      </c>
      <c r="D220" t="s">
        <v>8221</v>
      </c>
      <c r="E220">
        <v>4</v>
      </c>
      <c r="F220">
        <v>0</v>
      </c>
    </row>
    <row r="221" spans="1:6" x14ac:dyDescent="0.3">
      <c r="A221" t="s">
        <v>8219</v>
      </c>
      <c r="B221">
        <v>80</v>
      </c>
      <c r="C221">
        <v>17</v>
      </c>
      <c r="D221" t="s">
        <v>8221</v>
      </c>
      <c r="E221">
        <v>4</v>
      </c>
      <c r="F221">
        <v>0</v>
      </c>
    </row>
    <row r="222" spans="1:6" x14ac:dyDescent="0.3">
      <c r="A222" t="s">
        <v>8219</v>
      </c>
      <c r="B222">
        <v>493</v>
      </c>
      <c r="C222">
        <v>17</v>
      </c>
      <c r="D222" t="s">
        <v>8221</v>
      </c>
      <c r="E222">
        <v>1</v>
      </c>
      <c r="F222">
        <v>0</v>
      </c>
    </row>
    <row r="223" spans="1:6" x14ac:dyDescent="0.3">
      <c r="A223" t="s">
        <v>8219</v>
      </c>
      <c r="B223">
        <v>31</v>
      </c>
      <c r="C223">
        <v>17</v>
      </c>
      <c r="D223" t="s">
        <v>8221</v>
      </c>
      <c r="E223">
        <v>1</v>
      </c>
      <c r="F223">
        <v>0</v>
      </c>
    </row>
    <row r="224" spans="1:6" x14ac:dyDescent="0.3">
      <c r="A224" t="s">
        <v>8219</v>
      </c>
      <c r="B224">
        <v>236</v>
      </c>
      <c r="C224">
        <v>17</v>
      </c>
      <c r="D224" t="s">
        <v>8221</v>
      </c>
      <c r="E224">
        <v>7</v>
      </c>
      <c r="F224">
        <v>0</v>
      </c>
    </row>
    <row r="225" spans="1:6" x14ac:dyDescent="0.3">
      <c r="A225" t="s">
        <v>8219</v>
      </c>
      <c r="B225">
        <v>89</v>
      </c>
      <c r="C225">
        <v>17</v>
      </c>
      <c r="D225" t="s">
        <v>8221</v>
      </c>
      <c r="E225">
        <v>5</v>
      </c>
      <c r="F225">
        <v>0</v>
      </c>
    </row>
    <row r="226" spans="1:6" x14ac:dyDescent="0.3">
      <c r="A226" t="s">
        <v>8219</v>
      </c>
      <c r="B226">
        <v>299</v>
      </c>
      <c r="C226">
        <v>17</v>
      </c>
      <c r="D226" t="s">
        <v>8221</v>
      </c>
      <c r="E226">
        <v>1</v>
      </c>
      <c r="F226">
        <v>0</v>
      </c>
    </row>
    <row r="227" spans="1:6" x14ac:dyDescent="0.3">
      <c r="A227" t="s">
        <v>8219</v>
      </c>
      <c r="B227">
        <v>55</v>
      </c>
      <c r="C227">
        <v>17</v>
      </c>
      <c r="D227" t="s">
        <v>8221</v>
      </c>
      <c r="E227">
        <v>0</v>
      </c>
      <c r="F227">
        <v>0</v>
      </c>
    </row>
    <row r="228" spans="1:6" x14ac:dyDescent="0.3">
      <c r="A228" t="s">
        <v>8219</v>
      </c>
      <c r="B228">
        <v>325</v>
      </c>
      <c r="C228">
        <v>17</v>
      </c>
      <c r="D228" t="s">
        <v>8221</v>
      </c>
      <c r="E228">
        <v>0</v>
      </c>
      <c r="F228">
        <v>0</v>
      </c>
    </row>
    <row r="229" spans="1:6" x14ac:dyDescent="0.3">
      <c r="A229" t="s">
        <v>8219</v>
      </c>
      <c r="B229">
        <v>524</v>
      </c>
      <c r="C229">
        <v>17</v>
      </c>
      <c r="D229" t="s">
        <v>8221</v>
      </c>
      <c r="E229">
        <v>1</v>
      </c>
      <c r="F229">
        <v>0</v>
      </c>
    </row>
    <row r="230" spans="1:6" x14ac:dyDescent="0.3">
      <c r="A230" t="s">
        <v>8219</v>
      </c>
      <c r="B230">
        <v>285</v>
      </c>
      <c r="C230">
        <v>17</v>
      </c>
      <c r="D230" t="s">
        <v>8221</v>
      </c>
      <c r="E230">
        <v>2</v>
      </c>
      <c r="F230">
        <v>0</v>
      </c>
    </row>
    <row r="231" spans="1:6" x14ac:dyDescent="0.3">
      <c r="A231" t="s">
        <v>8219</v>
      </c>
      <c r="B231">
        <v>179</v>
      </c>
      <c r="C231">
        <v>17</v>
      </c>
      <c r="D231" t="s">
        <v>8221</v>
      </c>
      <c r="E231">
        <v>0</v>
      </c>
      <c r="F231">
        <v>0</v>
      </c>
    </row>
    <row r="232" spans="1:6" x14ac:dyDescent="0.3">
      <c r="A232" t="s">
        <v>8219</v>
      </c>
      <c r="B232">
        <v>188</v>
      </c>
      <c r="C232">
        <v>17</v>
      </c>
      <c r="D232" t="s">
        <v>8221</v>
      </c>
      <c r="E232">
        <v>4</v>
      </c>
      <c r="F232">
        <v>0</v>
      </c>
    </row>
    <row r="233" spans="1:6" x14ac:dyDescent="0.3">
      <c r="A233" t="s">
        <v>8219</v>
      </c>
      <c r="B233">
        <v>379</v>
      </c>
      <c r="C233">
        <v>17</v>
      </c>
      <c r="D233" t="s">
        <v>8221</v>
      </c>
      <c r="E233">
        <v>7</v>
      </c>
      <c r="F233">
        <v>0</v>
      </c>
    </row>
    <row r="234" spans="1:6" x14ac:dyDescent="0.3">
      <c r="A234" t="s">
        <v>8219</v>
      </c>
      <c r="B234">
        <v>119</v>
      </c>
      <c r="C234">
        <v>17</v>
      </c>
      <c r="D234" t="s">
        <v>8221</v>
      </c>
      <c r="E234">
        <v>2</v>
      </c>
      <c r="F234">
        <v>0</v>
      </c>
    </row>
    <row r="235" spans="1:6" x14ac:dyDescent="0.3">
      <c r="A235" t="s">
        <v>8219</v>
      </c>
      <c r="B235">
        <v>167</v>
      </c>
      <c r="C235">
        <v>17</v>
      </c>
      <c r="D235" t="s">
        <v>8221</v>
      </c>
      <c r="E235">
        <v>1</v>
      </c>
      <c r="F235">
        <v>0</v>
      </c>
    </row>
    <row r="236" spans="1:6" x14ac:dyDescent="0.3">
      <c r="A236" t="s">
        <v>8219</v>
      </c>
      <c r="B236">
        <v>221</v>
      </c>
      <c r="C236">
        <v>17</v>
      </c>
      <c r="D236" t="s">
        <v>8221</v>
      </c>
      <c r="E236">
        <v>9</v>
      </c>
      <c r="F236">
        <v>0</v>
      </c>
    </row>
    <row r="237" spans="1:6" x14ac:dyDescent="0.3">
      <c r="A237" t="s">
        <v>8219</v>
      </c>
      <c r="B237">
        <v>964</v>
      </c>
      <c r="C237">
        <v>17</v>
      </c>
      <c r="D237" t="s">
        <v>8221</v>
      </c>
      <c r="E237">
        <v>2</v>
      </c>
      <c r="F237">
        <v>0</v>
      </c>
    </row>
    <row r="238" spans="1:6" x14ac:dyDescent="0.3">
      <c r="A238" t="s">
        <v>8219</v>
      </c>
      <c r="B238">
        <v>286</v>
      </c>
      <c r="C238">
        <v>17</v>
      </c>
      <c r="D238" t="s">
        <v>8221</v>
      </c>
      <c r="E238">
        <v>1</v>
      </c>
      <c r="F238">
        <v>0</v>
      </c>
    </row>
    <row r="239" spans="1:6" x14ac:dyDescent="0.3">
      <c r="A239" t="s">
        <v>8219</v>
      </c>
      <c r="B239">
        <v>613</v>
      </c>
      <c r="C239">
        <v>17</v>
      </c>
      <c r="D239" t="s">
        <v>8221</v>
      </c>
      <c r="E239">
        <v>7</v>
      </c>
      <c r="F239">
        <v>0</v>
      </c>
    </row>
    <row r="240" spans="1:6" x14ac:dyDescent="0.3">
      <c r="A240" t="s">
        <v>8219</v>
      </c>
      <c r="B240">
        <v>29</v>
      </c>
      <c r="C240">
        <v>17</v>
      </c>
      <c r="D240" t="s">
        <v>8221</v>
      </c>
      <c r="E240">
        <v>2</v>
      </c>
      <c r="F240">
        <v>0</v>
      </c>
    </row>
    <row r="241" spans="1:6" x14ac:dyDescent="0.3">
      <c r="A241" t="s">
        <v>8219</v>
      </c>
      <c r="B241">
        <v>165</v>
      </c>
      <c r="C241">
        <v>17</v>
      </c>
      <c r="D241" t="s">
        <v>8221</v>
      </c>
      <c r="E241">
        <v>8</v>
      </c>
      <c r="F241">
        <v>0</v>
      </c>
    </row>
    <row r="242" spans="1:6" x14ac:dyDescent="0.3">
      <c r="A242" t="s">
        <v>8219</v>
      </c>
      <c r="B242">
        <v>97</v>
      </c>
      <c r="C242">
        <v>18</v>
      </c>
      <c r="D242" t="s">
        <v>8221</v>
      </c>
      <c r="E242">
        <v>2</v>
      </c>
      <c r="F242">
        <v>0</v>
      </c>
    </row>
    <row r="243" spans="1:6" x14ac:dyDescent="0.3">
      <c r="A243" t="s">
        <v>8219</v>
      </c>
      <c r="B243">
        <v>303</v>
      </c>
      <c r="C243">
        <v>18</v>
      </c>
      <c r="D243" t="s">
        <v>8221</v>
      </c>
      <c r="E243">
        <v>2</v>
      </c>
      <c r="F243">
        <v>0</v>
      </c>
    </row>
    <row r="244" spans="1:6" x14ac:dyDescent="0.3">
      <c r="A244" t="s">
        <v>8219</v>
      </c>
      <c r="B244">
        <v>267</v>
      </c>
      <c r="C244">
        <v>18</v>
      </c>
      <c r="D244" t="s">
        <v>8221</v>
      </c>
      <c r="E244">
        <v>7</v>
      </c>
      <c r="F244">
        <v>0</v>
      </c>
    </row>
    <row r="245" spans="1:6" x14ac:dyDescent="0.3">
      <c r="A245" t="s">
        <v>8219</v>
      </c>
      <c r="B245">
        <v>302</v>
      </c>
      <c r="C245">
        <v>18</v>
      </c>
      <c r="D245" t="s">
        <v>8221</v>
      </c>
      <c r="E245">
        <v>2</v>
      </c>
      <c r="F245">
        <v>0</v>
      </c>
    </row>
    <row r="246" spans="1:6" x14ac:dyDescent="0.3">
      <c r="A246" t="s">
        <v>8219</v>
      </c>
      <c r="B246">
        <v>87</v>
      </c>
      <c r="C246">
        <v>18</v>
      </c>
      <c r="D246" t="s">
        <v>8221</v>
      </c>
      <c r="E246">
        <v>18</v>
      </c>
      <c r="F246">
        <v>0</v>
      </c>
    </row>
    <row r="247" spans="1:6" x14ac:dyDescent="0.3">
      <c r="A247" t="s">
        <v>8219</v>
      </c>
      <c r="B247">
        <v>354</v>
      </c>
      <c r="C247">
        <v>18</v>
      </c>
      <c r="D247" t="s">
        <v>8221</v>
      </c>
      <c r="E247">
        <v>9</v>
      </c>
      <c r="F247">
        <v>0</v>
      </c>
    </row>
    <row r="248" spans="1:6" x14ac:dyDescent="0.3">
      <c r="A248" t="s">
        <v>8219</v>
      </c>
      <c r="B248">
        <v>86</v>
      </c>
      <c r="C248">
        <v>18</v>
      </c>
      <c r="D248" t="s">
        <v>8221</v>
      </c>
      <c r="E248">
        <v>4</v>
      </c>
      <c r="F248">
        <v>0</v>
      </c>
    </row>
    <row r="249" spans="1:6" x14ac:dyDescent="0.3">
      <c r="A249" t="s">
        <v>8219</v>
      </c>
      <c r="B249">
        <v>26</v>
      </c>
      <c r="C249">
        <v>18</v>
      </c>
      <c r="D249" t="s">
        <v>8221</v>
      </c>
      <c r="E249">
        <v>7</v>
      </c>
      <c r="F249">
        <v>0</v>
      </c>
    </row>
    <row r="250" spans="1:6" x14ac:dyDescent="0.3">
      <c r="A250" t="s">
        <v>8219</v>
      </c>
      <c r="B250">
        <v>113</v>
      </c>
      <c r="C250">
        <v>18</v>
      </c>
      <c r="D250" t="s">
        <v>8221</v>
      </c>
      <c r="E250">
        <v>29</v>
      </c>
      <c r="F250">
        <v>0</v>
      </c>
    </row>
    <row r="251" spans="1:6" x14ac:dyDescent="0.3">
      <c r="A251" t="s">
        <v>8219</v>
      </c>
      <c r="B251">
        <v>65</v>
      </c>
      <c r="C251">
        <v>18</v>
      </c>
      <c r="D251" t="s">
        <v>8221</v>
      </c>
      <c r="E251">
        <v>12</v>
      </c>
      <c r="F251">
        <v>0</v>
      </c>
    </row>
    <row r="252" spans="1:6" x14ac:dyDescent="0.3">
      <c r="A252" t="s">
        <v>8219</v>
      </c>
      <c r="B252">
        <v>134</v>
      </c>
      <c r="C252">
        <v>18</v>
      </c>
      <c r="D252" t="s">
        <v>8221</v>
      </c>
      <c r="E252">
        <v>4</v>
      </c>
      <c r="F252">
        <v>0</v>
      </c>
    </row>
    <row r="253" spans="1:6" x14ac:dyDescent="0.3">
      <c r="A253" t="s">
        <v>8219</v>
      </c>
      <c r="B253">
        <v>119</v>
      </c>
      <c r="C253">
        <v>18</v>
      </c>
      <c r="D253" t="s">
        <v>8221</v>
      </c>
      <c r="E253">
        <v>28</v>
      </c>
      <c r="F253">
        <v>0</v>
      </c>
    </row>
    <row r="254" spans="1:6" x14ac:dyDescent="0.3">
      <c r="A254" t="s">
        <v>8219</v>
      </c>
      <c r="B254">
        <v>159</v>
      </c>
      <c r="C254">
        <v>18</v>
      </c>
      <c r="D254" t="s">
        <v>8221</v>
      </c>
      <c r="E254">
        <v>25</v>
      </c>
      <c r="F254">
        <v>0</v>
      </c>
    </row>
    <row r="255" spans="1:6" x14ac:dyDescent="0.3">
      <c r="A255" t="s">
        <v>8219</v>
      </c>
      <c r="B255">
        <v>167</v>
      </c>
      <c r="C255">
        <v>18</v>
      </c>
      <c r="D255" t="s">
        <v>8221</v>
      </c>
      <c r="E255">
        <v>28</v>
      </c>
      <c r="F255">
        <v>0</v>
      </c>
    </row>
    <row r="256" spans="1:6" x14ac:dyDescent="0.3">
      <c r="A256" t="s">
        <v>8219</v>
      </c>
      <c r="B256">
        <v>43</v>
      </c>
      <c r="C256">
        <v>18</v>
      </c>
      <c r="D256" t="s">
        <v>8221</v>
      </c>
      <c r="E256">
        <v>310</v>
      </c>
      <c r="F256">
        <v>0</v>
      </c>
    </row>
    <row r="257" spans="1:6" x14ac:dyDescent="0.3">
      <c r="A257" t="s">
        <v>8219</v>
      </c>
      <c r="B257">
        <v>1062</v>
      </c>
      <c r="C257">
        <v>18</v>
      </c>
      <c r="D257" t="s">
        <v>8221</v>
      </c>
      <c r="E257">
        <v>15</v>
      </c>
      <c r="F257">
        <v>0</v>
      </c>
    </row>
    <row r="258" spans="1:6" x14ac:dyDescent="0.3">
      <c r="A258" t="s">
        <v>8219</v>
      </c>
      <c r="B258">
        <v>9</v>
      </c>
      <c r="C258">
        <v>18</v>
      </c>
      <c r="D258" t="s">
        <v>8221</v>
      </c>
      <c r="E258">
        <v>215</v>
      </c>
      <c r="F258">
        <v>0</v>
      </c>
    </row>
    <row r="259" spans="1:6" x14ac:dyDescent="0.3">
      <c r="A259" t="s">
        <v>8219</v>
      </c>
      <c r="B259">
        <v>89</v>
      </c>
      <c r="C259">
        <v>18</v>
      </c>
      <c r="D259" t="s">
        <v>8221</v>
      </c>
      <c r="E259">
        <v>3</v>
      </c>
      <c r="F259">
        <v>0</v>
      </c>
    </row>
    <row r="260" spans="1:6" x14ac:dyDescent="0.3">
      <c r="A260" t="s">
        <v>8219</v>
      </c>
      <c r="B260">
        <v>174</v>
      </c>
      <c r="C260">
        <v>18</v>
      </c>
      <c r="D260" t="s">
        <v>8221</v>
      </c>
      <c r="E260">
        <v>2</v>
      </c>
      <c r="F260">
        <v>0</v>
      </c>
    </row>
    <row r="261" spans="1:6" x14ac:dyDescent="0.3">
      <c r="A261" t="s">
        <v>8219</v>
      </c>
      <c r="B261">
        <v>14</v>
      </c>
      <c r="C261">
        <v>18</v>
      </c>
      <c r="D261" t="s">
        <v>8221</v>
      </c>
      <c r="E261">
        <v>26</v>
      </c>
      <c r="F261">
        <v>0</v>
      </c>
    </row>
    <row r="262" spans="1:6" x14ac:dyDescent="0.3">
      <c r="A262" t="s">
        <v>8219</v>
      </c>
      <c r="B262">
        <v>48</v>
      </c>
      <c r="C262">
        <v>18</v>
      </c>
      <c r="D262" t="s">
        <v>8221</v>
      </c>
      <c r="E262">
        <v>24</v>
      </c>
      <c r="F262">
        <v>0</v>
      </c>
    </row>
    <row r="263" spans="1:6" x14ac:dyDescent="0.3">
      <c r="A263" t="s">
        <v>8219</v>
      </c>
      <c r="B263">
        <v>133</v>
      </c>
      <c r="C263">
        <v>19</v>
      </c>
      <c r="D263" t="s">
        <v>8221</v>
      </c>
      <c r="E263">
        <v>96</v>
      </c>
      <c r="F263">
        <v>0</v>
      </c>
    </row>
    <row r="264" spans="1:6" x14ac:dyDescent="0.3">
      <c r="A264" t="s">
        <v>8219</v>
      </c>
      <c r="B264">
        <v>83</v>
      </c>
      <c r="C264">
        <v>19</v>
      </c>
      <c r="D264" t="s">
        <v>8221</v>
      </c>
      <c r="E264">
        <v>17</v>
      </c>
      <c r="F264">
        <v>0</v>
      </c>
    </row>
    <row r="265" spans="1:6" x14ac:dyDescent="0.3">
      <c r="A265" t="s">
        <v>8219</v>
      </c>
      <c r="B265">
        <v>149</v>
      </c>
      <c r="C265">
        <v>19</v>
      </c>
      <c r="D265" t="s">
        <v>8221</v>
      </c>
      <c r="E265">
        <v>94</v>
      </c>
      <c r="F265">
        <v>0</v>
      </c>
    </row>
    <row r="266" spans="1:6" x14ac:dyDescent="0.3">
      <c r="A266" t="s">
        <v>8219</v>
      </c>
      <c r="B266">
        <v>49</v>
      </c>
      <c r="C266">
        <v>19</v>
      </c>
      <c r="D266" t="s">
        <v>8221</v>
      </c>
      <c r="E266">
        <v>129</v>
      </c>
      <c r="F266">
        <v>0</v>
      </c>
    </row>
    <row r="267" spans="1:6" x14ac:dyDescent="0.3">
      <c r="A267" t="s">
        <v>8219</v>
      </c>
      <c r="B267">
        <v>251</v>
      </c>
      <c r="C267">
        <v>19</v>
      </c>
      <c r="D267" t="s">
        <v>8221</v>
      </c>
      <c r="E267">
        <v>1</v>
      </c>
      <c r="F267">
        <v>0</v>
      </c>
    </row>
    <row r="268" spans="1:6" x14ac:dyDescent="0.3">
      <c r="A268" t="s">
        <v>8219</v>
      </c>
      <c r="B268">
        <v>22</v>
      </c>
      <c r="C268">
        <v>19</v>
      </c>
      <c r="D268" t="s">
        <v>8221</v>
      </c>
      <c r="E268">
        <v>4</v>
      </c>
      <c r="F268">
        <v>0</v>
      </c>
    </row>
    <row r="269" spans="1:6" x14ac:dyDescent="0.3">
      <c r="A269" t="s">
        <v>8219</v>
      </c>
      <c r="B269">
        <v>48</v>
      </c>
      <c r="C269">
        <v>19</v>
      </c>
      <c r="D269" t="s">
        <v>8221</v>
      </c>
      <c r="E269">
        <v>3</v>
      </c>
      <c r="F269">
        <v>0</v>
      </c>
    </row>
    <row r="270" spans="1:6" x14ac:dyDescent="0.3">
      <c r="A270" t="s">
        <v>8219</v>
      </c>
      <c r="B270">
        <v>383</v>
      </c>
      <c r="C270">
        <v>19</v>
      </c>
      <c r="D270" t="s">
        <v>8221</v>
      </c>
      <c r="E270">
        <v>135</v>
      </c>
      <c r="F270">
        <v>0</v>
      </c>
    </row>
    <row r="271" spans="1:6" x14ac:dyDescent="0.3">
      <c r="A271" t="s">
        <v>8219</v>
      </c>
      <c r="B271">
        <v>237</v>
      </c>
      <c r="C271">
        <v>19</v>
      </c>
      <c r="D271" t="s">
        <v>8221</v>
      </c>
      <c r="E271">
        <v>10</v>
      </c>
      <c r="F271">
        <v>0</v>
      </c>
    </row>
    <row r="272" spans="1:6" x14ac:dyDescent="0.3">
      <c r="A272" t="s">
        <v>8219</v>
      </c>
      <c r="B272">
        <v>13</v>
      </c>
      <c r="C272">
        <v>19</v>
      </c>
      <c r="D272" t="s">
        <v>8221</v>
      </c>
      <c r="E272">
        <v>0</v>
      </c>
      <c r="F272">
        <v>0</v>
      </c>
    </row>
    <row r="273" spans="1:6" x14ac:dyDescent="0.3">
      <c r="A273" t="s">
        <v>8219</v>
      </c>
      <c r="B273">
        <v>562</v>
      </c>
      <c r="C273">
        <v>19</v>
      </c>
      <c r="D273" t="s">
        <v>8221</v>
      </c>
      <c r="E273">
        <v>6</v>
      </c>
      <c r="F273">
        <v>0</v>
      </c>
    </row>
    <row r="274" spans="1:6" x14ac:dyDescent="0.3">
      <c r="A274" t="s">
        <v>8219</v>
      </c>
      <c r="B274">
        <v>71</v>
      </c>
      <c r="C274">
        <v>19</v>
      </c>
      <c r="D274" t="s">
        <v>8221</v>
      </c>
      <c r="E274">
        <v>36</v>
      </c>
      <c r="F274">
        <v>0</v>
      </c>
    </row>
    <row r="275" spans="1:6" x14ac:dyDescent="0.3">
      <c r="A275" t="s">
        <v>8219</v>
      </c>
      <c r="B275">
        <v>1510</v>
      </c>
      <c r="C275">
        <v>19</v>
      </c>
      <c r="D275" t="s">
        <v>8221</v>
      </c>
      <c r="E275">
        <v>336</v>
      </c>
      <c r="F275">
        <v>0</v>
      </c>
    </row>
    <row r="276" spans="1:6" x14ac:dyDescent="0.3">
      <c r="A276" t="s">
        <v>8219</v>
      </c>
      <c r="B276">
        <v>14</v>
      </c>
      <c r="C276">
        <v>19</v>
      </c>
      <c r="D276" t="s">
        <v>8221</v>
      </c>
      <c r="E276">
        <v>34</v>
      </c>
      <c r="F276">
        <v>0</v>
      </c>
    </row>
    <row r="277" spans="1:6" x14ac:dyDescent="0.3">
      <c r="A277" t="s">
        <v>8219</v>
      </c>
      <c r="B277">
        <v>193</v>
      </c>
      <c r="C277">
        <v>19</v>
      </c>
      <c r="D277" t="s">
        <v>8221</v>
      </c>
      <c r="E277">
        <v>10</v>
      </c>
      <c r="F277">
        <v>0</v>
      </c>
    </row>
    <row r="278" spans="1:6" x14ac:dyDescent="0.3">
      <c r="A278" t="s">
        <v>8219</v>
      </c>
      <c r="B278">
        <v>206</v>
      </c>
      <c r="C278">
        <v>19</v>
      </c>
      <c r="D278" t="s">
        <v>8221</v>
      </c>
      <c r="E278">
        <v>201</v>
      </c>
      <c r="F278">
        <v>0</v>
      </c>
    </row>
    <row r="279" spans="1:6" x14ac:dyDescent="0.3">
      <c r="A279" t="s">
        <v>8219</v>
      </c>
      <c r="B279">
        <v>351</v>
      </c>
      <c r="C279">
        <v>19</v>
      </c>
      <c r="D279" t="s">
        <v>8221</v>
      </c>
      <c r="E279">
        <v>296</v>
      </c>
      <c r="F279">
        <v>0</v>
      </c>
    </row>
    <row r="280" spans="1:6" x14ac:dyDescent="0.3">
      <c r="A280" t="s">
        <v>8219</v>
      </c>
      <c r="B280">
        <v>50</v>
      </c>
      <c r="C280">
        <v>19</v>
      </c>
      <c r="D280" t="s">
        <v>8221</v>
      </c>
      <c r="E280">
        <v>7</v>
      </c>
      <c r="F280">
        <v>0</v>
      </c>
    </row>
    <row r="281" spans="1:6" x14ac:dyDescent="0.3">
      <c r="A281" t="s">
        <v>8219</v>
      </c>
      <c r="B281">
        <v>184</v>
      </c>
      <c r="C281">
        <v>19</v>
      </c>
      <c r="D281" t="s">
        <v>8221</v>
      </c>
      <c r="E281">
        <v>7</v>
      </c>
      <c r="F281">
        <v>0</v>
      </c>
    </row>
    <row r="282" spans="1:6" x14ac:dyDescent="0.3">
      <c r="A282" t="s">
        <v>8219</v>
      </c>
      <c r="B282">
        <v>196</v>
      </c>
      <c r="C282">
        <v>19</v>
      </c>
      <c r="D282" t="s">
        <v>8221</v>
      </c>
      <c r="E282">
        <v>1</v>
      </c>
      <c r="F282">
        <v>0</v>
      </c>
    </row>
    <row r="283" spans="1:6" x14ac:dyDescent="0.3">
      <c r="A283" t="s">
        <v>8219</v>
      </c>
      <c r="B283">
        <v>229</v>
      </c>
      <c r="C283">
        <v>19</v>
      </c>
      <c r="D283" t="s">
        <v>8221</v>
      </c>
      <c r="E283">
        <v>114</v>
      </c>
      <c r="F283">
        <v>0</v>
      </c>
    </row>
    <row r="284" spans="1:6" x14ac:dyDescent="0.3">
      <c r="A284" t="s">
        <v>8219</v>
      </c>
      <c r="B284">
        <v>67</v>
      </c>
      <c r="C284">
        <v>19</v>
      </c>
      <c r="D284" t="s">
        <v>8221</v>
      </c>
      <c r="E284">
        <v>29</v>
      </c>
      <c r="F284">
        <v>0</v>
      </c>
    </row>
    <row r="285" spans="1:6" x14ac:dyDescent="0.3">
      <c r="A285" t="s">
        <v>8219</v>
      </c>
      <c r="B285">
        <v>95</v>
      </c>
      <c r="C285">
        <v>19</v>
      </c>
      <c r="D285" t="s">
        <v>8221</v>
      </c>
      <c r="E285">
        <v>890</v>
      </c>
      <c r="F285">
        <v>0</v>
      </c>
    </row>
    <row r="286" spans="1:6" x14ac:dyDescent="0.3">
      <c r="A286" t="s">
        <v>8219</v>
      </c>
      <c r="B286">
        <v>62</v>
      </c>
      <c r="C286">
        <v>19</v>
      </c>
      <c r="D286" t="s">
        <v>8221</v>
      </c>
      <c r="E286">
        <v>31</v>
      </c>
      <c r="F286">
        <v>0</v>
      </c>
    </row>
    <row r="287" spans="1:6" x14ac:dyDescent="0.3">
      <c r="A287" t="s">
        <v>8219</v>
      </c>
      <c r="B287">
        <v>73</v>
      </c>
      <c r="C287">
        <v>19</v>
      </c>
      <c r="D287" t="s">
        <v>8221</v>
      </c>
      <c r="E287">
        <v>21</v>
      </c>
      <c r="F287">
        <v>0</v>
      </c>
    </row>
    <row r="288" spans="1:6" x14ac:dyDescent="0.3">
      <c r="A288" t="s">
        <v>8219</v>
      </c>
      <c r="B288">
        <v>43</v>
      </c>
      <c r="C288">
        <v>20</v>
      </c>
      <c r="D288" t="s">
        <v>8221</v>
      </c>
      <c r="E288">
        <v>37</v>
      </c>
      <c r="F288">
        <v>0</v>
      </c>
    </row>
    <row r="289" spans="1:6" x14ac:dyDescent="0.3">
      <c r="A289" t="s">
        <v>8219</v>
      </c>
      <c r="B289">
        <v>70</v>
      </c>
      <c r="C289">
        <v>20</v>
      </c>
      <c r="D289" t="s">
        <v>8221</v>
      </c>
      <c r="E289">
        <v>7</v>
      </c>
      <c r="F289">
        <v>0</v>
      </c>
    </row>
    <row r="290" spans="1:6" x14ac:dyDescent="0.3">
      <c r="A290" t="s">
        <v>8219</v>
      </c>
      <c r="B290">
        <v>271</v>
      </c>
      <c r="C290">
        <v>20</v>
      </c>
      <c r="D290" t="s">
        <v>8221</v>
      </c>
      <c r="E290">
        <v>4</v>
      </c>
      <c r="F290">
        <v>0</v>
      </c>
    </row>
    <row r="291" spans="1:6" x14ac:dyDescent="0.3">
      <c r="A291" t="s">
        <v>8219</v>
      </c>
      <c r="B291">
        <v>55</v>
      </c>
      <c r="C291">
        <v>20</v>
      </c>
      <c r="D291" t="s">
        <v>8221</v>
      </c>
      <c r="E291">
        <v>5</v>
      </c>
      <c r="F291">
        <v>0</v>
      </c>
    </row>
    <row r="292" spans="1:6" x14ac:dyDescent="0.3">
      <c r="A292" t="s">
        <v>8219</v>
      </c>
      <c r="B292">
        <v>35</v>
      </c>
      <c r="C292">
        <v>20</v>
      </c>
      <c r="D292" t="s">
        <v>8221</v>
      </c>
      <c r="E292">
        <v>0</v>
      </c>
      <c r="F292">
        <v>0</v>
      </c>
    </row>
    <row r="293" spans="1:6" x14ac:dyDescent="0.3">
      <c r="A293" t="s">
        <v>8219</v>
      </c>
      <c r="B293">
        <v>22</v>
      </c>
      <c r="C293">
        <v>20</v>
      </c>
      <c r="D293" t="s">
        <v>8221</v>
      </c>
      <c r="E293">
        <v>456</v>
      </c>
      <c r="F293">
        <v>1</v>
      </c>
    </row>
    <row r="294" spans="1:6" x14ac:dyDescent="0.3">
      <c r="A294" t="s">
        <v>8219</v>
      </c>
      <c r="B294">
        <v>38</v>
      </c>
      <c r="C294">
        <v>20</v>
      </c>
      <c r="D294" t="s">
        <v>8221</v>
      </c>
      <c r="E294">
        <v>369</v>
      </c>
      <c r="F294">
        <v>1</v>
      </c>
    </row>
    <row r="295" spans="1:6" x14ac:dyDescent="0.3">
      <c r="A295" t="s">
        <v>8219</v>
      </c>
      <c r="B295">
        <v>15</v>
      </c>
      <c r="C295">
        <v>20</v>
      </c>
      <c r="D295" t="s">
        <v>8221</v>
      </c>
      <c r="E295">
        <v>2</v>
      </c>
      <c r="F295">
        <v>1</v>
      </c>
    </row>
    <row r="296" spans="1:6" x14ac:dyDescent="0.3">
      <c r="A296" t="s">
        <v>8219</v>
      </c>
      <c r="B296">
        <v>7</v>
      </c>
      <c r="C296">
        <v>20</v>
      </c>
      <c r="D296" t="s">
        <v>8221</v>
      </c>
      <c r="E296">
        <v>0</v>
      </c>
      <c r="F296">
        <v>1</v>
      </c>
    </row>
    <row r="297" spans="1:6" x14ac:dyDescent="0.3">
      <c r="A297" t="s">
        <v>8219</v>
      </c>
      <c r="B297">
        <v>241</v>
      </c>
      <c r="C297">
        <v>20</v>
      </c>
      <c r="D297" t="s">
        <v>8221</v>
      </c>
      <c r="E297">
        <v>338</v>
      </c>
      <c r="F297">
        <v>1</v>
      </c>
    </row>
    <row r="298" spans="1:6" x14ac:dyDescent="0.3">
      <c r="A298" t="s">
        <v>8219</v>
      </c>
      <c r="B298">
        <v>55</v>
      </c>
      <c r="C298">
        <v>20</v>
      </c>
      <c r="D298" t="s">
        <v>8221</v>
      </c>
      <c r="E298">
        <v>4</v>
      </c>
      <c r="F298">
        <v>1</v>
      </c>
    </row>
    <row r="299" spans="1:6" x14ac:dyDescent="0.3">
      <c r="A299" t="s">
        <v>8219</v>
      </c>
      <c r="B299">
        <v>171</v>
      </c>
      <c r="C299">
        <v>20</v>
      </c>
      <c r="D299" t="s">
        <v>8221</v>
      </c>
      <c r="E299">
        <v>1</v>
      </c>
      <c r="F299">
        <v>1</v>
      </c>
    </row>
    <row r="300" spans="1:6" x14ac:dyDescent="0.3">
      <c r="A300" t="s">
        <v>8219</v>
      </c>
      <c r="B300">
        <v>208</v>
      </c>
      <c r="C300">
        <v>20</v>
      </c>
      <c r="D300" t="s">
        <v>8221</v>
      </c>
      <c r="E300">
        <v>28</v>
      </c>
      <c r="F300">
        <v>1</v>
      </c>
    </row>
    <row r="301" spans="1:6" x14ac:dyDescent="0.3">
      <c r="A301" t="s">
        <v>8219</v>
      </c>
      <c r="B301">
        <v>21</v>
      </c>
      <c r="C301">
        <v>20</v>
      </c>
      <c r="D301" t="s">
        <v>8221</v>
      </c>
      <c r="E301">
        <v>12</v>
      </c>
      <c r="F301">
        <v>1</v>
      </c>
    </row>
    <row r="302" spans="1:6" x14ac:dyDescent="0.3">
      <c r="A302" t="s">
        <v>8219</v>
      </c>
      <c r="B302">
        <v>25</v>
      </c>
      <c r="C302">
        <v>20</v>
      </c>
      <c r="D302" t="s">
        <v>8221</v>
      </c>
      <c r="E302">
        <v>16</v>
      </c>
      <c r="F302">
        <v>1</v>
      </c>
    </row>
    <row r="303" spans="1:6" x14ac:dyDescent="0.3">
      <c r="A303" t="s">
        <v>8219</v>
      </c>
      <c r="B303">
        <v>52</v>
      </c>
      <c r="C303">
        <v>20</v>
      </c>
      <c r="D303" t="s">
        <v>8221</v>
      </c>
      <c r="E303">
        <v>4</v>
      </c>
      <c r="F303">
        <v>1</v>
      </c>
    </row>
    <row r="304" spans="1:6" x14ac:dyDescent="0.3">
      <c r="A304" t="s">
        <v>8219</v>
      </c>
      <c r="B304">
        <v>104</v>
      </c>
      <c r="C304">
        <v>20</v>
      </c>
      <c r="D304" t="s">
        <v>8221</v>
      </c>
      <c r="E304">
        <v>4</v>
      </c>
      <c r="F304">
        <v>1</v>
      </c>
    </row>
    <row r="305" spans="1:6" x14ac:dyDescent="0.3">
      <c r="A305" t="s">
        <v>8219</v>
      </c>
      <c r="B305">
        <v>73</v>
      </c>
      <c r="C305">
        <v>20</v>
      </c>
      <c r="D305" t="s">
        <v>8221</v>
      </c>
      <c r="E305">
        <v>10</v>
      </c>
      <c r="F305">
        <v>1</v>
      </c>
    </row>
    <row r="306" spans="1:6" x14ac:dyDescent="0.3">
      <c r="A306" t="s">
        <v>8219</v>
      </c>
      <c r="B306">
        <v>34</v>
      </c>
      <c r="C306">
        <v>20</v>
      </c>
      <c r="D306" t="s">
        <v>8221</v>
      </c>
      <c r="E306">
        <v>0</v>
      </c>
      <c r="F306">
        <v>1</v>
      </c>
    </row>
    <row r="307" spans="1:6" x14ac:dyDescent="0.3">
      <c r="A307" t="s">
        <v>8219</v>
      </c>
      <c r="B307">
        <v>56</v>
      </c>
      <c r="C307">
        <v>20</v>
      </c>
      <c r="D307" t="s">
        <v>8221</v>
      </c>
      <c r="E307">
        <v>6</v>
      </c>
      <c r="F307">
        <v>1</v>
      </c>
    </row>
    <row r="308" spans="1:6" x14ac:dyDescent="0.3">
      <c r="A308" t="s">
        <v>8219</v>
      </c>
      <c r="B308">
        <v>31</v>
      </c>
      <c r="C308">
        <v>20</v>
      </c>
      <c r="D308" t="s">
        <v>8221</v>
      </c>
      <c r="E308">
        <v>0</v>
      </c>
      <c r="F308">
        <v>1</v>
      </c>
    </row>
    <row r="309" spans="1:6" x14ac:dyDescent="0.3">
      <c r="A309" t="s">
        <v>8219</v>
      </c>
      <c r="B309">
        <v>84</v>
      </c>
      <c r="C309">
        <v>20</v>
      </c>
      <c r="D309" t="s">
        <v>8221</v>
      </c>
      <c r="E309">
        <v>1</v>
      </c>
      <c r="F309">
        <v>1</v>
      </c>
    </row>
    <row r="310" spans="1:6" x14ac:dyDescent="0.3">
      <c r="A310" t="s">
        <v>8219</v>
      </c>
      <c r="B310">
        <v>130</v>
      </c>
      <c r="C310">
        <v>20</v>
      </c>
      <c r="D310" t="s">
        <v>8221</v>
      </c>
      <c r="E310">
        <v>0</v>
      </c>
      <c r="F310">
        <v>1</v>
      </c>
    </row>
    <row r="311" spans="1:6" x14ac:dyDescent="0.3">
      <c r="A311" t="s">
        <v>8219</v>
      </c>
      <c r="B311">
        <v>12</v>
      </c>
      <c r="C311">
        <v>20</v>
      </c>
      <c r="D311" t="s">
        <v>8221</v>
      </c>
      <c r="E311">
        <v>44</v>
      </c>
      <c r="F311">
        <v>1</v>
      </c>
    </row>
    <row r="312" spans="1:6" x14ac:dyDescent="0.3">
      <c r="A312" t="s">
        <v>8219</v>
      </c>
      <c r="B312">
        <v>23</v>
      </c>
      <c r="C312">
        <v>20</v>
      </c>
      <c r="D312" t="s">
        <v>8221</v>
      </c>
      <c r="E312">
        <v>0</v>
      </c>
      <c r="F312">
        <v>1</v>
      </c>
    </row>
    <row r="313" spans="1:6" x14ac:dyDescent="0.3">
      <c r="A313" t="s">
        <v>8219</v>
      </c>
      <c r="B313">
        <v>158</v>
      </c>
      <c r="C313">
        <v>20</v>
      </c>
      <c r="D313" t="s">
        <v>8221</v>
      </c>
      <c r="E313">
        <v>3</v>
      </c>
      <c r="F313">
        <v>1</v>
      </c>
    </row>
    <row r="314" spans="1:6" x14ac:dyDescent="0.3">
      <c r="A314" t="s">
        <v>8219</v>
      </c>
      <c r="B314">
        <v>30</v>
      </c>
      <c r="C314">
        <v>20</v>
      </c>
      <c r="D314" t="s">
        <v>8221</v>
      </c>
      <c r="E314">
        <v>0</v>
      </c>
      <c r="F314">
        <v>1</v>
      </c>
    </row>
    <row r="315" spans="1:6" x14ac:dyDescent="0.3">
      <c r="A315" t="s">
        <v>8219</v>
      </c>
      <c r="B315">
        <v>18</v>
      </c>
      <c r="C315">
        <v>20</v>
      </c>
      <c r="D315" t="s">
        <v>8221</v>
      </c>
      <c r="E315">
        <v>52</v>
      </c>
      <c r="F315">
        <v>1</v>
      </c>
    </row>
    <row r="316" spans="1:6" x14ac:dyDescent="0.3">
      <c r="A316" t="s">
        <v>8219</v>
      </c>
      <c r="B316">
        <v>29</v>
      </c>
      <c r="C316">
        <v>20</v>
      </c>
      <c r="D316" t="s">
        <v>8221</v>
      </c>
      <c r="E316">
        <v>0</v>
      </c>
      <c r="F316">
        <v>1</v>
      </c>
    </row>
    <row r="317" spans="1:6" x14ac:dyDescent="0.3">
      <c r="A317" t="s">
        <v>8219</v>
      </c>
      <c r="B317">
        <v>31</v>
      </c>
      <c r="C317">
        <v>20</v>
      </c>
      <c r="D317" t="s">
        <v>8221</v>
      </c>
      <c r="E317">
        <v>1</v>
      </c>
      <c r="F317">
        <v>1</v>
      </c>
    </row>
    <row r="318" spans="1:6" x14ac:dyDescent="0.3">
      <c r="A318" t="s">
        <v>8219</v>
      </c>
      <c r="B318">
        <v>173</v>
      </c>
      <c r="C318">
        <v>20</v>
      </c>
      <c r="D318" t="s">
        <v>8221</v>
      </c>
      <c r="E318">
        <v>1</v>
      </c>
      <c r="F318">
        <v>1</v>
      </c>
    </row>
    <row r="319" spans="1:6" x14ac:dyDescent="0.3">
      <c r="A319" t="s">
        <v>8219</v>
      </c>
      <c r="B319">
        <v>17</v>
      </c>
      <c r="C319">
        <v>20</v>
      </c>
      <c r="D319" t="s">
        <v>8221</v>
      </c>
      <c r="E319">
        <v>2</v>
      </c>
      <c r="F319">
        <v>1</v>
      </c>
    </row>
    <row r="320" spans="1:6" x14ac:dyDescent="0.3">
      <c r="A320" t="s">
        <v>8219</v>
      </c>
      <c r="B320">
        <v>48</v>
      </c>
      <c r="C320">
        <v>20</v>
      </c>
      <c r="D320" t="s">
        <v>8221</v>
      </c>
      <c r="E320">
        <v>9</v>
      </c>
      <c r="F320">
        <v>1</v>
      </c>
    </row>
    <row r="321" spans="1:6" x14ac:dyDescent="0.3">
      <c r="A321" t="s">
        <v>8219</v>
      </c>
      <c r="B321">
        <v>59</v>
      </c>
      <c r="C321">
        <v>20</v>
      </c>
      <c r="D321" t="s">
        <v>8221</v>
      </c>
      <c r="E321">
        <v>5</v>
      </c>
      <c r="F321">
        <v>1</v>
      </c>
    </row>
    <row r="322" spans="1:6" x14ac:dyDescent="0.3">
      <c r="A322" t="s">
        <v>8219</v>
      </c>
      <c r="B322">
        <v>39</v>
      </c>
      <c r="C322">
        <v>20</v>
      </c>
      <c r="D322" t="s">
        <v>8221</v>
      </c>
      <c r="E322">
        <v>57</v>
      </c>
      <c r="F322">
        <v>1</v>
      </c>
    </row>
    <row r="323" spans="1:6" x14ac:dyDescent="0.3">
      <c r="A323" t="s">
        <v>8219</v>
      </c>
      <c r="B323">
        <v>59</v>
      </c>
      <c r="C323">
        <v>21</v>
      </c>
      <c r="D323" t="s">
        <v>8221</v>
      </c>
      <c r="E323">
        <v>3</v>
      </c>
      <c r="F323">
        <v>1</v>
      </c>
    </row>
    <row r="324" spans="1:6" x14ac:dyDescent="0.3">
      <c r="A324" t="s">
        <v>8219</v>
      </c>
      <c r="B324">
        <v>60</v>
      </c>
      <c r="C324">
        <v>21</v>
      </c>
      <c r="D324" t="s">
        <v>8221</v>
      </c>
      <c r="E324">
        <v>1</v>
      </c>
      <c r="F324">
        <v>1</v>
      </c>
    </row>
    <row r="325" spans="1:6" x14ac:dyDescent="0.3">
      <c r="A325" t="s">
        <v>8219</v>
      </c>
      <c r="B325">
        <v>20</v>
      </c>
      <c r="C325">
        <v>21</v>
      </c>
      <c r="D325" t="s">
        <v>8221</v>
      </c>
      <c r="E325">
        <v>6</v>
      </c>
      <c r="F325">
        <v>1</v>
      </c>
    </row>
    <row r="326" spans="1:6" x14ac:dyDescent="0.3">
      <c r="A326" t="s">
        <v>8219</v>
      </c>
      <c r="B326">
        <v>2</v>
      </c>
      <c r="C326">
        <v>21</v>
      </c>
      <c r="D326" t="s">
        <v>8221</v>
      </c>
      <c r="E326">
        <v>48</v>
      </c>
      <c r="F326">
        <v>1</v>
      </c>
    </row>
    <row r="327" spans="1:6" x14ac:dyDescent="0.3">
      <c r="A327" t="s">
        <v>8219</v>
      </c>
      <c r="B327">
        <v>315</v>
      </c>
      <c r="C327">
        <v>21</v>
      </c>
      <c r="D327" t="s">
        <v>8221</v>
      </c>
      <c r="E327">
        <v>2</v>
      </c>
      <c r="F327">
        <v>1</v>
      </c>
    </row>
    <row r="328" spans="1:6" x14ac:dyDescent="0.3">
      <c r="A328" t="s">
        <v>8219</v>
      </c>
      <c r="B328">
        <v>2174</v>
      </c>
      <c r="C328">
        <v>21</v>
      </c>
      <c r="D328" t="s">
        <v>8221</v>
      </c>
      <c r="E328">
        <v>4</v>
      </c>
      <c r="F328">
        <v>1</v>
      </c>
    </row>
    <row r="329" spans="1:6" x14ac:dyDescent="0.3">
      <c r="A329" t="s">
        <v>8219</v>
      </c>
      <c r="B329">
        <v>152</v>
      </c>
      <c r="C329">
        <v>21</v>
      </c>
      <c r="D329" t="s">
        <v>8221</v>
      </c>
      <c r="E329">
        <v>5</v>
      </c>
      <c r="F329">
        <v>1</v>
      </c>
    </row>
    <row r="330" spans="1:6" x14ac:dyDescent="0.3">
      <c r="A330" t="s">
        <v>8219</v>
      </c>
      <c r="B330">
        <v>1021</v>
      </c>
      <c r="C330">
        <v>21</v>
      </c>
      <c r="D330" t="s">
        <v>8221</v>
      </c>
      <c r="E330">
        <v>79</v>
      </c>
      <c r="F330">
        <v>1</v>
      </c>
    </row>
    <row r="331" spans="1:6" x14ac:dyDescent="0.3">
      <c r="A331" t="s">
        <v>8219</v>
      </c>
      <c r="B331">
        <v>237</v>
      </c>
      <c r="C331">
        <v>21</v>
      </c>
      <c r="D331" t="s">
        <v>8221</v>
      </c>
      <c r="E331">
        <v>2</v>
      </c>
      <c r="F331">
        <v>1</v>
      </c>
    </row>
    <row r="332" spans="1:6" x14ac:dyDescent="0.3">
      <c r="A332" t="s">
        <v>8219</v>
      </c>
      <c r="B332">
        <v>27</v>
      </c>
      <c r="C332">
        <v>21</v>
      </c>
      <c r="D332" t="s">
        <v>8221</v>
      </c>
      <c r="E332">
        <v>11</v>
      </c>
      <c r="F332">
        <v>1</v>
      </c>
    </row>
    <row r="333" spans="1:6" x14ac:dyDescent="0.3">
      <c r="A333" t="s">
        <v>8219</v>
      </c>
      <c r="B333">
        <v>17</v>
      </c>
      <c r="C333">
        <v>21</v>
      </c>
      <c r="D333" t="s">
        <v>8221</v>
      </c>
      <c r="E333">
        <v>11</v>
      </c>
      <c r="F333">
        <v>1</v>
      </c>
    </row>
    <row r="334" spans="1:6" x14ac:dyDescent="0.3">
      <c r="A334" t="s">
        <v>8219</v>
      </c>
      <c r="B334">
        <v>27</v>
      </c>
      <c r="C334">
        <v>21</v>
      </c>
      <c r="D334" t="s">
        <v>8221</v>
      </c>
      <c r="E334">
        <v>1</v>
      </c>
      <c r="F334">
        <v>1</v>
      </c>
    </row>
    <row r="335" spans="1:6" x14ac:dyDescent="0.3">
      <c r="A335" t="s">
        <v>8219</v>
      </c>
      <c r="B335">
        <v>82</v>
      </c>
      <c r="C335">
        <v>21</v>
      </c>
      <c r="D335" t="s">
        <v>8221</v>
      </c>
      <c r="E335">
        <v>3</v>
      </c>
      <c r="F335">
        <v>1</v>
      </c>
    </row>
    <row r="336" spans="1:6" x14ac:dyDescent="0.3">
      <c r="A336" t="s">
        <v>8219</v>
      </c>
      <c r="B336">
        <v>48</v>
      </c>
      <c r="C336">
        <v>21</v>
      </c>
      <c r="D336" t="s">
        <v>8221</v>
      </c>
      <c r="E336">
        <v>5</v>
      </c>
      <c r="F336">
        <v>1</v>
      </c>
    </row>
    <row r="337" spans="1:6" x14ac:dyDescent="0.3">
      <c r="A337" t="s">
        <v>8219</v>
      </c>
      <c r="B337">
        <v>105</v>
      </c>
      <c r="C337">
        <v>21</v>
      </c>
      <c r="D337" t="s">
        <v>8221</v>
      </c>
      <c r="E337">
        <v>12</v>
      </c>
      <c r="F337">
        <v>1</v>
      </c>
    </row>
    <row r="338" spans="1:6" x14ac:dyDescent="0.3">
      <c r="A338" t="s">
        <v>8219</v>
      </c>
      <c r="B338">
        <v>28</v>
      </c>
      <c r="C338">
        <v>21</v>
      </c>
      <c r="D338" t="s">
        <v>8221</v>
      </c>
      <c r="E338">
        <v>2</v>
      </c>
      <c r="F338">
        <v>1</v>
      </c>
    </row>
    <row r="339" spans="1:6" x14ac:dyDescent="0.3">
      <c r="A339" t="s">
        <v>8219</v>
      </c>
      <c r="B339">
        <v>1107</v>
      </c>
      <c r="C339">
        <v>21</v>
      </c>
      <c r="D339" t="s">
        <v>8221</v>
      </c>
      <c r="E339">
        <v>5</v>
      </c>
      <c r="F339">
        <v>1</v>
      </c>
    </row>
    <row r="340" spans="1:6" x14ac:dyDescent="0.3">
      <c r="A340" t="s">
        <v>8219</v>
      </c>
      <c r="B340">
        <v>1013</v>
      </c>
      <c r="C340">
        <v>21</v>
      </c>
      <c r="D340" t="s">
        <v>8221</v>
      </c>
      <c r="E340">
        <v>21</v>
      </c>
      <c r="F340">
        <v>1</v>
      </c>
    </row>
    <row r="341" spans="1:6" x14ac:dyDescent="0.3">
      <c r="A341" t="s">
        <v>8219</v>
      </c>
      <c r="B341">
        <v>274</v>
      </c>
      <c r="C341">
        <v>21</v>
      </c>
      <c r="D341" t="s">
        <v>8221</v>
      </c>
      <c r="E341">
        <v>0</v>
      </c>
      <c r="F341">
        <v>1</v>
      </c>
    </row>
    <row r="342" spans="1:6" x14ac:dyDescent="0.3">
      <c r="A342" t="s">
        <v>8219</v>
      </c>
      <c r="B342">
        <v>87</v>
      </c>
      <c r="C342">
        <v>21</v>
      </c>
      <c r="D342" t="s">
        <v>8221</v>
      </c>
      <c r="E342">
        <v>45</v>
      </c>
      <c r="F342">
        <v>1</v>
      </c>
    </row>
    <row r="343" spans="1:6" x14ac:dyDescent="0.3">
      <c r="A343" t="s">
        <v>8219</v>
      </c>
      <c r="B343">
        <v>99</v>
      </c>
      <c r="C343">
        <v>21</v>
      </c>
      <c r="D343" t="s">
        <v>8221</v>
      </c>
      <c r="E343">
        <v>29</v>
      </c>
      <c r="F343">
        <v>1</v>
      </c>
    </row>
    <row r="344" spans="1:6" x14ac:dyDescent="0.3">
      <c r="A344" t="s">
        <v>8219</v>
      </c>
      <c r="B344">
        <v>276</v>
      </c>
      <c r="C344">
        <v>21</v>
      </c>
      <c r="D344" t="s">
        <v>8221</v>
      </c>
      <c r="E344">
        <v>2</v>
      </c>
      <c r="F344">
        <v>1</v>
      </c>
    </row>
    <row r="345" spans="1:6" x14ac:dyDescent="0.3">
      <c r="A345" t="s">
        <v>8219</v>
      </c>
      <c r="B345">
        <v>21</v>
      </c>
      <c r="C345">
        <v>21</v>
      </c>
      <c r="D345" t="s">
        <v>8221</v>
      </c>
      <c r="E345">
        <v>30</v>
      </c>
      <c r="F345">
        <v>1</v>
      </c>
    </row>
    <row r="346" spans="1:6" x14ac:dyDescent="0.3">
      <c r="A346" t="s">
        <v>8219</v>
      </c>
      <c r="B346">
        <v>41</v>
      </c>
      <c r="C346">
        <v>21</v>
      </c>
      <c r="D346" t="s">
        <v>8221</v>
      </c>
      <c r="E346">
        <v>8</v>
      </c>
      <c r="F346">
        <v>1</v>
      </c>
    </row>
    <row r="347" spans="1:6" x14ac:dyDescent="0.3">
      <c r="A347" t="s">
        <v>8219</v>
      </c>
      <c r="B347">
        <v>119</v>
      </c>
      <c r="C347">
        <v>21</v>
      </c>
      <c r="D347" t="s">
        <v>8221</v>
      </c>
      <c r="E347">
        <v>1</v>
      </c>
      <c r="F347">
        <v>1</v>
      </c>
    </row>
    <row r="348" spans="1:6" x14ac:dyDescent="0.3">
      <c r="A348" t="s">
        <v>8219</v>
      </c>
      <c r="B348">
        <v>153</v>
      </c>
      <c r="C348">
        <v>21</v>
      </c>
      <c r="D348" t="s">
        <v>8221</v>
      </c>
      <c r="E348">
        <v>14</v>
      </c>
      <c r="F348">
        <v>1</v>
      </c>
    </row>
    <row r="349" spans="1:6" x14ac:dyDescent="0.3">
      <c r="A349" t="s">
        <v>8219</v>
      </c>
      <c r="B349">
        <v>100</v>
      </c>
      <c r="C349">
        <v>21</v>
      </c>
      <c r="D349" t="s">
        <v>8221</v>
      </c>
      <c r="E349">
        <v>24</v>
      </c>
      <c r="F349">
        <v>1</v>
      </c>
    </row>
    <row r="350" spans="1:6" x14ac:dyDescent="0.3">
      <c r="A350" t="s">
        <v>8219</v>
      </c>
      <c r="B350">
        <v>143</v>
      </c>
      <c r="C350">
        <v>21</v>
      </c>
      <c r="D350" t="s">
        <v>8221</v>
      </c>
      <c r="E350">
        <v>2</v>
      </c>
      <c r="F350">
        <v>1</v>
      </c>
    </row>
    <row r="351" spans="1:6" x14ac:dyDescent="0.3">
      <c r="A351" t="s">
        <v>8219</v>
      </c>
      <c r="B351">
        <v>140</v>
      </c>
      <c r="C351">
        <v>22</v>
      </c>
      <c r="D351" t="s">
        <v>8221</v>
      </c>
      <c r="E351">
        <v>21</v>
      </c>
      <c r="F351">
        <v>1</v>
      </c>
    </row>
    <row r="352" spans="1:6" x14ac:dyDescent="0.3">
      <c r="A352" t="s">
        <v>8219</v>
      </c>
      <c r="B352">
        <v>35</v>
      </c>
      <c r="C352">
        <v>22</v>
      </c>
      <c r="D352" t="s">
        <v>8221</v>
      </c>
      <c r="E352">
        <v>7</v>
      </c>
      <c r="F352">
        <v>1</v>
      </c>
    </row>
    <row r="353" spans="1:6" x14ac:dyDescent="0.3">
      <c r="A353" t="s">
        <v>8219</v>
      </c>
      <c r="B353">
        <v>149</v>
      </c>
      <c r="C353">
        <v>22</v>
      </c>
      <c r="D353" t="s">
        <v>8221</v>
      </c>
      <c r="E353">
        <v>0</v>
      </c>
      <c r="F353">
        <v>1</v>
      </c>
    </row>
    <row r="354" spans="1:6" x14ac:dyDescent="0.3">
      <c r="A354" t="s">
        <v>8219</v>
      </c>
      <c r="B354">
        <v>130</v>
      </c>
      <c r="C354">
        <v>22</v>
      </c>
      <c r="D354" t="s">
        <v>8221</v>
      </c>
      <c r="E354">
        <v>4</v>
      </c>
      <c r="F354">
        <v>1</v>
      </c>
    </row>
    <row r="355" spans="1:6" x14ac:dyDescent="0.3">
      <c r="A355" t="s">
        <v>8219</v>
      </c>
      <c r="B355">
        <v>120</v>
      </c>
      <c r="C355">
        <v>22</v>
      </c>
      <c r="D355" t="s">
        <v>8221</v>
      </c>
      <c r="E355">
        <v>32</v>
      </c>
      <c r="F355">
        <v>1</v>
      </c>
    </row>
    <row r="356" spans="1:6" x14ac:dyDescent="0.3">
      <c r="A356" t="s">
        <v>8219</v>
      </c>
      <c r="B356">
        <v>265</v>
      </c>
      <c r="C356">
        <v>22</v>
      </c>
      <c r="D356" t="s">
        <v>8221</v>
      </c>
      <c r="E356">
        <v>4</v>
      </c>
      <c r="F356">
        <v>1</v>
      </c>
    </row>
    <row r="357" spans="1:6" x14ac:dyDescent="0.3">
      <c r="A357" t="s">
        <v>8219</v>
      </c>
      <c r="B357">
        <v>71</v>
      </c>
      <c r="C357">
        <v>22</v>
      </c>
      <c r="D357" t="s">
        <v>8221</v>
      </c>
      <c r="E357">
        <v>9</v>
      </c>
      <c r="F357">
        <v>1</v>
      </c>
    </row>
    <row r="358" spans="1:6" x14ac:dyDescent="0.3">
      <c r="A358" t="s">
        <v>8219</v>
      </c>
      <c r="B358">
        <v>13</v>
      </c>
      <c r="C358">
        <v>22</v>
      </c>
      <c r="D358" t="s">
        <v>8221</v>
      </c>
      <c r="E358">
        <v>17</v>
      </c>
      <c r="F358">
        <v>1</v>
      </c>
    </row>
    <row r="359" spans="1:6" x14ac:dyDescent="0.3">
      <c r="A359" t="s">
        <v>8219</v>
      </c>
      <c r="B359">
        <v>169</v>
      </c>
      <c r="C359">
        <v>22</v>
      </c>
      <c r="D359" t="s">
        <v>8221</v>
      </c>
      <c r="E359">
        <v>5</v>
      </c>
      <c r="F359">
        <v>1</v>
      </c>
    </row>
    <row r="360" spans="1:6" x14ac:dyDescent="0.3">
      <c r="A360" t="s">
        <v>8219</v>
      </c>
      <c r="B360">
        <v>57</v>
      </c>
      <c r="C360">
        <v>22</v>
      </c>
      <c r="D360" t="s">
        <v>8221</v>
      </c>
      <c r="E360">
        <v>53</v>
      </c>
      <c r="F360">
        <v>1</v>
      </c>
    </row>
    <row r="361" spans="1:6" x14ac:dyDescent="0.3">
      <c r="A361" t="s">
        <v>8219</v>
      </c>
      <c r="B361">
        <v>229</v>
      </c>
      <c r="C361">
        <v>22</v>
      </c>
      <c r="D361" t="s">
        <v>8221</v>
      </c>
      <c r="E361">
        <v>7</v>
      </c>
      <c r="F361">
        <v>1</v>
      </c>
    </row>
    <row r="362" spans="1:6" x14ac:dyDescent="0.3">
      <c r="A362" t="s">
        <v>8219</v>
      </c>
      <c r="B362">
        <v>108</v>
      </c>
      <c r="C362">
        <v>22</v>
      </c>
      <c r="D362" t="s">
        <v>8221</v>
      </c>
      <c r="E362">
        <v>72</v>
      </c>
      <c r="F362">
        <v>1</v>
      </c>
    </row>
    <row r="363" spans="1:6" x14ac:dyDescent="0.3">
      <c r="A363" t="s">
        <v>8219</v>
      </c>
      <c r="B363">
        <v>108</v>
      </c>
      <c r="C363">
        <v>22</v>
      </c>
      <c r="D363" t="s">
        <v>8221</v>
      </c>
      <c r="E363">
        <v>0</v>
      </c>
      <c r="F363">
        <v>1</v>
      </c>
    </row>
    <row r="364" spans="1:6" x14ac:dyDescent="0.3">
      <c r="A364" t="s">
        <v>8219</v>
      </c>
      <c r="B364">
        <v>41</v>
      </c>
      <c r="C364">
        <v>22</v>
      </c>
      <c r="D364" t="s">
        <v>8221</v>
      </c>
      <c r="E364">
        <v>2</v>
      </c>
      <c r="F364">
        <v>1</v>
      </c>
    </row>
    <row r="365" spans="1:6" x14ac:dyDescent="0.3">
      <c r="A365" t="s">
        <v>8219</v>
      </c>
      <c r="B365">
        <v>139</v>
      </c>
      <c r="C365">
        <v>22</v>
      </c>
      <c r="D365" t="s">
        <v>8221</v>
      </c>
      <c r="E365">
        <v>8</v>
      </c>
      <c r="F365">
        <v>1</v>
      </c>
    </row>
    <row r="366" spans="1:6" x14ac:dyDescent="0.3">
      <c r="A366" t="s">
        <v>8219</v>
      </c>
      <c r="B366">
        <v>19</v>
      </c>
      <c r="C366">
        <v>22</v>
      </c>
      <c r="D366" t="s">
        <v>8221</v>
      </c>
      <c r="E366">
        <v>2</v>
      </c>
      <c r="F366">
        <v>1</v>
      </c>
    </row>
    <row r="367" spans="1:6" x14ac:dyDescent="0.3">
      <c r="A367" t="s">
        <v>8219</v>
      </c>
      <c r="B367">
        <v>94</v>
      </c>
      <c r="C367">
        <v>22</v>
      </c>
      <c r="D367" t="s">
        <v>8221</v>
      </c>
      <c r="E367">
        <v>0</v>
      </c>
      <c r="F367">
        <v>1</v>
      </c>
    </row>
    <row r="368" spans="1:6" x14ac:dyDescent="0.3">
      <c r="A368" t="s">
        <v>8219</v>
      </c>
      <c r="B368">
        <v>23</v>
      </c>
      <c r="C368">
        <v>22</v>
      </c>
      <c r="D368" t="s">
        <v>8221</v>
      </c>
      <c r="E368">
        <v>3</v>
      </c>
      <c r="F368">
        <v>1</v>
      </c>
    </row>
    <row r="369" spans="1:6" x14ac:dyDescent="0.3">
      <c r="A369" t="s">
        <v>8219</v>
      </c>
      <c r="B369">
        <v>15</v>
      </c>
      <c r="C369">
        <v>23</v>
      </c>
      <c r="D369" t="s">
        <v>8221</v>
      </c>
      <c r="E369">
        <v>4</v>
      </c>
      <c r="F369">
        <v>1</v>
      </c>
    </row>
    <row r="370" spans="1:6" x14ac:dyDescent="0.3">
      <c r="A370" t="s">
        <v>8219</v>
      </c>
      <c r="B370">
        <v>62</v>
      </c>
      <c r="C370">
        <v>23</v>
      </c>
      <c r="D370" t="s">
        <v>8221</v>
      </c>
      <c r="E370">
        <v>3</v>
      </c>
      <c r="F370">
        <v>1</v>
      </c>
    </row>
    <row r="371" spans="1:6" x14ac:dyDescent="0.3">
      <c r="A371" t="s">
        <v>8219</v>
      </c>
      <c r="B371">
        <v>74</v>
      </c>
      <c r="C371">
        <v>23</v>
      </c>
      <c r="D371" t="s">
        <v>8221</v>
      </c>
      <c r="E371">
        <v>6</v>
      </c>
      <c r="F371">
        <v>1</v>
      </c>
    </row>
    <row r="372" spans="1:6" x14ac:dyDescent="0.3">
      <c r="A372" t="s">
        <v>8219</v>
      </c>
      <c r="B372">
        <v>97</v>
      </c>
      <c r="C372">
        <v>23</v>
      </c>
      <c r="D372" t="s">
        <v>8221</v>
      </c>
      <c r="E372">
        <v>0</v>
      </c>
      <c r="F372">
        <v>1</v>
      </c>
    </row>
    <row r="373" spans="1:6" x14ac:dyDescent="0.3">
      <c r="A373" t="s">
        <v>8219</v>
      </c>
      <c r="B373">
        <v>55</v>
      </c>
      <c r="C373">
        <v>23</v>
      </c>
      <c r="D373" t="s">
        <v>8221</v>
      </c>
      <c r="E373">
        <v>0</v>
      </c>
      <c r="F373">
        <v>1</v>
      </c>
    </row>
    <row r="374" spans="1:6" x14ac:dyDescent="0.3">
      <c r="A374" t="s">
        <v>8219</v>
      </c>
      <c r="B374">
        <v>44</v>
      </c>
      <c r="C374">
        <v>23</v>
      </c>
      <c r="D374" t="s">
        <v>8221</v>
      </c>
      <c r="E374">
        <v>0</v>
      </c>
      <c r="F374">
        <v>1</v>
      </c>
    </row>
    <row r="375" spans="1:6" x14ac:dyDescent="0.3">
      <c r="A375" t="s">
        <v>8219</v>
      </c>
      <c r="B375">
        <v>110</v>
      </c>
      <c r="C375">
        <v>23</v>
      </c>
      <c r="D375" t="s">
        <v>8221</v>
      </c>
      <c r="E375">
        <v>8</v>
      </c>
      <c r="F375">
        <v>1</v>
      </c>
    </row>
    <row r="376" spans="1:6" x14ac:dyDescent="0.3">
      <c r="A376" t="s">
        <v>8219</v>
      </c>
      <c r="B376">
        <v>59</v>
      </c>
      <c r="C376">
        <v>23</v>
      </c>
      <c r="D376" t="s">
        <v>8221</v>
      </c>
      <c r="E376">
        <v>5</v>
      </c>
      <c r="F376">
        <v>1</v>
      </c>
    </row>
    <row r="377" spans="1:6" x14ac:dyDescent="0.3">
      <c r="A377" t="s">
        <v>8219</v>
      </c>
      <c r="B377">
        <v>62</v>
      </c>
      <c r="C377">
        <v>23</v>
      </c>
      <c r="D377" t="s">
        <v>8221</v>
      </c>
      <c r="E377">
        <v>0</v>
      </c>
      <c r="F377">
        <v>1</v>
      </c>
    </row>
    <row r="378" spans="1:6" x14ac:dyDescent="0.3">
      <c r="A378" t="s">
        <v>8219</v>
      </c>
      <c r="B378">
        <v>105</v>
      </c>
      <c r="C378">
        <v>23</v>
      </c>
      <c r="D378" t="s">
        <v>8221</v>
      </c>
      <c r="E378">
        <v>2</v>
      </c>
      <c r="F378">
        <v>1</v>
      </c>
    </row>
    <row r="379" spans="1:6" x14ac:dyDescent="0.3">
      <c r="A379" t="s">
        <v>8219</v>
      </c>
      <c r="B379">
        <v>26</v>
      </c>
      <c r="C379">
        <v>23</v>
      </c>
      <c r="D379" t="s">
        <v>8221</v>
      </c>
      <c r="E379">
        <v>24</v>
      </c>
      <c r="F379">
        <v>1</v>
      </c>
    </row>
    <row r="380" spans="1:6" x14ac:dyDescent="0.3">
      <c r="A380" t="s">
        <v>8219</v>
      </c>
      <c r="B380">
        <v>49</v>
      </c>
      <c r="C380">
        <v>23</v>
      </c>
      <c r="D380" t="s">
        <v>8221</v>
      </c>
      <c r="E380">
        <v>0</v>
      </c>
      <c r="F380">
        <v>1</v>
      </c>
    </row>
    <row r="381" spans="1:6" x14ac:dyDescent="0.3">
      <c r="A381" t="s">
        <v>8219</v>
      </c>
      <c r="B381">
        <v>68</v>
      </c>
      <c r="C381">
        <v>23</v>
      </c>
      <c r="D381" t="s">
        <v>8221</v>
      </c>
      <c r="E381">
        <v>9</v>
      </c>
      <c r="F381">
        <v>1</v>
      </c>
    </row>
    <row r="382" spans="1:6" x14ac:dyDescent="0.3">
      <c r="A382" t="s">
        <v>8219</v>
      </c>
      <c r="B382">
        <v>22</v>
      </c>
      <c r="C382">
        <v>23</v>
      </c>
      <c r="D382" t="s">
        <v>8221</v>
      </c>
      <c r="E382">
        <v>0</v>
      </c>
      <c r="F382">
        <v>1</v>
      </c>
    </row>
    <row r="383" spans="1:6" x14ac:dyDescent="0.3">
      <c r="A383" t="s">
        <v>8219</v>
      </c>
      <c r="B383">
        <v>18</v>
      </c>
      <c r="C383">
        <v>23</v>
      </c>
      <c r="D383" t="s">
        <v>8221</v>
      </c>
      <c r="E383">
        <v>1</v>
      </c>
      <c r="F383">
        <v>1</v>
      </c>
    </row>
    <row r="384" spans="1:6" x14ac:dyDescent="0.3">
      <c r="A384" t="s">
        <v>8219</v>
      </c>
      <c r="B384">
        <v>19</v>
      </c>
      <c r="C384">
        <v>23</v>
      </c>
      <c r="D384" t="s">
        <v>8221</v>
      </c>
      <c r="E384">
        <v>10</v>
      </c>
      <c r="F384">
        <v>1</v>
      </c>
    </row>
    <row r="385" spans="1:6" x14ac:dyDescent="0.3">
      <c r="A385" t="s">
        <v>8219</v>
      </c>
      <c r="B385">
        <v>99</v>
      </c>
      <c r="C385">
        <v>23</v>
      </c>
      <c r="D385" t="s">
        <v>8221</v>
      </c>
      <c r="E385">
        <v>1</v>
      </c>
      <c r="F385">
        <v>1</v>
      </c>
    </row>
    <row r="386" spans="1:6" x14ac:dyDescent="0.3">
      <c r="A386" t="s">
        <v>8219</v>
      </c>
      <c r="B386">
        <v>27</v>
      </c>
      <c r="C386">
        <v>23</v>
      </c>
      <c r="D386" t="s">
        <v>8221</v>
      </c>
      <c r="E386">
        <v>0</v>
      </c>
      <c r="F386">
        <v>1</v>
      </c>
    </row>
    <row r="387" spans="1:6" x14ac:dyDescent="0.3">
      <c r="A387" t="s">
        <v>8219</v>
      </c>
      <c r="B387">
        <v>25</v>
      </c>
      <c r="C387">
        <v>23</v>
      </c>
      <c r="D387" t="s">
        <v>8221</v>
      </c>
      <c r="E387">
        <v>20</v>
      </c>
      <c r="F387">
        <v>1</v>
      </c>
    </row>
    <row r="388" spans="1:6" x14ac:dyDescent="0.3">
      <c r="A388" t="s">
        <v>8219</v>
      </c>
      <c r="B388">
        <v>14</v>
      </c>
      <c r="C388">
        <v>23</v>
      </c>
      <c r="D388" t="s">
        <v>8221</v>
      </c>
      <c r="E388">
        <v>30</v>
      </c>
      <c r="F388">
        <v>1</v>
      </c>
    </row>
    <row r="389" spans="1:6" x14ac:dyDescent="0.3">
      <c r="A389" t="s">
        <v>8219</v>
      </c>
      <c r="B389">
        <v>35</v>
      </c>
      <c r="C389">
        <v>23</v>
      </c>
      <c r="D389" t="s">
        <v>8221</v>
      </c>
      <c r="E389">
        <v>6</v>
      </c>
      <c r="F389">
        <v>1</v>
      </c>
    </row>
    <row r="390" spans="1:6" x14ac:dyDescent="0.3">
      <c r="A390" t="s">
        <v>8219</v>
      </c>
      <c r="B390">
        <v>10</v>
      </c>
      <c r="C390">
        <v>23</v>
      </c>
      <c r="D390" t="s">
        <v>8221</v>
      </c>
      <c r="E390">
        <v>15</v>
      </c>
      <c r="F390">
        <v>1</v>
      </c>
    </row>
    <row r="391" spans="1:6" x14ac:dyDescent="0.3">
      <c r="A391" t="s">
        <v>8219</v>
      </c>
      <c r="B391">
        <v>29</v>
      </c>
      <c r="C391">
        <v>23</v>
      </c>
      <c r="D391" t="s">
        <v>8221</v>
      </c>
      <c r="E391">
        <v>5</v>
      </c>
      <c r="F391">
        <v>1</v>
      </c>
    </row>
    <row r="392" spans="1:6" x14ac:dyDescent="0.3">
      <c r="A392" t="s">
        <v>8219</v>
      </c>
      <c r="B392">
        <v>44</v>
      </c>
      <c r="C392">
        <v>23</v>
      </c>
      <c r="D392" t="s">
        <v>8221</v>
      </c>
      <c r="E392">
        <v>0</v>
      </c>
      <c r="F392">
        <v>1</v>
      </c>
    </row>
    <row r="393" spans="1:6" x14ac:dyDescent="0.3">
      <c r="A393" t="s">
        <v>8219</v>
      </c>
      <c r="B393">
        <v>17</v>
      </c>
      <c r="C393">
        <v>24</v>
      </c>
      <c r="D393" t="s">
        <v>8221</v>
      </c>
      <c r="E393">
        <v>0</v>
      </c>
      <c r="F393">
        <v>1</v>
      </c>
    </row>
    <row r="394" spans="1:6" x14ac:dyDescent="0.3">
      <c r="A394" t="s">
        <v>8219</v>
      </c>
      <c r="B394">
        <v>34</v>
      </c>
      <c r="C394">
        <v>24</v>
      </c>
      <c r="D394" t="s">
        <v>8221</v>
      </c>
      <c r="E394">
        <v>28</v>
      </c>
      <c r="F394">
        <v>1</v>
      </c>
    </row>
    <row r="395" spans="1:6" x14ac:dyDescent="0.3">
      <c r="A395" t="s">
        <v>8219</v>
      </c>
      <c r="B395">
        <v>14</v>
      </c>
      <c r="C395">
        <v>24</v>
      </c>
      <c r="D395" t="s">
        <v>8221</v>
      </c>
      <c r="E395">
        <v>0</v>
      </c>
      <c r="F395">
        <v>1</v>
      </c>
    </row>
    <row r="396" spans="1:6" x14ac:dyDescent="0.3">
      <c r="A396" t="s">
        <v>8219</v>
      </c>
      <c r="B396">
        <v>156</v>
      </c>
      <c r="C396">
        <v>24</v>
      </c>
      <c r="D396" t="s">
        <v>8221</v>
      </c>
      <c r="E396">
        <v>5</v>
      </c>
      <c r="F396">
        <v>1</v>
      </c>
    </row>
    <row r="397" spans="1:6" x14ac:dyDescent="0.3">
      <c r="A397" t="s">
        <v>8219</v>
      </c>
      <c r="B397">
        <v>128</v>
      </c>
      <c r="C397">
        <v>24</v>
      </c>
      <c r="D397" t="s">
        <v>8221</v>
      </c>
      <c r="E397">
        <v>7</v>
      </c>
      <c r="F397">
        <v>1</v>
      </c>
    </row>
    <row r="398" spans="1:6" x14ac:dyDescent="0.3">
      <c r="A398" t="s">
        <v>8219</v>
      </c>
      <c r="B398">
        <v>60</v>
      </c>
      <c r="C398">
        <v>24</v>
      </c>
      <c r="D398" t="s">
        <v>8221</v>
      </c>
      <c r="E398">
        <v>30</v>
      </c>
      <c r="F398">
        <v>1</v>
      </c>
    </row>
    <row r="399" spans="1:6" x14ac:dyDescent="0.3">
      <c r="A399" t="s">
        <v>8219</v>
      </c>
      <c r="B399">
        <v>32</v>
      </c>
      <c r="C399">
        <v>24</v>
      </c>
      <c r="D399" t="s">
        <v>8221</v>
      </c>
      <c r="E399">
        <v>2</v>
      </c>
      <c r="F399">
        <v>1</v>
      </c>
    </row>
    <row r="400" spans="1:6" x14ac:dyDescent="0.3">
      <c r="A400" t="s">
        <v>8219</v>
      </c>
      <c r="B400">
        <v>53</v>
      </c>
      <c r="C400">
        <v>24</v>
      </c>
      <c r="D400" t="s">
        <v>8221</v>
      </c>
      <c r="E400">
        <v>30</v>
      </c>
      <c r="F400">
        <v>1</v>
      </c>
    </row>
    <row r="401" spans="1:6" x14ac:dyDescent="0.3">
      <c r="A401" t="s">
        <v>8219</v>
      </c>
      <c r="B401">
        <v>184</v>
      </c>
      <c r="C401">
        <v>24</v>
      </c>
      <c r="D401" t="s">
        <v>8221</v>
      </c>
      <c r="E401">
        <v>2</v>
      </c>
      <c r="F401">
        <v>1</v>
      </c>
    </row>
    <row r="402" spans="1:6" x14ac:dyDescent="0.3">
      <c r="A402" t="s">
        <v>8219</v>
      </c>
      <c r="B402">
        <v>90</v>
      </c>
      <c r="C402">
        <v>24</v>
      </c>
      <c r="D402" t="s">
        <v>8221</v>
      </c>
      <c r="E402">
        <v>0</v>
      </c>
      <c r="F402">
        <v>1</v>
      </c>
    </row>
    <row r="403" spans="1:6" x14ac:dyDescent="0.3">
      <c r="A403" t="s">
        <v>8219</v>
      </c>
      <c r="B403">
        <v>71</v>
      </c>
      <c r="C403">
        <v>24</v>
      </c>
      <c r="D403" t="s">
        <v>8221</v>
      </c>
      <c r="E403">
        <v>2</v>
      </c>
      <c r="F403">
        <v>1</v>
      </c>
    </row>
    <row r="404" spans="1:6" x14ac:dyDescent="0.3">
      <c r="A404" t="s">
        <v>8219</v>
      </c>
      <c r="B404">
        <v>87</v>
      </c>
      <c r="C404">
        <v>24</v>
      </c>
      <c r="D404" t="s">
        <v>8221</v>
      </c>
      <c r="E404">
        <v>1</v>
      </c>
      <c r="F404">
        <v>1</v>
      </c>
    </row>
    <row r="405" spans="1:6" x14ac:dyDescent="0.3">
      <c r="A405" t="s">
        <v>8219</v>
      </c>
      <c r="B405">
        <v>28</v>
      </c>
      <c r="C405">
        <v>24</v>
      </c>
      <c r="D405" t="s">
        <v>8221</v>
      </c>
      <c r="E405">
        <v>2</v>
      </c>
      <c r="F405">
        <v>1</v>
      </c>
    </row>
    <row r="406" spans="1:6" x14ac:dyDescent="0.3">
      <c r="A406" t="s">
        <v>8219</v>
      </c>
      <c r="B406">
        <v>56</v>
      </c>
      <c r="C406">
        <v>24</v>
      </c>
      <c r="D406" t="s">
        <v>8221</v>
      </c>
      <c r="E406">
        <v>14</v>
      </c>
      <c r="F406">
        <v>1</v>
      </c>
    </row>
    <row r="407" spans="1:6" x14ac:dyDescent="0.3">
      <c r="A407" t="s">
        <v>8219</v>
      </c>
      <c r="B407">
        <v>51</v>
      </c>
      <c r="C407">
        <v>24</v>
      </c>
      <c r="D407" t="s">
        <v>8221</v>
      </c>
      <c r="E407">
        <v>31</v>
      </c>
      <c r="F407">
        <v>1</v>
      </c>
    </row>
    <row r="408" spans="1:6" x14ac:dyDescent="0.3">
      <c r="A408" t="s">
        <v>8219</v>
      </c>
      <c r="B408">
        <v>75</v>
      </c>
      <c r="C408">
        <v>24</v>
      </c>
      <c r="D408" t="s">
        <v>8221</v>
      </c>
      <c r="E408">
        <v>16</v>
      </c>
      <c r="F408">
        <v>1</v>
      </c>
    </row>
    <row r="409" spans="1:6" x14ac:dyDescent="0.3">
      <c r="A409" t="s">
        <v>8219</v>
      </c>
      <c r="B409">
        <v>38</v>
      </c>
      <c r="C409">
        <v>24</v>
      </c>
      <c r="D409" t="s">
        <v>8221</v>
      </c>
      <c r="E409">
        <v>12</v>
      </c>
      <c r="F409">
        <v>1</v>
      </c>
    </row>
    <row r="410" spans="1:6" x14ac:dyDescent="0.3">
      <c r="A410" t="s">
        <v>8219</v>
      </c>
      <c r="B410">
        <v>18</v>
      </c>
      <c r="C410">
        <v>24</v>
      </c>
      <c r="D410" t="s">
        <v>8221</v>
      </c>
      <c r="E410">
        <v>96</v>
      </c>
      <c r="F410">
        <v>1</v>
      </c>
    </row>
    <row r="411" spans="1:6" x14ac:dyDescent="0.3">
      <c r="A411" t="s">
        <v>8219</v>
      </c>
      <c r="B411">
        <v>54</v>
      </c>
      <c r="C411">
        <v>24</v>
      </c>
      <c r="D411" t="s">
        <v>8221</v>
      </c>
      <c r="E411">
        <v>16</v>
      </c>
      <c r="F411">
        <v>1</v>
      </c>
    </row>
    <row r="412" spans="1:6" x14ac:dyDescent="0.3">
      <c r="A412" t="s">
        <v>8219</v>
      </c>
      <c r="B412">
        <v>71</v>
      </c>
      <c r="C412">
        <v>25</v>
      </c>
      <c r="D412" t="s">
        <v>8221</v>
      </c>
      <c r="E412">
        <v>5</v>
      </c>
      <c r="F412">
        <v>1</v>
      </c>
    </row>
    <row r="413" spans="1:6" x14ac:dyDescent="0.3">
      <c r="A413" t="s">
        <v>8219</v>
      </c>
      <c r="B413">
        <v>57</v>
      </c>
      <c r="C413">
        <v>25</v>
      </c>
      <c r="D413" t="s">
        <v>8221</v>
      </c>
      <c r="E413">
        <v>0</v>
      </c>
      <c r="F413">
        <v>1</v>
      </c>
    </row>
    <row r="414" spans="1:6" x14ac:dyDescent="0.3">
      <c r="A414" t="s">
        <v>8219</v>
      </c>
      <c r="B414">
        <v>43</v>
      </c>
      <c r="C414">
        <v>25</v>
      </c>
      <c r="D414" t="s">
        <v>8221</v>
      </c>
      <c r="E414">
        <v>8</v>
      </c>
      <c r="F414">
        <v>1</v>
      </c>
    </row>
    <row r="415" spans="1:6" x14ac:dyDescent="0.3">
      <c r="A415" t="s">
        <v>8219</v>
      </c>
      <c r="B415">
        <v>52</v>
      </c>
      <c r="C415">
        <v>25</v>
      </c>
      <c r="D415" t="s">
        <v>8221</v>
      </c>
      <c r="E415">
        <v>7</v>
      </c>
      <c r="F415">
        <v>1</v>
      </c>
    </row>
    <row r="416" spans="1:6" x14ac:dyDescent="0.3">
      <c r="A416" t="s">
        <v>8219</v>
      </c>
      <c r="B416">
        <v>27</v>
      </c>
      <c r="C416">
        <v>25</v>
      </c>
      <c r="D416" t="s">
        <v>8221</v>
      </c>
      <c r="E416">
        <v>24</v>
      </c>
      <c r="F416">
        <v>1</v>
      </c>
    </row>
    <row r="417" spans="1:6" x14ac:dyDescent="0.3">
      <c r="A417" t="s">
        <v>8219</v>
      </c>
      <c r="B417">
        <v>12</v>
      </c>
      <c r="C417">
        <v>25</v>
      </c>
      <c r="D417" t="s">
        <v>8221</v>
      </c>
      <c r="E417">
        <v>121</v>
      </c>
      <c r="F417">
        <v>1</v>
      </c>
    </row>
    <row r="418" spans="1:6" x14ac:dyDescent="0.3">
      <c r="A418" t="s">
        <v>8219</v>
      </c>
      <c r="B418">
        <v>33</v>
      </c>
      <c r="C418">
        <v>25</v>
      </c>
      <c r="D418" t="s">
        <v>8221</v>
      </c>
      <c r="E418">
        <v>196</v>
      </c>
      <c r="F418">
        <v>1</v>
      </c>
    </row>
    <row r="419" spans="1:6" x14ac:dyDescent="0.3">
      <c r="A419" t="s">
        <v>8219</v>
      </c>
      <c r="B419">
        <v>96</v>
      </c>
      <c r="C419">
        <v>25</v>
      </c>
      <c r="D419" t="s">
        <v>8221</v>
      </c>
      <c r="E419">
        <v>5</v>
      </c>
      <c r="F419">
        <v>1</v>
      </c>
    </row>
    <row r="420" spans="1:6" x14ac:dyDescent="0.3">
      <c r="A420" t="s">
        <v>8219</v>
      </c>
      <c r="B420">
        <v>28</v>
      </c>
      <c r="C420">
        <v>25</v>
      </c>
      <c r="D420" t="s">
        <v>8221</v>
      </c>
      <c r="E420">
        <v>73</v>
      </c>
      <c r="F420">
        <v>1</v>
      </c>
    </row>
    <row r="421" spans="1:6" x14ac:dyDescent="0.3">
      <c r="A421" t="s">
        <v>8219</v>
      </c>
      <c r="B421">
        <v>43</v>
      </c>
      <c r="C421">
        <v>25</v>
      </c>
      <c r="D421" t="s">
        <v>8221</v>
      </c>
      <c r="E421">
        <v>93</v>
      </c>
      <c r="F421">
        <v>1</v>
      </c>
    </row>
    <row r="422" spans="1:6" x14ac:dyDescent="0.3">
      <c r="A422" t="s">
        <v>8219</v>
      </c>
      <c r="B422">
        <v>205</v>
      </c>
      <c r="C422">
        <v>25</v>
      </c>
      <c r="D422" t="s">
        <v>8221</v>
      </c>
      <c r="E422">
        <v>17</v>
      </c>
      <c r="F422">
        <v>1</v>
      </c>
    </row>
    <row r="423" spans="1:6" x14ac:dyDescent="0.3">
      <c r="A423" t="s">
        <v>8219</v>
      </c>
      <c r="B423">
        <v>23</v>
      </c>
      <c r="C423">
        <v>25</v>
      </c>
      <c r="D423" t="s">
        <v>8221</v>
      </c>
      <c r="E423">
        <v>7</v>
      </c>
      <c r="F423">
        <v>1</v>
      </c>
    </row>
    <row r="424" spans="1:6" x14ac:dyDescent="0.3">
      <c r="A424" t="s">
        <v>8219</v>
      </c>
      <c r="B424">
        <v>19</v>
      </c>
      <c r="C424">
        <v>25</v>
      </c>
      <c r="D424" t="s">
        <v>8221</v>
      </c>
      <c r="E424">
        <v>17</v>
      </c>
      <c r="F424">
        <v>1</v>
      </c>
    </row>
    <row r="425" spans="1:6" x14ac:dyDescent="0.3">
      <c r="A425" t="s">
        <v>8219</v>
      </c>
      <c r="B425">
        <v>14</v>
      </c>
      <c r="C425">
        <v>25</v>
      </c>
      <c r="D425" t="s">
        <v>8221</v>
      </c>
      <c r="E425">
        <v>171</v>
      </c>
      <c r="F425">
        <v>1</v>
      </c>
    </row>
    <row r="426" spans="1:6" x14ac:dyDescent="0.3">
      <c r="A426" t="s">
        <v>8219</v>
      </c>
      <c r="B426">
        <v>38</v>
      </c>
      <c r="C426">
        <v>25</v>
      </c>
      <c r="D426" t="s">
        <v>8221</v>
      </c>
      <c r="E426">
        <v>188</v>
      </c>
      <c r="F426">
        <v>1</v>
      </c>
    </row>
    <row r="427" spans="1:6" x14ac:dyDescent="0.3">
      <c r="A427" t="s">
        <v>8219</v>
      </c>
      <c r="B427">
        <v>78</v>
      </c>
      <c r="C427">
        <v>25</v>
      </c>
      <c r="D427" t="s">
        <v>8221</v>
      </c>
      <c r="E427">
        <v>110</v>
      </c>
      <c r="F427">
        <v>1</v>
      </c>
    </row>
    <row r="428" spans="1:6" x14ac:dyDescent="0.3">
      <c r="A428" t="s">
        <v>8219</v>
      </c>
      <c r="B428">
        <v>69</v>
      </c>
      <c r="C428">
        <v>25</v>
      </c>
      <c r="D428" t="s">
        <v>8221</v>
      </c>
      <c r="E428">
        <v>37</v>
      </c>
      <c r="F428">
        <v>1</v>
      </c>
    </row>
    <row r="429" spans="1:6" x14ac:dyDescent="0.3">
      <c r="A429" t="s">
        <v>8219</v>
      </c>
      <c r="B429">
        <v>33</v>
      </c>
      <c r="C429">
        <v>25</v>
      </c>
      <c r="D429" t="s">
        <v>8221</v>
      </c>
      <c r="E429">
        <v>9</v>
      </c>
      <c r="F429">
        <v>1</v>
      </c>
    </row>
    <row r="430" spans="1:6" x14ac:dyDescent="0.3">
      <c r="A430" t="s">
        <v>8219</v>
      </c>
      <c r="B430">
        <v>54</v>
      </c>
      <c r="C430">
        <v>25</v>
      </c>
      <c r="D430" t="s">
        <v>8221</v>
      </c>
      <c r="E430">
        <v>29</v>
      </c>
      <c r="F430">
        <v>1</v>
      </c>
    </row>
    <row r="431" spans="1:6" x14ac:dyDescent="0.3">
      <c r="A431" t="s">
        <v>8219</v>
      </c>
      <c r="B431">
        <v>99</v>
      </c>
      <c r="C431">
        <v>25</v>
      </c>
      <c r="D431" t="s">
        <v>8221</v>
      </c>
      <c r="E431">
        <v>6</v>
      </c>
      <c r="F431">
        <v>1</v>
      </c>
    </row>
    <row r="432" spans="1:6" x14ac:dyDescent="0.3">
      <c r="A432" t="s">
        <v>8219</v>
      </c>
      <c r="B432">
        <v>49</v>
      </c>
      <c r="C432">
        <v>25</v>
      </c>
      <c r="D432" t="s">
        <v>8221</v>
      </c>
      <c r="E432">
        <v>30</v>
      </c>
      <c r="F432">
        <v>1</v>
      </c>
    </row>
    <row r="433" spans="1:6" x14ac:dyDescent="0.3">
      <c r="A433" t="s">
        <v>8219</v>
      </c>
      <c r="B433">
        <v>11</v>
      </c>
      <c r="C433">
        <v>25</v>
      </c>
      <c r="D433" t="s">
        <v>8221</v>
      </c>
      <c r="E433">
        <v>81</v>
      </c>
      <c r="F433">
        <v>1</v>
      </c>
    </row>
    <row r="434" spans="1:6" x14ac:dyDescent="0.3">
      <c r="A434" t="s">
        <v>8219</v>
      </c>
      <c r="B434">
        <v>38</v>
      </c>
      <c r="C434">
        <v>25</v>
      </c>
      <c r="D434" t="s">
        <v>8221</v>
      </c>
      <c r="E434">
        <v>4</v>
      </c>
      <c r="F434">
        <v>1</v>
      </c>
    </row>
    <row r="435" spans="1:6" x14ac:dyDescent="0.3">
      <c r="A435" t="s">
        <v>8219</v>
      </c>
      <c r="B435">
        <v>16</v>
      </c>
      <c r="C435">
        <v>25</v>
      </c>
      <c r="D435" t="s">
        <v>8221</v>
      </c>
      <c r="E435">
        <v>11</v>
      </c>
      <c r="F435">
        <v>1</v>
      </c>
    </row>
    <row r="436" spans="1:6" x14ac:dyDescent="0.3">
      <c r="A436" t="s">
        <v>8219</v>
      </c>
      <c r="B436">
        <v>32</v>
      </c>
      <c r="C436">
        <v>25</v>
      </c>
      <c r="D436" t="s">
        <v>8221</v>
      </c>
      <c r="E436">
        <v>14</v>
      </c>
      <c r="F436">
        <v>1</v>
      </c>
    </row>
    <row r="437" spans="1:6" x14ac:dyDescent="0.3">
      <c r="A437" t="s">
        <v>8219</v>
      </c>
      <c r="B437">
        <v>20</v>
      </c>
      <c r="C437">
        <v>25</v>
      </c>
      <c r="D437" t="s">
        <v>8221</v>
      </c>
      <c r="E437">
        <v>5</v>
      </c>
      <c r="F437">
        <v>1</v>
      </c>
    </row>
    <row r="438" spans="1:6" x14ac:dyDescent="0.3">
      <c r="A438" t="s">
        <v>8219</v>
      </c>
      <c r="B438">
        <v>154</v>
      </c>
      <c r="C438">
        <v>25</v>
      </c>
      <c r="D438" t="s">
        <v>8221</v>
      </c>
      <c r="E438">
        <v>45</v>
      </c>
      <c r="F438">
        <v>1</v>
      </c>
    </row>
    <row r="439" spans="1:6" x14ac:dyDescent="0.3">
      <c r="A439" t="s">
        <v>8219</v>
      </c>
      <c r="B439">
        <v>41</v>
      </c>
      <c r="C439">
        <v>25</v>
      </c>
      <c r="D439" t="s">
        <v>8221</v>
      </c>
      <c r="E439">
        <v>8</v>
      </c>
      <c r="F439">
        <v>1</v>
      </c>
    </row>
    <row r="440" spans="1:6" x14ac:dyDescent="0.3">
      <c r="A440" t="s">
        <v>8219</v>
      </c>
      <c r="B440">
        <v>75</v>
      </c>
      <c r="C440">
        <v>25</v>
      </c>
      <c r="D440" t="s">
        <v>8221</v>
      </c>
      <c r="E440">
        <v>3</v>
      </c>
      <c r="F440">
        <v>1</v>
      </c>
    </row>
    <row r="441" spans="1:6" x14ac:dyDescent="0.3">
      <c r="A441" t="s">
        <v>8219</v>
      </c>
      <c r="B441">
        <v>40</v>
      </c>
      <c r="C441">
        <v>25</v>
      </c>
      <c r="D441" t="s">
        <v>8221</v>
      </c>
      <c r="E441">
        <v>24</v>
      </c>
      <c r="F441">
        <v>1</v>
      </c>
    </row>
    <row r="442" spans="1:6" x14ac:dyDescent="0.3">
      <c r="A442" t="s">
        <v>8219</v>
      </c>
      <c r="B442">
        <v>46</v>
      </c>
      <c r="C442">
        <v>25</v>
      </c>
      <c r="D442" t="s">
        <v>8221</v>
      </c>
      <c r="E442">
        <v>18</v>
      </c>
      <c r="F442">
        <v>1</v>
      </c>
    </row>
    <row r="443" spans="1:6" x14ac:dyDescent="0.3">
      <c r="A443" t="s">
        <v>8219</v>
      </c>
      <c r="B443">
        <v>62</v>
      </c>
      <c r="C443">
        <v>25</v>
      </c>
      <c r="D443" t="s">
        <v>8221</v>
      </c>
      <c r="E443">
        <v>12</v>
      </c>
      <c r="F443">
        <v>1</v>
      </c>
    </row>
    <row r="444" spans="1:6" x14ac:dyDescent="0.3">
      <c r="A444" t="s">
        <v>8219</v>
      </c>
      <c r="B444">
        <v>61</v>
      </c>
      <c r="C444">
        <v>26</v>
      </c>
      <c r="D444" t="s">
        <v>8221</v>
      </c>
      <c r="E444">
        <v>123</v>
      </c>
      <c r="F444">
        <v>1</v>
      </c>
    </row>
    <row r="445" spans="1:6" x14ac:dyDescent="0.3">
      <c r="A445" t="s">
        <v>8219</v>
      </c>
      <c r="B445">
        <v>96</v>
      </c>
      <c r="C445">
        <v>26</v>
      </c>
      <c r="D445" t="s">
        <v>8221</v>
      </c>
      <c r="E445">
        <v>96</v>
      </c>
      <c r="F445">
        <v>1</v>
      </c>
    </row>
    <row r="446" spans="1:6" x14ac:dyDescent="0.3">
      <c r="A446" t="s">
        <v>8219</v>
      </c>
      <c r="B446">
        <v>190</v>
      </c>
      <c r="C446">
        <v>26</v>
      </c>
      <c r="D446" t="s">
        <v>8221</v>
      </c>
      <c r="E446">
        <v>31</v>
      </c>
      <c r="F446">
        <v>1</v>
      </c>
    </row>
    <row r="447" spans="1:6" x14ac:dyDescent="0.3">
      <c r="A447" t="s">
        <v>8219</v>
      </c>
      <c r="B447">
        <v>94</v>
      </c>
      <c r="C447">
        <v>26</v>
      </c>
      <c r="D447" t="s">
        <v>8221</v>
      </c>
      <c r="E447">
        <v>4</v>
      </c>
      <c r="F447">
        <v>1</v>
      </c>
    </row>
    <row r="448" spans="1:6" x14ac:dyDescent="0.3">
      <c r="A448" t="s">
        <v>8219</v>
      </c>
      <c r="B448">
        <v>39</v>
      </c>
      <c r="C448">
        <v>26</v>
      </c>
      <c r="D448" t="s">
        <v>8221</v>
      </c>
      <c r="E448">
        <v>3</v>
      </c>
      <c r="F448">
        <v>1</v>
      </c>
    </row>
    <row r="449" spans="1:6" x14ac:dyDescent="0.3">
      <c r="A449" t="s">
        <v>8219</v>
      </c>
      <c r="B449">
        <v>127</v>
      </c>
      <c r="C449">
        <v>26</v>
      </c>
      <c r="D449" t="s">
        <v>8221</v>
      </c>
      <c r="E449">
        <v>179</v>
      </c>
      <c r="F449">
        <v>1</v>
      </c>
    </row>
    <row r="450" spans="1:6" x14ac:dyDescent="0.3">
      <c r="A450" t="s">
        <v>8219</v>
      </c>
      <c r="B450">
        <v>159</v>
      </c>
      <c r="C450">
        <v>26</v>
      </c>
      <c r="D450" t="s">
        <v>8221</v>
      </c>
      <c r="E450">
        <v>3</v>
      </c>
      <c r="F450">
        <v>1</v>
      </c>
    </row>
    <row r="451" spans="1:6" x14ac:dyDescent="0.3">
      <c r="A451" t="s">
        <v>8219</v>
      </c>
      <c r="B451">
        <v>177</v>
      </c>
      <c r="C451">
        <v>26</v>
      </c>
      <c r="D451" t="s">
        <v>8221</v>
      </c>
      <c r="E451">
        <v>23</v>
      </c>
      <c r="F451">
        <v>1</v>
      </c>
    </row>
    <row r="452" spans="1:6" x14ac:dyDescent="0.3">
      <c r="A452" t="s">
        <v>8219</v>
      </c>
      <c r="B452">
        <v>47</v>
      </c>
      <c r="C452">
        <v>26</v>
      </c>
      <c r="D452" t="s">
        <v>8221</v>
      </c>
      <c r="E452">
        <v>23</v>
      </c>
      <c r="F452">
        <v>1</v>
      </c>
    </row>
    <row r="453" spans="1:6" x14ac:dyDescent="0.3">
      <c r="A453" t="s">
        <v>8219</v>
      </c>
      <c r="B453">
        <v>1</v>
      </c>
      <c r="C453">
        <v>26</v>
      </c>
      <c r="D453" t="s">
        <v>8221</v>
      </c>
      <c r="E453">
        <v>41</v>
      </c>
      <c r="F453">
        <v>1</v>
      </c>
    </row>
    <row r="454" spans="1:6" x14ac:dyDescent="0.3">
      <c r="A454" t="s">
        <v>8219</v>
      </c>
      <c r="B454">
        <v>16</v>
      </c>
      <c r="C454">
        <v>26</v>
      </c>
      <c r="D454" t="s">
        <v>8221</v>
      </c>
      <c r="E454">
        <v>0</v>
      </c>
      <c r="F454">
        <v>1</v>
      </c>
    </row>
    <row r="455" spans="1:6" x14ac:dyDescent="0.3">
      <c r="A455" t="s">
        <v>8219</v>
      </c>
      <c r="B455">
        <v>115</v>
      </c>
      <c r="C455">
        <v>26</v>
      </c>
      <c r="D455" t="s">
        <v>8221</v>
      </c>
      <c r="E455">
        <v>32</v>
      </c>
      <c r="F455">
        <v>1</v>
      </c>
    </row>
    <row r="456" spans="1:6" x14ac:dyDescent="0.3">
      <c r="A456" t="s">
        <v>8219</v>
      </c>
      <c r="B456">
        <v>133</v>
      </c>
      <c r="C456">
        <v>26</v>
      </c>
      <c r="D456" t="s">
        <v>8221</v>
      </c>
      <c r="E456">
        <v>2</v>
      </c>
      <c r="F456">
        <v>1</v>
      </c>
    </row>
    <row r="457" spans="1:6" x14ac:dyDescent="0.3">
      <c r="A457" t="s">
        <v>8219</v>
      </c>
      <c r="B457">
        <v>70</v>
      </c>
      <c r="C457">
        <v>26</v>
      </c>
      <c r="D457" t="s">
        <v>8221</v>
      </c>
      <c r="E457">
        <v>7</v>
      </c>
      <c r="F457">
        <v>1</v>
      </c>
    </row>
    <row r="458" spans="1:6" x14ac:dyDescent="0.3">
      <c r="A458" t="s">
        <v>8219</v>
      </c>
      <c r="B458">
        <v>62</v>
      </c>
      <c r="C458">
        <v>26</v>
      </c>
      <c r="D458" t="s">
        <v>8221</v>
      </c>
      <c r="E458">
        <v>4</v>
      </c>
      <c r="F458">
        <v>1</v>
      </c>
    </row>
    <row r="459" spans="1:6" x14ac:dyDescent="0.3">
      <c r="A459" t="s">
        <v>8219</v>
      </c>
      <c r="B459">
        <v>10</v>
      </c>
      <c r="C459">
        <v>26</v>
      </c>
      <c r="D459" t="s">
        <v>8221</v>
      </c>
      <c r="E459">
        <v>196</v>
      </c>
      <c r="F459">
        <v>1</v>
      </c>
    </row>
    <row r="460" spans="1:6" x14ac:dyDescent="0.3">
      <c r="A460" t="s">
        <v>8219</v>
      </c>
      <c r="B460">
        <v>499</v>
      </c>
      <c r="C460">
        <v>26</v>
      </c>
      <c r="D460" t="s">
        <v>8221</v>
      </c>
      <c r="E460">
        <v>11</v>
      </c>
      <c r="F460">
        <v>1</v>
      </c>
    </row>
    <row r="461" spans="1:6" x14ac:dyDescent="0.3">
      <c r="A461" t="s">
        <v>8219</v>
      </c>
      <c r="B461">
        <v>47</v>
      </c>
      <c r="C461">
        <v>26</v>
      </c>
      <c r="D461" t="s">
        <v>8221</v>
      </c>
      <c r="E461">
        <v>9</v>
      </c>
      <c r="F461">
        <v>1</v>
      </c>
    </row>
    <row r="462" spans="1:6" x14ac:dyDescent="0.3">
      <c r="A462" t="s">
        <v>8219</v>
      </c>
      <c r="B462">
        <v>28</v>
      </c>
      <c r="C462">
        <v>26</v>
      </c>
      <c r="D462" t="s">
        <v>8221</v>
      </c>
      <c r="E462">
        <v>5</v>
      </c>
      <c r="F462">
        <v>1</v>
      </c>
    </row>
    <row r="463" spans="1:6" x14ac:dyDescent="0.3">
      <c r="A463" t="s">
        <v>8219</v>
      </c>
      <c r="B463">
        <v>24</v>
      </c>
      <c r="C463">
        <v>26</v>
      </c>
      <c r="D463" t="s">
        <v>8221</v>
      </c>
      <c r="E463">
        <v>8</v>
      </c>
      <c r="F463">
        <v>1</v>
      </c>
    </row>
    <row r="464" spans="1:6" x14ac:dyDescent="0.3">
      <c r="A464" t="s">
        <v>8219</v>
      </c>
      <c r="B464">
        <v>76</v>
      </c>
      <c r="C464">
        <v>26</v>
      </c>
      <c r="D464" t="s">
        <v>8221</v>
      </c>
      <c r="E464">
        <v>229</v>
      </c>
      <c r="F464">
        <v>1</v>
      </c>
    </row>
    <row r="465" spans="1:6" x14ac:dyDescent="0.3">
      <c r="A465" t="s">
        <v>8219</v>
      </c>
      <c r="B465">
        <v>98</v>
      </c>
      <c r="C465">
        <v>26</v>
      </c>
      <c r="D465" t="s">
        <v>8221</v>
      </c>
      <c r="E465">
        <v>40</v>
      </c>
      <c r="F465">
        <v>1</v>
      </c>
    </row>
    <row r="466" spans="1:6" x14ac:dyDescent="0.3">
      <c r="A466" t="s">
        <v>8219</v>
      </c>
      <c r="B466">
        <v>30</v>
      </c>
      <c r="C466">
        <v>26</v>
      </c>
      <c r="D466" t="s">
        <v>8221</v>
      </c>
      <c r="E466">
        <v>123</v>
      </c>
      <c r="F466">
        <v>1</v>
      </c>
    </row>
    <row r="467" spans="1:6" x14ac:dyDescent="0.3">
      <c r="A467" t="s">
        <v>8219</v>
      </c>
      <c r="B467">
        <v>478</v>
      </c>
      <c r="C467">
        <v>26</v>
      </c>
      <c r="D467" t="s">
        <v>8221</v>
      </c>
      <c r="E467">
        <v>5</v>
      </c>
      <c r="F467">
        <v>1</v>
      </c>
    </row>
    <row r="468" spans="1:6" x14ac:dyDescent="0.3">
      <c r="A468" t="s">
        <v>8219</v>
      </c>
      <c r="B468">
        <v>74</v>
      </c>
      <c r="C468">
        <v>26</v>
      </c>
      <c r="D468" t="s">
        <v>8221</v>
      </c>
      <c r="E468">
        <v>148</v>
      </c>
      <c r="F468">
        <v>1</v>
      </c>
    </row>
    <row r="469" spans="1:6" x14ac:dyDescent="0.3">
      <c r="A469" t="s">
        <v>8219</v>
      </c>
      <c r="B469">
        <v>131</v>
      </c>
      <c r="C469">
        <v>26</v>
      </c>
      <c r="D469" t="s">
        <v>8221</v>
      </c>
      <c r="E469">
        <v>10</v>
      </c>
      <c r="F469">
        <v>1</v>
      </c>
    </row>
    <row r="470" spans="1:6" x14ac:dyDescent="0.3">
      <c r="A470" t="s">
        <v>8219</v>
      </c>
      <c r="B470">
        <v>61</v>
      </c>
      <c r="C470">
        <v>26</v>
      </c>
      <c r="D470" t="s">
        <v>8221</v>
      </c>
      <c r="E470">
        <v>4</v>
      </c>
      <c r="F470">
        <v>1</v>
      </c>
    </row>
    <row r="471" spans="1:6" x14ac:dyDescent="0.3">
      <c r="A471" t="s">
        <v>8219</v>
      </c>
      <c r="B471">
        <v>1071</v>
      </c>
      <c r="C471">
        <v>26</v>
      </c>
      <c r="D471" t="s">
        <v>8221</v>
      </c>
      <c r="E471">
        <v>21</v>
      </c>
      <c r="F471">
        <v>1</v>
      </c>
    </row>
    <row r="472" spans="1:6" x14ac:dyDescent="0.3">
      <c r="A472" t="s">
        <v>8219</v>
      </c>
      <c r="B472">
        <v>122</v>
      </c>
      <c r="C472">
        <v>27</v>
      </c>
      <c r="D472" t="s">
        <v>8221</v>
      </c>
      <c r="E472">
        <v>2</v>
      </c>
      <c r="F472">
        <v>1</v>
      </c>
    </row>
    <row r="473" spans="1:6" x14ac:dyDescent="0.3">
      <c r="A473" t="s">
        <v>8219</v>
      </c>
      <c r="B473">
        <v>111</v>
      </c>
      <c r="C473">
        <v>27</v>
      </c>
      <c r="D473" t="s">
        <v>8221</v>
      </c>
      <c r="E473">
        <v>0</v>
      </c>
      <c r="F473">
        <v>1</v>
      </c>
    </row>
    <row r="474" spans="1:6" x14ac:dyDescent="0.3">
      <c r="A474" t="s">
        <v>8219</v>
      </c>
      <c r="B474">
        <v>255</v>
      </c>
      <c r="C474">
        <v>27</v>
      </c>
      <c r="D474" t="s">
        <v>8221</v>
      </c>
      <c r="E474">
        <v>4</v>
      </c>
      <c r="F474">
        <v>1</v>
      </c>
    </row>
    <row r="475" spans="1:6" x14ac:dyDescent="0.3">
      <c r="A475" t="s">
        <v>8219</v>
      </c>
      <c r="B475">
        <v>141</v>
      </c>
      <c r="C475">
        <v>27</v>
      </c>
      <c r="D475" t="s">
        <v>8221</v>
      </c>
      <c r="E475">
        <v>1</v>
      </c>
      <c r="F475">
        <v>1</v>
      </c>
    </row>
    <row r="476" spans="1:6" x14ac:dyDescent="0.3">
      <c r="A476" t="s">
        <v>8219</v>
      </c>
      <c r="B476">
        <v>159</v>
      </c>
      <c r="C476">
        <v>27</v>
      </c>
      <c r="D476" t="s">
        <v>8221</v>
      </c>
      <c r="E476">
        <v>30</v>
      </c>
      <c r="F476">
        <v>1</v>
      </c>
    </row>
    <row r="477" spans="1:6" x14ac:dyDescent="0.3">
      <c r="A477" t="s">
        <v>8219</v>
      </c>
      <c r="B477">
        <v>99</v>
      </c>
      <c r="C477">
        <v>27</v>
      </c>
      <c r="D477" t="s">
        <v>8221</v>
      </c>
      <c r="E477">
        <v>3</v>
      </c>
      <c r="F477">
        <v>1</v>
      </c>
    </row>
    <row r="478" spans="1:6" x14ac:dyDescent="0.3">
      <c r="A478" t="s">
        <v>8219</v>
      </c>
      <c r="B478">
        <v>96</v>
      </c>
      <c r="C478">
        <v>27</v>
      </c>
      <c r="D478" t="s">
        <v>8221</v>
      </c>
      <c r="E478">
        <v>975</v>
      </c>
      <c r="F478">
        <v>1</v>
      </c>
    </row>
    <row r="479" spans="1:6" x14ac:dyDescent="0.3">
      <c r="A479" t="s">
        <v>8219</v>
      </c>
      <c r="B479">
        <v>27</v>
      </c>
      <c r="C479">
        <v>27</v>
      </c>
      <c r="D479" t="s">
        <v>8221</v>
      </c>
      <c r="E479">
        <v>167</v>
      </c>
      <c r="F479">
        <v>1</v>
      </c>
    </row>
    <row r="480" spans="1:6" x14ac:dyDescent="0.3">
      <c r="A480" t="s">
        <v>8219</v>
      </c>
      <c r="B480">
        <v>166</v>
      </c>
      <c r="C480">
        <v>27</v>
      </c>
      <c r="D480" t="s">
        <v>8221</v>
      </c>
      <c r="E480">
        <v>5</v>
      </c>
      <c r="F480">
        <v>1</v>
      </c>
    </row>
    <row r="481" spans="1:6" x14ac:dyDescent="0.3">
      <c r="A481" t="s">
        <v>8219</v>
      </c>
      <c r="B481">
        <v>76</v>
      </c>
      <c r="C481">
        <v>27</v>
      </c>
      <c r="D481" t="s">
        <v>8221</v>
      </c>
      <c r="E481">
        <v>18</v>
      </c>
      <c r="F481">
        <v>1</v>
      </c>
    </row>
    <row r="482" spans="1:6" x14ac:dyDescent="0.3">
      <c r="A482" t="s">
        <v>8219</v>
      </c>
      <c r="B482">
        <v>211</v>
      </c>
      <c r="C482">
        <v>27</v>
      </c>
      <c r="D482" t="s">
        <v>8221</v>
      </c>
      <c r="E482">
        <v>98</v>
      </c>
      <c r="F482">
        <v>1</v>
      </c>
    </row>
    <row r="483" spans="1:6" x14ac:dyDescent="0.3">
      <c r="A483" t="s">
        <v>8219</v>
      </c>
      <c r="B483">
        <v>21</v>
      </c>
      <c r="C483">
        <v>27</v>
      </c>
      <c r="D483" t="s">
        <v>8221</v>
      </c>
      <c r="E483">
        <v>4</v>
      </c>
      <c r="F483">
        <v>1</v>
      </c>
    </row>
    <row r="484" spans="1:6" x14ac:dyDescent="0.3">
      <c r="A484" t="s">
        <v>8219</v>
      </c>
      <c r="B484">
        <v>61</v>
      </c>
      <c r="C484">
        <v>27</v>
      </c>
      <c r="D484" t="s">
        <v>8221</v>
      </c>
      <c r="E484">
        <v>3</v>
      </c>
      <c r="F484">
        <v>1</v>
      </c>
    </row>
    <row r="485" spans="1:6" x14ac:dyDescent="0.3">
      <c r="A485" t="s">
        <v>8219</v>
      </c>
      <c r="B485">
        <v>30</v>
      </c>
      <c r="C485">
        <v>27</v>
      </c>
      <c r="D485" t="s">
        <v>8221</v>
      </c>
      <c r="E485">
        <v>1</v>
      </c>
      <c r="F485">
        <v>1</v>
      </c>
    </row>
    <row r="486" spans="1:6" x14ac:dyDescent="0.3">
      <c r="A486" t="s">
        <v>8219</v>
      </c>
      <c r="B486">
        <v>375</v>
      </c>
      <c r="C486">
        <v>27</v>
      </c>
      <c r="D486" t="s">
        <v>8221</v>
      </c>
      <c r="E486">
        <v>0</v>
      </c>
      <c r="F486">
        <v>1</v>
      </c>
    </row>
    <row r="487" spans="1:6" x14ac:dyDescent="0.3">
      <c r="A487" t="s">
        <v>8219</v>
      </c>
      <c r="B487">
        <v>111</v>
      </c>
      <c r="C487">
        <v>27</v>
      </c>
      <c r="D487" t="s">
        <v>8221</v>
      </c>
      <c r="E487">
        <v>9</v>
      </c>
      <c r="F487">
        <v>1</v>
      </c>
    </row>
    <row r="488" spans="1:6" x14ac:dyDescent="0.3">
      <c r="A488" t="s">
        <v>8219</v>
      </c>
      <c r="B488">
        <v>123</v>
      </c>
      <c r="C488">
        <v>27</v>
      </c>
      <c r="D488" t="s">
        <v>8221</v>
      </c>
      <c r="E488">
        <v>2</v>
      </c>
      <c r="F488">
        <v>1</v>
      </c>
    </row>
    <row r="489" spans="1:6" x14ac:dyDescent="0.3">
      <c r="A489" t="s">
        <v>8219</v>
      </c>
      <c r="B489">
        <v>70</v>
      </c>
      <c r="C489">
        <v>27</v>
      </c>
      <c r="D489" t="s">
        <v>8221</v>
      </c>
      <c r="E489">
        <v>0</v>
      </c>
      <c r="F489">
        <v>1</v>
      </c>
    </row>
    <row r="490" spans="1:6" x14ac:dyDescent="0.3">
      <c r="A490" t="s">
        <v>8219</v>
      </c>
      <c r="B490">
        <v>85</v>
      </c>
      <c r="C490">
        <v>27</v>
      </c>
      <c r="D490" t="s">
        <v>8221</v>
      </c>
      <c r="E490">
        <v>147</v>
      </c>
      <c r="F490">
        <v>1</v>
      </c>
    </row>
    <row r="491" spans="1:6" x14ac:dyDescent="0.3">
      <c r="A491" t="s">
        <v>8219</v>
      </c>
      <c r="B491">
        <v>86</v>
      </c>
      <c r="C491">
        <v>27</v>
      </c>
      <c r="D491" t="s">
        <v>8221</v>
      </c>
      <c r="E491">
        <v>49</v>
      </c>
      <c r="F491">
        <v>1</v>
      </c>
    </row>
    <row r="492" spans="1:6" x14ac:dyDescent="0.3">
      <c r="A492" t="s">
        <v>8219</v>
      </c>
      <c r="B492">
        <v>13</v>
      </c>
      <c r="C492">
        <v>27</v>
      </c>
      <c r="D492" t="s">
        <v>8221</v>
      </c>
      <c r="E492">
        <v>1</v>
      </c>
      <c r="F492">
        <v>1</v>
      </c>
    </row>
    <row r="493" spans="1:6" x14ac:dyDescent="0.3">
      <c r="A493" t="s">
        <v>8219</v>
      </c>
      <c r="B493">
        <v>33</v>
      </c>
      <c r="C493">
        <v>27</v>
      </c>
      <c r="D493" t="s">
        <v>8221</v>
      </c>
      <c r="E493">
        <v>2</v>
      </c>
      <c r="F493">
        <v>1</v>
      </c>
    </row>
    <row r="494" spans="1:6" x14ac:dyDescent="0.3">
      <c r="A494" t="s">
        <v>8219</v>
      </c>
      <c r="B494">
        <v>15</v>
      </c>
      <c r="C494">
        <v>27</v>
      </c>
      <c r="D494" t="s">
        <v>8221</v>
      </c>
      <c r="E494">
        <v>7</v>
      </c>
      <c r="F494">
        <v>1</v>
      </c>
    </row>
    <row r="495" spans="1:6" x14ac:dyDescent="0.3">
      <c r="A495" t="s">
        <v>8219</v>
      </c>
      <c r="B495">
        <v>273</v>
      </c>
      <c r="C495">
        <v>27</v>
      </c>
      <c r="D495" t="s">
        <v>8221</v>
      </c>
      <c r="E495">
        <v>4</v>
      </c>
      <c r="F495">
        <v>1</v>
      </c>
    </row>
    <row r="496" spans="1:6" x14ac:dyDescent="0.3">
      <c r="A496" t="s">
        <v>8219</v>
      </c>
      <c r="B496">
        <v>714</v>
      </c>
      <c r="C496">
        <v>27</v>
      </c>
      <c r="D496" t="s">
        <v>8221</v>
      </c>
      <c r="E496">
        <v>27</v>
      </c>
      <c r="F496">
        <v>1</v>
      </c>
    </row>
    <row r="497" spans="1:6" x14ac:dyDescent="0.3">
      <c r="A497" t="s">
        <v>8219</v>
      </c>
      <c r="B497">
        <v>170</v>
      </c>
      <c r="C497">
        <v>27</v>
      </c>
      <c r="D497" t="s">
        <v>8221</v>
      </c>
      <c r="E497">
        <v>94</v>
      </c>
      <c r="F497">
        <v>1</v>
      </c>
    </row>
    <row r="498" spans="1:6" x14ac:dyDescent="0.3">
      <c r="A498" t="s">
        <v>8219</v>
      </c>
      <c r="B498">
        <v>512</v>
      </c>
      <c r="C498">
        <v>27</v>
      </c>
      <c r="D498" t="s">
        <v>8221</v>
      </c>
      <c r="E498">
        <v>29</v>
      </c>
      <c r="F498">
        <v>2</v>
      </c>
    </row>
    <row r="499" spans="1:6" x14ac:dyDescent="0.3">
      <c r="A499" t="s">
        <v>8219</v>
      </c>
      <c r="B499">
        <v>314</v>
      </c>
      <c r="C499">
        <v>27</v>
      </c>
      <c r="D499" t="s">
        <v>8221</v>
      </c>
      <c r="E499">
        <v>7</v>
      </c>
      <c r="F499">
        <v>2</v>
      </c>
    </row>
    <row r="500" spans="1:6" x14ac:dyDescent="0.3">
      <c r="A500" t="s">
        <v>8219</v>
      </c>
      <c r="B500">
        <v>167</v>
      </c>
      <c r="C500">
        <v>27</v>
      </c>
      <c r="D500" t="s">
        <v>8221</v>
      </c>
      <c r="E500">
        <v>22</v>
      </c>
      <c r="F500">
        <v>2</v>
      </c>
    </row>
    <row r="501" spans="1:6" x14ac:dyDescent="0.3">
      <c r="A501" t="s">
        <v>8219</v>
      </c>
      <c r="B501">
        <v>9</v>
      </c>
      <c r="C501">
        <v>27</v>
      </c>
      <c r="D501" t="s">
        <v>8221</v>
      </c>
      <c r="E501">
        <v>1</v>
      </c>
      <c r="F501">
        <v>2</v>
      </c>
    </row>
    <row r="502" spans="1:6" x14ac:dyDescent="0.3">
      <c r="A502" t="s">
        <v>8219</v>
      </c>
      <c r="B502">
        <v>103</v>
      </c>
      <c r="C502">
        <v>27</v>
      </c>
      <c r="D502" t="s">
        <v>8221</v>
      </c>
      <c r="E502">
        <v>10</v>
      </c>
      <c r="F502">
        <v>2</v>
      </c>
    </row>
    <row r="503" spans="1:6" x14ac:dyDescent="0.3">
      <c r="A503" t="s">
        <v>8219</v>
      </c>
      <c r="B503">
        <v>111</v>
      </c>
      <c r="C503">
        <v>27</v>
      </c>
      <c r="D503" t="s">
        <v>8221</v>
      </c>
      <c r="E503">
        <v>6</v>
      </c>
      <c r="F503">
        <v>2</v>
      </c>
    </row>
    <row r="504" spans="1:6" x14ac:dyDescent="0.3">
      <c r="A504" t="s">
        <v>8219</v>
      </c>
      <c r="B504">
        <v>271</v>
      </c>
      <c r="C504">
        <v>27</v>
      </c>
      <c r="D504" t="s">
        <v>8221</v>
      </c>
      <c r="E504">
        <v>24</v>
      </c>
      <c r="F504">
        <v>2</v>
      </c>
    </row>
    <row r="505" spans="1:6" x14ac:dyDescent="0.3">
      <c r="A505" t="s">
        <v>8219</v>
      </c>
      <c r="B505">
        <v>101</v>
      </c>
      <c r="C505">
        <v>27</v>
      </c>
      <c r="D505" t="s">
        <v>8221</v>
      </c>
      <c r="E505">
        <v>15</v>
      </c>
      <c r="F505">
        <v>2</v>
      </c>
    </row>
    <row r="506" spans="1:6" x14ac:dyDescent="0.3">
      <c r="A506" t="s">
        <v>8219</v>
      </c>
      <c r="B506">
        <v>57</v>
      </c>
      <c r="C506">
        <v>27</v>
      </c>
      <c r="D506" t="s">
        <v>8221</v>
      </c>
      <c r="E506">
        <v>37</v>
      </c>
      <c r="F506">
        <v>2</v>
      </c>
    </row>
    <row r="507" spans="1:6" x14ac:dyDescent="0.3">
      <c r="A507" t="s">
        <v>8219</v>
      </c>
      <c r="B507">
        <v>62</v>
      </c>
      <c r="C507">
        <v>27</v>
      </c>
      <c r="D507" t="s">
        <v>8221</v>
      </c>
      <c r="E507">
        <v>20</v>
      </c>
      <c r="F507">
        <v>2</v>
      </c>
    </row>
    <row r="508" spans="1:6" x14ac:dyDescent="0.3">
      <c r="A508" t="s">
        <v>8219</v>
      </c>
      <c r="B508">
        <v>32</v>
      </c>
      <c r="C508">
        <v>27</v>
      </c>
      <c r="D508" t="s">
        <v>8221</v>
      </c>
      <c r="E508">
        <v>7</v>
      </c>
      <c r="F508">
        <v>2</v>
      </c>
    </row>
    <row r="509" spans="1:6" x14ac:dyDescent="0.3">
      <c r="A509" t="s">
        <v>8219</v>
      </c>
      <c r="B509">
        <v>141</v>
      </c>
      <c r="C509">
        <v>28</v>
      </c>
      <c r="D509" t="s">
        <v>8221</v>
      </c>
      <c r="E509">
        <v>0</v>
      </c>
      <c r="F509">
        <v>2</v>
      </c>
    </row>
    <row r="510" spans="1:6" x14ac:dyDescent="0.3">
      <c r="A510" t="s">
        <v>8219</v>
      </c>
      <c r="B510">
        <v>75</v>
      </c>
      <c r="C510">
        <v>28</v>
      </c>
      <c r="D510" t="s">
        <v>8221</v>
      </c>
      <c r="E510">
        <v>21</v>
      </c>
      <c r="F510">
        <v>2</v>
      </c>
    </row>
    <row r="511" spans="1:6" x14ac:dyDescent="0.3">
      <c r="A511" t="s">
        <v>8219</v>
      </c>
      <c r="B511">
        <v>46</v>
      </c>
      <c r="C511">
        <v>28</v>
      </c>
      <c r="D511" t="s">
        <v>8221</v>
      </c>
      <c r="E511">
        <v>3</v>
      </c>
      <c r="F511">
        <v>2</v>
      </c>
    </row>
    <row r="512" spans="1:6" x14ac:dyDescent="0.3">
      <c r="A512" t="s">
        <v>8219</v>
      </c>
      <c r="B512">
        <v>103</v>
      </c>
      <c r="C512">
        <v>28</v>
      </c>
      <c r="D512" t="s">
        <v>8221</v>
      </c>
      <c r="E512">
        <v>11</v>
      </c>
      <c r="F512">
        <v>2</v>
      </c>
    </row>
    <row r="513" spans="1:6" x14ac:dyDescent="0.3">
      <c r="A513" t="s">
        <v>8219</v>
      </c>
      <c r="B513">
        <v>6</v>
      </c>
      <c r="C513">
        <v>28</v>
      </c>
      <c r="D513" t="s">
        <v>8221</v>
      </c>
      <c r="E513">
        <v>1</v>
      </c>
      <c r="F513">
        <v>2</v>
      </c>
    </row>
    <row r="514" spans="1:6" x14ac:dyDescent="0.3">
      <c r="A514" t="s">
        <v>8219</v>
      </c>
      <c r="B514">
        <v>83</v>
      </c>
      <c r="C514">
        <v>28</v>
      </c>
      <c r="D514" t="s">
        <v>8221</v>
      </c>
      <c r="E514">
        <v>312</v>
      </c>
      <c r="F514">
        <v>2</v>
      </c>
    </row>
    <row r="515" spans="1:6" x14ac:dyDescent="0.3">
      <c r="A515" t="s">
        <v>8219</v>
      </c>
      <c r="B515">
        <v>108</v>
      </c>
      <c r="C515">
        <v>28</v>
      </c>
      <c r="D515" t="s">
        <v>8221</v>
      </c>
      <c r="E515">
        <v>1</v>
      </c>
      <c r="F515">
        <v>2</v>
      </c>
    </row>
    <row r="516" spans="1:6" x14ac:dyDescent="0.3">
      <c r="A516" t="s">
        <v>8219</v>
      </c>
      <c r="B516">
        <v>25</v>
      </c>
      <c r="C516">
        <v>28</v>
      </c>
      <c r="D516" t="s">
        <v>8221</v>
      </c>
      <c r="E516">
        <v>3</v>
      </c>
      <c r="F516">
        <v>2</v>
      </c>
    </row>
    <row r="517" spans="1:6" x14ac:dyDescent="0.3">
      <c r="A517" t="s">
        <v>8219</v>
      </c>
      <c r="B517">
        <v>549</v>
      </c>
      <c r="C517">
        <v>28</v>
      </c>
      <c r="D517" t="s">
        <v>8221</v>
      </c>
      <c r="E517">
        <v>4</v>
      </c>
      <c r="F517">
        <v>2</v>
      </c>
    </row>
    <row r="518" spans="1:6" x14ac:dyDescent="0.3">
      <c r="A518" t="s">
        <v>8219</v>
      </c>
      <c r="B518">
        <v>222</v>
      </c>
      <c r="C518">
        <v>28</v>
      </c>
      <c r="D518" t="s">
        <v>8221</v>
      </c>
      <c r="E518">
        <v>10</v>
      </c>
      <c r="F518">
        <v>2</v>
      </c>
    </row>
    <row r="519" spans="1:6" x14ac:dyDescent="0.3">
      <c r="A519" t="s">
        <v>8219</v>
      </c>
      <c r="B519">
        <v>183</v>
      </c>
      <c r="C519">
        <v>28</v>
      </c>
      <c r="D519" t="s">
        <v>8221</v>
      </c>
      <c r="E519">
        <v>8</v>
      </c>
      <c r="F519">
        <v>2</v>
      </c>
    </row>
    <row r="520" spans="1:6" x14ac:dyDescent="0.3">
      <c r="A520" t="s">
        <v>8219</v>
      </c>
      <c r="B520">
        <v>89</v>
      </c>
      <c r="C520">
        <v>28</v>
      </c>
      <c r="D520" t="s">
        <v>8221</v>
      </c>
      <c r="E520">
        <v>3</v>
      </c>
      <c r="F520">
        <v>2</v>
      </c>
    </row>
    <row r="521" spans="1:6" x14ac:dyDescent="0.3">
      <c r="A521" t="s">
        <v>8219</v>
      </c>
      <c r="B521">
        <v>253</v>
      </c>
      <c r="C521">
        <v>28</v>
      </c>
      <c r="D521" t="s">
        <v>8221</v>
      </c>
      <c r="E521">
        <v>1</v>
      </c>
      <c r="F521">
        <v>2</v>
      </c>
    </row>
    <row r="522" spans="1:6" x14ac:dyDescent="0.3">
      <c r="A522" t="s">
        <v>8219</v>
      </c>
      <c r="B522">
        <v>140</v>
      </c>
      <c r="C522">
        <v>28</v>
      </c>
      <c r="D522" t="s">
        <v>8221</v>
      </c>
      <c r="E522">
        <v>0</v>
      </c>
      <c r="F522">
        <v>2</v>
      </c>
    </row>
    <row r="523" spans="1:6" x14ac:dyDescent="0.3">
      <c r="A523" t="s">
        <v>8219</v>
      </c>
      <c r="B523">
        <v>103</v>
      </c>
      <c r="C523">
        <v>28</v>
      </c>
      <c r="D523" t="s">
        <v>8221</v>
      </c>
      <c r="E523">
        <v>5</v>
      </c>
      <c r="F523">
        <v>2</v>
      </c>
    </row>
    <row r="524" spans="1:6" x14ac:dyDescent="0.3">
      <c r="A524" t="s">
        <v>8219</v>
      </c>
      <c r="B524">
        <v>138</v>
      </c>
      <c r="C524">
        <v>28</v>
      </c>
      <c r="D524" t="s">
        <v>8221</v>
      </c>
      <c r="E524">
        <v>0</v>
      </c>
      <c r="F524">
        <v>2</v>
      </c>
    </row>
    <row r="525" spans="1:6" x14ac:dyDescent="0.3">
      <c r="A525" t="s">
        <v>8219</v>
      </c>
      <c r="B525">
        <v>191</v>
      </c>
      <c r="C525">
        <v>28</v>
      </c>
      <c r="D525" t="s">
        <v>8221</v>
      </c>
      <c r="E525">
        <v>3</v>
      </c>
      <c r="F525">
        <v>2</v>
      </c>
    </row>
    <row r="526" spans="1:6" x14ac:dyDescent="0.3">
      <c r="A526" t="s">
        <v>8219</v>
      </c>
      <c r="B526">
        <v>45</v>
      </c>
      <c r="C526">
        <v>28</v>
      </c>
      <c r="D526" t="s">
        <v>8221</v>
      </c>
      <c r="E526">
        <v>7</v>
      </c>
      <c r="F526">
        <v>2</v>
      </c>
    </row>
    <row r="527" spans="1:6" x14ac:dyDescent="0.3">
      <c r="A527" t="s">
        <v>8219</v>
      </c>
      <c r="B527">
        <v>17</v>
      </c>
      <c r="C527">
        <v>28</v>
      </c>
      <c r="D527" t="s">
        <v>8221</v>
      </c>
      <c r="E527">
        <v>0</v>
      </c>
      <c r="F527">
        <v>2</v>
      </c>
    </row>
    <row r="528" spans="1:6" x14ac:dyDescent="0.3">
      <c r="A528" t="s">
        <v>8219</v>
      </c>
      <c r="B528">
        <v>31</v>
      </c>
      <c r="C528">
        <v>28</v>
      </c>
      <c r="D528" t="s">
        <v>8221</v>
      </c>
      <c r="E528">
        <v>2</v>
      </c>
      <c r="F528">
        <v>2</v>
      </c>
    </row>
    <row r="529" spans="1:6" x14ac:dyDescent="0.3">
      <c r="A529" t="s">
        <v>8219</v>
      </c>
      <c r="B529">
        <v>50</v>
      </c>
      <c r="C529">
        <v>28</v>
      </c>
      <c r="D529" t="s">
        <v>8221</v>
      </c>
      <c r="E529">
        <v>23</v>
      </c>
      <c r="F529">
        <v>2</v>
      </c>
    </row>
    <row r="530" spans="1:6" x14ac:dyDescent="0.3">
      <c r="A530" t="s">
        <v>8219</v>
      </c>
      <c r="B530">
        <v>59</v>
      </c>
      <c r="C530">
        <v>28</v>
      </c>
      <c r="D530" t="s">
        <v>8221</v>
      </c>
      <c r="E530">
        <v>1</v>
      </c>
      <c r="F530">
        <v>2</v>
      </c>
    </row>
    <row r="531" spans="1:6" x14ac:dyDescent="0.3">
      <c r="A531" t="s">
        <v>8219</v>
      </c>
      <c r="B531">
        <v>81</v>
      </c>
      <c r="C531">
        <v>28</v>
      </c>
      <c r="D531" t="s">
        <v>8221</v>
      </c>
      <c r="E531">
        <v>2</v>
      </c>
      <c r="F531">
        <v>2</v>
      </c>
    </row>
    <row r="532" spans="1:6" x14ac:dyDescent="0.3">
      <c r="A532" t="s">
        <v>8219</v>
      </c>
      <c r="B532">
        <v>508</v>
      </c>
      <c r="C532">
        <v>28</v>
      </c>
      <c r="D532" t="s">
        <v>8221</v>
      </c>
      <c r="E532">
        <v>3</v>
      </c>
      <c r="F532">
        <v>2</v>
      </c>
    </row>
    <row r="533" spans="1:6" x14ac:dyDescent="0.3">
      <c r="A533" t="s">
        <v>8219</v>
      </c>
      <c r="B533">
        <v>74</v>
      </c>
      <c r="C533">
        <v>28</v>
      </c>
      <c r="D533" t="s">
        <v>8221</v>
      </c>
      <c r="E533">
        <v>0</v>
      </c>
      <c r="F533">
        <v>2</v>
      </c>
    </row>
    <row r="534" spans="1:6" x14ac:dyDescent="0.3">
      <c r="A534" t="s">
        <v>8219</v>
      </c>
      <c r="B534">
        <v>141</v>
      </c>
      <c r="C534">
        <v>28</v>
      </c>
      <c r="D534" t="s">
        <v>8221</v>
      </c>
      <c r="E534">
        <v>13</v>
      </c>
      <c r="F534">
        <v>2</v>
      </c>
    </row>
    <row r="535" spans="1:6" x14ac:dyDescent="0.3">
      <c r="A535" t="s">
        <v>8219</v>
      </c>
      <c r="B535">
        <v>711</v>
      </c>
      <c r="C535">
        <v>28</v>
      </c>
      <c r="D535" t="s">
        <v>8221</v>
      </c>
      <c r="E535">
        <v>1</v>
      </c>
      <c r="F535">
        <v>2</v>
      </c>
    </row>
    <row r="536" spans="1:6" x14ac:dyDescent="0.3">
      <c r="A536" t="s">
        <v>8219</v>
      </c>
      <c r="B536">
        <v>141</v>
      </c>
      <c r="C536">
        <v>28</v>
      </c>
      <c r="D536" t="s">
        <v>8221</v>
      </c>
      <c r="E536">
        <v>1</v>
      </c>
      <c r="F536">
        <v>2</v>
      </c>
    </row>
    <row r="537" spans="1:6" x14ac:dyDescent="0.3">
      <c r="A537" t="s">
        <v>8219</v>
      </c>
      <c r="B537">
        <v>109</v>
      </c>
      <c r="C537">
        <v>28</v>
      </c>
      <c r="D537" t="s">
        <v>8221</v>
      </c>
      <c r="E537">
        <v>1</v>
      </c>
      <c r="F537">
        <v>2</v>
      </c>
    </row>
    <row r="538" spans="1:6" x14ac:dyDescent="0.3">
      <c r="A538" t="s">
        <v>8219</v>
      </c>
      <c r="B538">
        <v>361</v>
      </c>
      <c r="C538">
        <v>29</v>
      </c>
      <c r="D538" t="s">
        <v>8221</v>
      </c>
      <c r="E538">
        <v>6</v>
      </c>
      <c r="F538">
        <v>2</v>
      </c>
    </row>
    <row r="539" spans="1:6" x14ac:dyDescent="0.3">
      <c r="A539" t="s">
        <v>8219</v>
      </c>
      <c r="B539">
        <v>176</v>
      </c>
      <c r="C539">
        <v>29</v>
      </c>
      <c r="D539" t="s">
        <v>8221</v>
      </c>
      <c r="E539">
        <v>39</v>
      </c>
      <c r="F539">
        <v>2</v>
      </c>
    </row>
    <row r="540" spans="1:6" x14ac:dyDescent="0.3">
      <c r="A540" t="s">
        <v>8219</v>
      </c>
      <c r="B540">
        <v>670</v>
      </c>
      <c r="C540">
        <v>29</v>
      </c>
      <c r="D540" t="s">
        <v>8221</v>
      </c>
      <c r="E540">
        <v>4</v>
      </c>
      <c r="F540">
        <v>2</v>
      </c>
    </row>
    <row r="541" spans="1:6" x14ac:dyDescent="0.3">
      <c r="A541" t="s">
        <v>8219</v>
      </c>
      <c r="B541">
        <v>96</v>
      </c>
      <c r="C541">
        <v>29</v>
      </c>
      <c r="D541" t="s">
        <v>8221</v>
      </c>
      <c r="E541">
        <v>1</v>
      </c>
      <c r="F541">
        <v>2</v>
      </c>
    </row>
    <row r="542" spans="1:6" x14ac:dyDescent="0.3">
      <c r="A542" t="s">
        <v>8219</v>
      </c>
      <c r="B542">
        <v>74</v>
      </c>
      <c r="C542">
        <v>29</v>
      </c>
      <c r="D542" t="s">
        <v>8221</v>
      </c>
      <c r="E542">
        <v>0</v>
      </c>
      <c r="F542">
        <v>2</v>
      </c>
    </row>
    <row r="543" spans="1:6" x14ac:dyDescent="0.3">
      <c r="A543" t="s">
        <v>8219</v>
      </c>
      <c r="B543">
        <v>52</v>
      </c>
      <c r="C543">
        <v>29</v>
      </c>
      <c r="D543" t="s">
        <v>8221</v>
      </c>
      <c r="E543">
        <v>0</v>
      </c>
      <c r="F543">
        <v>2</v>
      </c>
    </row>
    <row r="544" spans="1:6" x14ac:dyDescent="0.3">
      <c r="A544" t="s">
        <v>8219</v>
      </c>
      <c r="B544">
        <v>105</v>
      </c>
      <c r="C544">
        <v>29</v>
      </c>
      <c r="D544" t="s">
        <v>8221</v>
      </c>
      <c r="E544">
        <v>0</v>
      </c>
      <c r="F544">
        <v>2</v>
      </c>
    </row>
    <row r="545" spans="1:6" x14ac:dyDescent="0.3">
      <c r="A545" t="s">
        <v>8219</v>
      </c>
      <c r="B545">
        <v>41</v>
      </c>
      <c r="C545">
        <v>29</v>
      </c>
      <c r="D545" t="s">
        <v>8221</v>
      </c>
      <c r="E545">
        <v>8</v>
      </c>
      <c r="F545">
        <v>2</v>
      </c>
    </row>
    <row r="546" spans="1:6" x14ac:dyDescent="0.3">
      <c r="A546" t="s">
        <v>8219</v>
      </c>
      <c r="B546">
        <v>34</v>
      </c>
      <c r="C546">
        <v>29</v>
      </c>
      <c r="D546" t="s">
        <v>8221</v>
      </c>
      <c r="E546">
        <v>0</v>
      </c>
      <c r="F546">
        <v>2</v>
      </c>
    </row>
    <row r="547" spans="1:6" x14ac:dyDescent="0.3">
      <c r="A547" t="s">
        <v>8219</v>
      </c>
      <c r="B547">
        <v>66</v>
      </c>
      <c r="C547">
        <v>29</v>
      </c>
      <c r="D547" t="s">
        <v>8221</v>
      </c>
      <c r="E547">
        <v>1</v>
      </c>
      <c r="F547">
        <v>2</v>
      </c>
    </row>
    <row r="548" spans="1:6" x14ac:dyDescent="0.3">
      <c r="A548" t="s">
        <v>8219</v>
      </c>
      <c r="B548">
        <v>50</v>
      </c>
      <c r="C548">
        <v>29</v>
      </c>
      <c r="D548" t="s">
        <v>8221</v>
      </c>
      <c r="E548">
        <v>12</v>
      </c>
      <c r="F548">
        <v>2</v>
      </c>
    </row>
    <row r="549" spans="1:6" x14ac:dyDescent="0.3">
      <c r="A549" t="s">
        <v>8219</v>
      </c>
      <c r="B549">
        <v>159</v>
      </c>
      <c r="C549">
        <v>29</v>
      </c>
      <c r="D549" t="s">
        <v>8221</v>
      </c>
      <c r="E549">
        <v>0</v>
      </c>
      <c r="F549">
        <v>2</v>
      </c>
    </row>
    <row r="550" spans="1:6" x14ac:dyDescent="0.3">
      <c r="A550" t="s">
        <v>8219</v>
      </c>
      <c r="B550">
        <v>182</v>
      </c>
      <c r="C550">
        <v>29</v>
      </c>
      <c r="D550" t="s">
        <v>8221</v>
      </c>
      <c r="E550">
        <v>3</v>
      </c>
      <c r="F550">
        <v>2</v>
      </c>
    </row>
    <row r="551" spans="1:6" x14ac:dyDescent="0.3">
      <c r="A551" t="s">
        <v>8219</v>
      </c>
      <c r="B551">
        <v>206</v>
      </c>
      <c r="C551">
        <v>29</v>
      </c>
      <c r="D551" t="s">
        <v>8221</v>
      </c>
      <c r="E551">
        <v>2</v>
      </c>
      <c r="F551">
        <v>2</v>
      </c>
    </row>
    <row r="552" spans="1:6" x14ac:dyDescent="0.3">
      <c r="A552" t="s">
        <v>8219</v>
      </c>
      <c r="B552">
        <v>169</v>
      </c>
      <c r="C552">
        <v>29</v>
      </c>
      <c r="D552" t="s">
        <v>8221</v>
      </c>
      <c r="E552">
        <v>6</v>
      </c>
      <c r="F552">
        <v>2</v>
      </c>
    </row>
    <row r="553" spans="1:6" x14ac:dyDescent="0.3">
      <c r="A553" t="s">
        <v>8219</v>
      </c>
      <c r="B553">
        <v>31</v>
      </c>
      <c r="C553">
        <v>29</v>
      </c>
      <c r="D553" t="s">
        <v>8221</v>
      </c>
      <c r="E553">
        <v>0</v>
      </c>
      <c r="F553">
        <v>2</v>
      </c>
    </row>
    <row r="554" spans="1:6" x14ac:dyDescent="0.3">
      <c r="A554" t="s">
        <v>8219</v>
      </c>
      <c r="B554">
        <v>28</v>
      </c>
      <c r="C554">
        <v>29</v>
      </c>
      <c r="D554" t="s">
        <v>8221</v>
      </c>
      <c r="E554">
        <v>15</v>
      </c>
      <c r="F554">
        <v>2</v>
      </c>
    </row>
    <row r="555" spans="1:6" x14ac:dyDescent="0.3">
      <c r="A555" t="s">
        <v>8219</v>
      </c>
      <c r="B555">
        <v>54</v>
      </c>
      <c r="C555">
        <v>29</v>
      </c>
      <c r="D555" t="s">
        <v>8221</v>
      </c>
      <c r="E555">
        <v>1</v>
      </c>
      <c r="F555">
        <v>2</v>
      </c>
    </row>
    <row r="556" spans="1:6" x14ac:dyDescent="0.3">
      <c r="A556" t="s">
        <v>8219</v>
      </c>
      <c r="B556">
        <v>467</v>
      </c>
      <c r="C556">
        <v>30</v>
      </c>
      <c r="D556" t="s">
        <v>8221</v>
      </c>
      <c r="E556">
        <v>3</v>
      </c>
      <c r="F556">
        <v>2</v>
      </c>
    </row>
    <row r="557" spans="1:6" x14ac:dyDescent="0.3">
      <c r="A557" t="s">
        <v>8219</v>
      </c>
      <c r="B557">
        <v>389</v>
      </c>
      <c r="C557">
        <v>30</v>
      </c>
      <c r="D557" t="s">
        <v>8221</v>
      </c>
      <c r="E557">
        <v>8</v>
      </c>
      <c r="F557">
        <v>2</v>
      </c>
    </row>
    <row r="558" spans="1:6" x14ac:dyDescent="0.3">
      <c r="A558" t="s">
        <v>8219</v>
      </c>
      <c r="B558">
        <v>68</v>
      </c>
      <c r="C558">
        <v>30</v>
      </c>
      <c r="D558" t="s">
        <v>8221</v>
      </c>
      <c r="E558">
        <v>0</v>
      </c>
      <c r="F558">
        <v>2</v>
      </c>
    </row>
    <row r="559" spans="1:6" x14ac:dyDescent="0.3">
      <c r="A559" t="s">
        <v>8219</v>
      </c>
      <c r="B559">
        <v>413</v>
      </c>
      <c r="C559">
        <v>30</v>
      </c>
      <c r="D559" t="s">
        <v>8221</v>
      </c>
      <c r="E559">
        <v>3</v>
      </c>
      <c r="F559">
        <v>2</v>
      </c>
    </row>
    <row r="560" spans="1:6" x14ac:dyDescent="0.3">
      <c r="A560" t="s">
        <v>8219</v>
      </c>
      <c r="B560">
        <v>190</v>
      </c>
      <c r="C560">
        <v>30</v>
      </c>
      <c r="D560" t="s">
        <v>8221</v>
      </c>
      <c r="E560">
        <v>3</v>
      </c>
      <c r="F560">
        <v>2</v>
      </c>
    </row>
    <row r="561" spans="1:6" x14ac:dyDescent="0.3">
      <c r="A561" t="s">
        <v>8219</v>
      </c>
      <c r="B561">
        <v>189</v>
      </c>
      <c r="C561">
        <v>30</v>
      </c>
      <c r="D561" t="s">
        <v>8221</v>
      </c>
      <c r="E561">
        <v>0</v>
      </c>
      <c r="F561">
        <v>2</v>
      </c>
    </row>
    <row r="562" spans="1:6" x14ac:dyDescent="0.3">
      <c r="A562" t="s">
        <v>8219</v>
      </c>
      <c r="B562">
        <v>130</v>
      </c>
      <c r="C562">
        <v>30</v>
      </c>
      <c r="D562" t="s">
        <v>8221</v>
      </c>
      <c r="E562">
        <v>19</v>
      </c>
      <c r="F562">
        <v>2</v>
      </c>
    </row>
    <row r="563" spans="1:6" x14ac:dyDescent="0.3">
      <c r="A563" t="s">
        <v>8219</v>
      </c>
      <c r="B563">
        <v>74</v>
      </c>
      <c r="C563">
        <v>30</v>
      </c>
      <c r="D563" t="s">
        <v>8221</v>
      </c>
      <c r="E563">
        <v>0</v>
      </c>
      <c r="F563">
        <v>2</v>
      </c>
    </row>
    <row r="564" spans="1:6" x14ac:dyDescent="0.3">
      <c r="A564" t="s">
        <v>8219</v>
      </c>
      <c r="B564">
        <v>274</v>
      </c>
      <c r="C564">
        <v>30</v>
      </c>
      <c r="D564" t="s">
        <v>8221</v>
      </c>
      <c r="E564">
        <v>2</v>
      </c>
      <c r="F564">
        <v>2</v>
      </c>
    </row>
    <row r="565" spans="1:6" x14ac:dyDescent="0.3">
      <c r="A565" t="s">
        <v>8219</v>
      </c>
      <c r="B565">
        <v>22</v>
      </c>
      <c r="C565">
        <v>30</v>
      </c>
      <c r="D565" t="s">
        <v>8221</v>
      </c>
      <c r="E565">
        <v>0</v>
      </c>
      <c r="F565">
        <v>2</v>
      </c>
    </row>
    <row r="566" spans="1:6" x14ac:dyDescent="0.3">
      <c r="A566" t="s">
        <v>8219</v>
      </c>
      <c r="B566">
        <v>31</v>
      </c>
      <c r="C566">
        <v>30</v>
      </c>
      <c r="D566" t="s">
        <v>8221</v>
      </c>
      <c r="E566">
        <v>0</v>
      </c>
      <c r="F566">
        <v>2</v>
      </c>
    </row>
    <row r="567" spans="1:6" x14ac:dyDescent="0.3">
      <c r="A567" t="s">
        <v>8219</v>
      </c>
      <c r="B567">
        <v>63</v>
      </c>
      <c r="C567">
        <v>30</v>
      </c>
      <c r="D567" t="s">
        <v>8221</v>
      </c>
      <c r="E567">
        <v>25</v>
      </c>
      <c r="F567">
        <v>2</v>
      </c>
    </row>
    <row r="568" spans="1:6" x14ac:dyDescent="0.3">
      <c r="A568" t="s">
        <v>8219</v>
      </c>
      <c r="B568">
        <v>20</v>
      </c>
      <c r="C568">
        <v>30</v>
      </c>
      <c r="D568" t="s">
        <v>8221</v>
      </c>
      <c r="E568">
        <v>8</v>
      </c>
      <c r="F568">
        <v>2</v>
      </c>
    </row>
    <row r="569" spans="1:6" x14ac:dyDescent="0.3">
      <c r="A569" t="s">
        <v>8219</v>
      </c>
      <c r="B569">
        <v>25</v>
      </c>
      <c r="C569">
        <v>30</v>
      </c>
      <c r="D569" t="s">
        <v>8221</v>
      </c>
      <c r="E569">
        <v>16</v>
      </c>
      <c r="F569">
        <v>2</v>
      </c>
    </row>
    <row r="570" spans="1:6" x14ac:dyDescent="0.3">
      <c r="A570" t="s">
        <v>8219</v>
      </c>
      <c r="B570">
        <v>61</v>
      </c>
      <c r="C570">
        <v>30</v>
      </c>
      <c r="D570" t="s">
        <v>8221</v>
      </c>
      <c r="E570">
        <v>3</v>
      </c>
      <c r="F570">
        <v>2</v>
      </c>
    </row>
    <row r="571" spans="1:6" x14ac:dyDescent="0.3">
      <c r="A571" t="s">
        <v>8219</v>
      </c>
      <c r="B571">
        <v>52</v>
      </c>
      <c r="C571">
        <v>30</v>
      </c>
      <c r="D571" t="s">
        <v>8221</v>
      </c>
      <c r="E571">
        <v>3</v>
      </c>
      <c r="F571">
        <v>2</v>
      </c>
    </row>
    <row r="572" spans="1:6" x14ac:dyDescent="0.3">
      <c r="A572" t="s">
        <v>8219</v>
      </c>
      <c r="B572">
        <v>86</v>
      </c>
      <c r="C572">
        <v>30</v>
      </c>
      <c r="D572" t="s">
        <v>8221</v>
      </c>
      <c r="E572">
        <v>2</v>
      </c>
      <c r="F572">
        <v>2</v>
      </c>
    </row>
    <row r="573" spans="1:6" x14ac:dyDescent="0.3">
      <c r="A573" t="s">
        <v>8219</v>
      </c>
      <c r="B573">
        <v>42</v>
      </c>
      <c r="C573">
        <v>30</v>
      </c>
      <c r="D573" t="s">
        <v>8221</v>
      </c>
      <c r="E573">
        <v>1</v>
      </c>
      <c r="F573">
        <v>2</v>
      </c>
    </row>
    <row r="574" spans="1:6" x14ac:dyDescent="0.3">
      <c r="A574" t="s">
        <v>8219</v>
      </c>
      <c r="B574">
        <v>52</v>
      </c>
      <c r="C574">
        <v>30</v>
      </c>
      <c r="D574" t="s">
        <v>8221</v>
      </c>
      <c r="E574">
        <v>0</v>
      </c>
      <c r="F574">
        <v>2</v>
      </c>
    </row>
    <row r="575" spans="1:6" x14ac:dyDescent="0.3">
      <c r="A575" t="s">
        <v>8219</v>
      </c>
      <c r="B575">
        <v>120</v>
      </c>
      <c r="C575">
        <v>30</v>
      </c>
      <c r="D575" t="s">
        <v>8221</v>
      </c>
      <c r="E575">
        <v>1</v>
      </c>
      <c r="F575">
        <v>2</v>
      </c>
    </row>
    <row r="576" spans="1:6" x14ac:dyDescent="0.3">
      <c r="A576" t="s">
        <v>8219</v>
      </c>
      <c r="B576">
        <v>22</v>
      </c>
      <c r="C576">
        <v>30</v>
      </c>
      <c r="D576" t="s">
        <v>8221</v>
      </c>
      <c r="E576">
        <v>19</v>
      </c>
      <c r="F576">
        <v>2</v>
      </c>
    </row>
    <row r="577" spans="1:6" x14ac:dyDescent="0.3">
      <c r="A577" t="s">
        <v>8219</v>
      </c>
      <c r="B577">
        <v>64</v>
      </c>
      <c r="C577">
        <v>30</v>
      </c>
      <c r="D577" t="s">
        <v>8221</v>
      </c>
      <c r="E577">
        <v>9</v>
      </c>
      <c r="F577">
        <v>2</v>
      </c>
    </row>
    <row r="578" spans="1:6" x14ac:dyDescent="0.3">
      <c r="A578" t="s">
        <v>8219</v>
      </c>
      <c r="B578">
        <v>23</v>
      </c>
      <c r="C578">
        <v>30</v>
      </c>
      <c r="D578" t="s">
        <v>8221</v>
      </c>
      <c r="E578">
        <v>1</v>
      </c>
      <c r="F578">
        <v>2</v>
      </c>
    </row>
    <row r="579" spans="1:6" x14ac:dyDescent="0.3">
      <c r="A579" t="s">
        <v>8219</v>
      </c>
      <c r="B579">
        <v>238</v>
      </c>
      <c r="C579">
        <v>30</v>
      </c>
      <c r="D579" t="s">
        <v>8221</v>
      </c>
      <c r="E579">
        <v>0</v>
      </c>
      <c r="F579">
        <v>2</v>
      </c>
    </row>
    <row r="580" spans="1:6" x14ac:dyDescent="0.3">
      <c r="A580" t="s">
        <v>8219</v>
      </c>
      <c r="B580">
        <v>33</v>
      </c>
      <c r="C580">
        <v>31</v>
      </c>
      <c r="D580" t="s">
        <v>8221</v>
      </c>
      <c r="E580">
        <v>1</v>
      </c>
      <c r="F580">
        <v>2</v>
      </c>
    </row>
    <row r="581" spans="1:6" x14ac:dyDescent="0.3">
      <c r="A581" t="s">
        <v>8219</v>
      </c>
      <c r="B581">
        <v>32</v>
      </c>
      <c r="C581">
        <v>31</v>
      </c>
      <c r="D581" t="s">
        <v>8221</v>
      </c>
      <c r="E581">
        <v>5</v>
      </c>
      <c r="F581">
        <v>2</v>
      </c>
    </row>
    <row r="582" spans="1:6" x14ac:dyDescent="0.3">
      <c r="A582" t="s">
        <v>8219</v>
      </c>
      <c r="B582">
        <v>24</v>
      </c>
      <c r="C582">
        <v>31</v>
      </c>
      <c r="D582" t="s">
        <v>8221</v>
      </c>
      <c r="E582">
        <v>85</v>
      </c>
      <c r="F582">
        <v>2</v>
      </c>
    </row>
    <row r="583" spans="1:6" x14ac:dyDescent="0.3">
      <c r="A583" t="s">
        <v>8219</v>
      </c>
      <c r="B583">
        <v>29</v>
      </c>
      <c r="C583">
        <v>31</v>
      </c>
      <c r="D583" t="s">
        <v>8221</v>
      </c>
      <c r="E583">
        <v>3</v>
      </c>
      <c r="F583">
        <v>2</v>
      </c>
    </row>
    <row r="584" spans="1:6" x14ac:dyDescent="0.3">
      <c r="A584" t="s">
        <v>8219</v>
      </c>
      <c r="B584">
        <v>50</v>
      </c>
      <c r="C584">
        <v>31</v>
      </c>
      <c r="D584" t="s">
        <v>8221</v>
      </c>
      <c r="E584">
        <v>4</v>
      </c>
      <c r="F584">
        <v>2</v>
      </c>
    </row>
    <row r="585" spans="1:6" x14ac:dyDescent="0.3">
      <c r="A585" t="s">
        <v>8219</v>
      </c>
      <c r="B585">
        <v>108</v>
      </c>
      <c r="C585">
        <v>31</v>
      </c>
      <c r="D585" t="s">
        <v>8221</v>
      </c>
      <c r="E585">
        <v>3</v>
      </c>
      <c r="F585">
        <v>2</v>
      </c>
    </row>
    <row r="586" spans="1:6" x14ac:dyDescent="0.3">
      <c r="A586" t="s">
        <v>8219</v>
      </c>
      <c r="B586">
        <v>139</v>
      </c>
      <c r="C586">
        <v>31</v>
      </c>
      <c r="D586" t="s">
        <v>8221</v>
      </c>
      <c r="E586">
        <v>5</v>
      </c>
      <c r="F586">
        <v>2</v>
      </c>
    </row>
    <row r="587" spans="1:6" x14ac:dyDescent="0.3">
      <c r="A587" t="s">
        <v>8219</v>
      </c>
      <c r="B587">
        <v>7</v>
      </c>
      <c r="C587">
        <v>31</v>
      </c>
      <c r="D587" t="s">
        <v>8221</v>
      </c>
      <c r="E587">
        <v>17</v>
      </c>
      <c r="F587">
        <v>2</v>
      </c>
    </row>
    <row r="588" spans="1:6" x14ac:dyDescent="0.3">
      <c r="A588" t="s">
        <v>8219</v>
      </c>
      <c r="B588">
        <v>149</v>
      </c>
      <c r="C588">
        <v>31</v>
      </c>
      <c r="D588" t="s">
        <v>8221</v>
      </c>
      <c r="E588">
        <v>3</v>
      </c>
      <c r="F588">
        <v>2</v>
      </c>
    </row>
    <row r="589" spans="1:6" x14ac:dyDescent="0.3">
      <c r="A589" t="s">
        <v>8219</v>
      </c>
      <c r="B589">
        <v>31</v>
      </c>
      <c r="C589">
        <v>31</v>
      </c>
      <c r="D589" t="s">
        <v>8221</v>
      </c>
      <c r="E589">
        <v>2</v>
      </c>
      <c r="F589">
        <v>2</v>
      </c>
    </row>
    <row r="590" spans="1:6" x14ac:dyDescent="0.3">
      <c r="A590" t="s">
        <v>8219</v>
      </c>
      <c r="B590">
        <v>26</v>
      </c>
      <c r="C590">
        <v>31</v>
      </c>
      <c r="D590" t="s">
        <v>8221</v>
      </c>
      <c r="E590">
        <v>6</v>
      </c>
      <c r="F590">
        <v>2</v>
      </c>
    </row>
    <row r="591" spans="1:6" x14ac:dyDescent="0.3">
      <c r="A591" t="s">
        <v>8219</v>
      </c>
      <c r="B591">
        <v>172</v>
      </c>
      <c r="C591">
        <v>31</v>
      </c>
      <c r="D591" t="s">
        <v>8221</v>
      </c>
      <c r="E591">
        <v>0</v>
      </c>
      <c r="F591">
        <v>2</v>
      </c>
    </row>
    <row r="592" spans="1:6" x14ac:dyDescent="0.3">
      <c r="A592" t="s">
        <v>8219</v>
      </c>
      <c r="B592">
        <v>78</v>
      </c>
      <c r="C592">
        <v>31</v>
      </c>
      <c r="D592" t="s">
        <v>8221</v>
      </c>
      <c r="E592">
        <v>1</v>
      </c>
      <c r="F592">
        <v>2</v>
      </c>
    </row>
    <row r="593" spans="1:6" x14ac:dyDescent="0.3">
      <c r="A593" t="s">
        <v>8219</v>
      </c>
      <c r="B593">
        <v>120</v>
      </c>
      <c r="C593">
        <v>31</v>
      </c>
      <c r="D593" t="s">
        <v>8221</v>
      </c>
      <c r="E593">
        <v>3</v>
      </c>
      <c r="F593">
        <v>2</v>
      </c>
    </row>
    <row r="594" spans="1:6" x14ac:dyDescent="0.3">
      <c r="A594" t="s">
        <v>8219</v>
      </c>
      <c r="B594">
        <v>227</v>
      </c>
      <c r="C594">
        <v>31</v>
      </c>
      <c r="D594" t="s">
        <v>8221</v>
      </c>
      <c r="E594">
        <v>13</v>
      </c>
      <c r="F594">
        <v>2</v>
      </c>
    </row>
    <row r="595" spans="1:6" x14ac:dyDescent="0.3">
      <c r="A595" t="s">
        <v>8219</v>
      </c>
      <c r="B595">
        <v>42</v>
      </c>
      <c r="C595">
        <v>31</v>
      </c>
      <c r="D595" t="s">
        <v>8221</v>
      </c>
      <c r="E595">
        <v>1</v>
      </c>
      <c r="F595">
        <v>2</v>
      </c>
    </row>
    <row r="596" spans="1:6" x14ac:dyDescent="0.3">
      <c r="A596" t="s">
        <v>8219</v>
      </c>
      <c r="B596">
        <v>64</v>
      </c>
      <c r="C596">
        <v>31</v>
      </c>
      <c r="D596" t="s">
        <v>8221</v>
      </c>
      <c r="E596">
        <v>1</v>
      </c>
      <c r="F596">
        <v>2</v>
      </c>
    </row>
    <row r="597" spans="1:6" x14ac:dyDescent="0.3">
      <c r="A597" t="s">
        <v>8219</v>
      </c>
      <c r="B597">
        <v>121</v>
      </c>
      <c r="C597">
        <v>31</v>
      </c>
      <c r="D597" t="s">
        <v>8221</v>
      </c>
      <c r="E597">
        <v>9</v>
      </c>
      <c r="F597">
        <v>2</v>
      </c>
    </row>
    <row r="598" spans="1:6" x14ac:dyDescent="0.3">
      <c r="A598" t="s">
        <v>8219</v>
      </c>
      <c r="B598">
        <v>87</v>
      </c>
      <c r="C598">
        <v>31</v>
      </c>
      <c r="D598" t="s">
        <v>8221</v>
      </c>
      <c r="E598">
        <v>0</v>
      </c>
      <c r="F598">
        <v>2</v>
      </c>
    </row>
    <row r="599" spans="1:6" x14ac:dyDescent="0.3">
      <c r="A599" t="s">
        <v>8219</v>
      </c>
      <c r="B599">
        <v>65</v>
      </c>
      <c r="C599">
        <v>31</v>
      </c>
      <c r="D599" t="s">
        <v>8221</v>
      </c>
      <c r="E599">
        <v>2</v>
      </c>
      <c r="F599">
        <v>2</v>
      </c>
    </row>
    <row r="600" spans="1:6" x14ac:dyDescent="0.3">
      <c r="A600" t="s">
        <v>8219</v>
      </c>
      <c r="B600">
        <v>49</v>
      </c>
      <c r="C600">
        <v>32</v>
      </c>
      <c r="D600" t="s">
        <v>8221</v>
      </c>
      <c r="E600">
        <v>1</v>
      </c>
      <c r="F600">
        <v>2</v>
      </c>
    </row>
    <row r="601" spans="1:6" x14ac:dyDescent="0.3">
      <c r="A601" t="s">
        <v>8219</v>
      </c>
      <c r="B601">
        <v>19</v>
      </c>
      <c r="C601">
        <v>32</v>
      </c>
      <c r="D601" t="s">
        <v>8221</v>
      </c>
      <c r="E601">
        <v>10</v>
      </c>
      <c r="F601">
        <v>2</v>
      </c>
    </row>
    <row r="602" spans="1:6" x14ac:dyDescent="0.3">
      <c r="A602" t="s">
        <v>8219</v>
      </c>
      <c r="B602">
        <v>81</v>
      </c>
      <c r="C602">
        <v>32</v>
      </c>
      <c r="D602" t="s">
        <v>8221</v>
      </c>
      <c r="E602">
        <v>3</v>
      </c>
      <c r="F602">
        <v>2</v>
      </c>
    </row>
    <row r="603" spans="1:6" x14ac:dyDescent="0.3">
      <c r="A603" t="s">
        <v>8219</v>
      </c>
      <c r="B603">
        <v>264</v>
      </c>
      <c r="C603">
        <v>32</v>
      </c>
      <c r="D603" t="s">
        <v>8221</v>
      </c>
      <c r="E603">
        <v>2</v>
      </c>
      <c r="F603">
        <v>2</v>
      </c>
    </row>
    <row r="604" spans="1:6" x14ac:dyDescent="0.3">
      <c r="A604" t="s">
        <v>8219</v>
      </c>
      <c r="B604">
        <v>25</v>
      </c>
      <c r="C604">
        <v>32</v>
      </c>
      <c r="D604" t="s">
        <v>8221</v>
      </c>
      <c r="E604">
        <v>2</v>
      </c>
      <c r="F604">
        <v>2</v>
      </c>
    </row>
    <row r="605" spans="1:6" x14ac:dyDescent="0.3">
      <c r="A605" t="s">
        <v>8219</v>
      </c>
      <c r="B605">
        <v>5</v>
      </c>
      <c r="C605">
        <v>32</v>
      </c>
      <c r="D605" t="s">
        <v>8221</v>
      </c>
      <c r="E605">
        <v>1</v>
      </c>
      <c r="F605">
        <v>2</v>
      </c>
    </row>
    <row r="606" spans="1:6" x14ac:dyDescent="0.3">
      <c r="A606" t="s">
        <v>8219</v>
      </c>
      <c r="B606">
        <v>144</v>
      </c>
      <c r="C606">
        <v>32</v>
      </c>
      <c r="D606" t="s">
        <v>8221</v>
      </c>
      <c r="E606">
        <v>14</v>
      </c>
      <c r="F606">
        <v>2</v>
      </c>
    </row>
    <row r="607" spans="1:6" x14ac:dyDescent="0.3">
      <c r="A607" t="s">
        <v>8219</v>
      </c>
      <c r="B607">
        <v>92</v>
      </c>
      <c r="C607">
        <v>32</v>
      </c>
      <c r="D607" t="s">
        <v>8221</v>
      </c>
      <c r="E607">
        <v>0</v>
      </c>
      <c r="F607">
        <v>2</v>
      </c>
    </row>
    <row r="608" spans="1:6" x14ac:dyDescent="0.3">
      <c r="A608" t="s">
        <v>8219</v>
      </c>
      <c r="B608">
        <v>147</v>
      </c>
      <c r="C608">
        <v>32</v>
      </c>
      <c r="D608" t="s">
        <v>8221</v>
      </c>
      <c r="E608">
        <v>0</v>
      </c>
      <c r="F608">
        <v>2</v>
      </c>
    </row>
    <row r="609" spans="1:6" x14ac:dyDescent="0.3">
      <c r="A609" t="s">
        <v>8219</v>
      </c>
      <c r="B609">
        <v>90</v>
      </c>
      <c r="C609">
        <v>32</v>
      </c>
      <c r="D609" t="s">
        <v>8221</v>
      </c>
      <c r="E609">
        <v>4</v>
      </c>
      <c r="F609">
        <v>2</v>
      </c>
    </row>
    <row r="610" spans="1:6" x14ac:dyDescent="0.3">
      <c r="A610" t="s">
        <v>8219</v>
      </c>
      <c r="B610">
        <v>87</v>
      </c>
      <c r="C610">
        <v>32</v>
      </c>
      <c r="D610" t="s">
        <v>8221</v>
      </c>
      <c r="E610">
        <v>3</v>
      </c>
      <c r="F610">
        <v>2</v>
      </c>
    </row>
    <row r="611" spans="1:6" x14ac:dyDescent="0.3">
      <c r="A611" t="s">
        <v>8219</v>
      </c>
      <c r="B611">
        <v>406</v>
      </c>
      <c r="C611">
        <v>32</v>
      </c>
      <c r="D611" t="s">
        <v>8221</v>
      </c>
      <c r="E611">
        <v>0</v>
      </c>
      <c r="F611">
        <v>2</v>
      </c>
    </row>
    <row r="612" spans="1:6" x14ac:dyDescent="0.3">
      <c r="A612" t="s">
        <v>8219</v>
      </c>
      <c r="B612">
        <v>20</v>
      </c>
      <c r="C612">
        <v>32</v>
      </c>
      <c r="D612" t="s">
        <v>8221</v>
      </c>
      <c r="E612">
        <v>5</v>
      </c>
      <c r="F612">
        <v>2</v>
      </c>
    </row>
    <row r="613" spans="1:6" x14ac:dyDescent="0.3">
      <c r="A613" t="s">
        <v>8219</v>
      </c>
      <c r="B613">
        <v>70</v>
      </c>
      <c r="C613">
        <v>32</v>
      </c>
      <c r="D613" t="s">
        <v>8221</v>
      </c>
      <c r="E613">
        <v>47</v>
      </c>
      <c r="F613">
        <v>2</v>
      </c>
    </row>
    <row r="614" spans="1:6" x14ac:dyDescent="0.3">
      <c r="A614" t="s">
        <v>8219</v>
      </c>
      <c r="B614">
        <v>16</v>
      </c>
      <c r="C614">
        <v>32</v>
      </c>
      <c r="D614" t="s">
        <v>8221</v>
      </c>
      <c r="E614">
        <v>0</v>
      </c>
      <c r="F614">
        <v>2</v>
      </c>
    </row>
    <row r="615" spans="1:6" x14ac:dyDescent="0.3">
      <c r="A615" t="s">
        <v>8219</v>
      </c>
      <c r="B615">
        <v>52</v>
      </c>
      <c r="C615">
        <v>32</v>
      </c>
      <c r="D615" t="s">
        <v>8221</v>
      </c>
      <c r="E615">
        <v>10</v>
      </c>
      <c r="F615">
        <v>2</v>
      </c>
    </row>
    <row r="616" spans="1:6" x14ac:dyDescent="0.3">
      <c r="A616" t="s">
        <v>8219</v>
      </c>
      <c r="B616">
        <v>66</v>
      </c>
      <c r="C616">
        <v>32</v>
      </c>
      <c r="D616" t="s">
        <v>8221</v>
      </c>
      <c r="E616">
        <v>11</v>
      </c>
      <c r="F616">
        <v>2</v>
      </c>
    </row>
    <row r="617" spans="1:6" x14ac:dyDescent="0.3">
      <c r="A617" t="s">
        <v>8219</v>
      </c>
      <c r="B617">
        <v>109</v>
      </c>
      <c r="C617">
        <v>32</v>
      </c>
      <c r="D617" t="s">
        <v>8221</v>
      </c>
      <c r="E617">
        <v>2</v>
      </c>
      <c r="F617">
        <v>2</v>
      </c>
    </row>
    <row r="618" spans="1:6" x14ac:dyDescent="0.3">
      <c r="A618" t="s">
        <v>8219</v>
      </c>
      <c r="B618">
        <v>168</v>
      </c>
      <c r="C618">
        <v>32</v>
      </c>
      <c r="D618" t="s">
        <v>8221</v>
      </c>
      <c r="E618">
        <v>2</v>
      </c>
      <c r="F618">
        <v>2</v>
      </c>
    </row>
    <row r="619" spans="1:6" x14ac:dyDescent="0.3">
      <c r="A619" t="s">
        <v>8219</v>
      </c>
      <c r="B619">
        <v>31</v>
      </c>
      <c r="C619">
        <v>33</v>
      </c>
      <c r="D619" t="s">
        <v>8221</v>
      </c>
      <c r="E619">
        <v>22</v>
      </c>
      <c r="F619">
        <v>2</v>
      </c>
    </row>
    <row r="620" spans="1:6" x14ac:dyDescent="0.3">
      <c r="A620" t="s">
        <v>8219</v>
      </c>
      <c r="B620">
        <v>133</v>
      </c>
      <c r="C620">
        <v>33</v>
      </c>
      <c r="D620" t="s">
        <v>8221</v>
      </c>
      <c r="E620">
        <v>8</v>
      </c>
      <c r="F620">
        <v>2</v>
      </c>
    </row>
    <row r="621" spans="1:6" x14ac:dyDescent="0.3">
      <c r="A621" t="s">
        <v>8219</v>
      </c>
      <c r="B621">
        <v>151</v>
      </c>
      <c r="C621">
        <v>33</v>
      </c>
      <c r="D621" t="s">
        <v>8221</v>
      </c>
      <c r="E621">
        <v>6</v>
      </c>
      <c r="F621">
        <v>2</v>
      </c>
    </row>
    <row r="622" spans="1:6" x14ac:dyDescent="0.3">
      <c r="A622" t="s">
        <v>8219</v>
      </c>
      <c r="B622">
        <v>5</v>
      </c>
      <c r="C622">
        <v>33</v>
      </c>
      <c r="D622" t="s">
        <v>8221</v>
      </c>
      <c r="E622">
        <v>1</v>
      </c>
      <c r="F622">
        <v>2</v>
      </c>
    </row>
    <row r="623" spans="1:6" x14ac:dyDescent="0.3">
      <c r="A623" t="s">
        <v>8219</v>
      </c>
      <c r="B623">
        <v>73</v>
      </c>
      <c r="C623">
        <v>33</v>
      </c>
      <c r="D623" t="s">
        <v>8221</v>
      </c>
      <c r="E623">
        <v>3</v>
      </c>
      <c r="F623">
        <v>2</v>
      </c>
    </row>
    <row r="624" spans="1:6" x14ac:dyDescent="0.3">
      <c r="A624" t="s">
        <v>8219</v>
      </c>
      <c r="B624">
        <v>148</v>
      </c>
      <c r="C624">
        <v>33</v>
      </c>
      <c r="D624" t="s">
        <v>8221</v>
      </c>
      <c r="E624">
        <v>0</v>
      </c>
      <c r="F624">
        <v>2</v>
      </c>
    </row>
    <row r="625" spans="1:6" x14ac:dyDescent="0.3">
      <c r="A625" t="s">
        <v>8219</v>
      </c>
      <c r="B625">
        <v>93</v>
      </c>
      <c r="C625">
        <v>33</v>
      </c>
      <c r="D625" t="s">
        <v>8221</v>
      </c>
      <c r="E625">
        <v>0</v>
      </c>
      <c r="F625">
        <v>2</v>
      </c>
    </row>
    <row r="626" spans="1:6" x14ac:dyDescent="0.3">
      <c r="A626" t="s">
        <v>8219</v>
      </c>
      <c r="B626">
        <v>63</v>
      </c>
      <c r="C626">
        <v>33</v>
      </c>
      <c r="D626" t="s">
        <v>8221</v>
      </c>
      <c r="E626">
        <v>0</v>
      </c>
      <c r="F626">
        <v>2</v>
      </c>
    </row>
    <row r="627" spans="1:6" x14ac:dyDescent="0.3">
      <c r="A627" t="s">
        <v>8219</v>
      </c>
      <c r="B627">
        <v>134</v>
      </c>
      <c r="C627">
        <v>33</v>
      </c>
      <c r="D627" t="s">
        <v>8221</v>
      </c>
      <c r="E627">
        <v>0</v>
      </c>
      <c r="F627">
        <v>2</v>
      </c>
    </row>
    <row r="628" spans="1:6" x14ac:dyDescent="0.3">
      <c r="A628" t="s">
        <v>8219</v>
      </c>
      <c r="B628">
        <v>14</v>
      </c>
      <c r="C628">
        <v>33</v>
      </c>
      <c r="D628" t="s">
        <v>8221</v>
      </c>
      <c r="E628">
        <v>0</v>
      </c>
      <c r="F628">
        <v>2</v>
      </c>
    </row>
    <row r="629" spans="1:6" x14ac:dyDescent="0.3">
      <c r="A629" t="s">
        <v>8219</v>
      </c>
      <c r="B629">
        <v>78</v>
      </c>
      <c r="C629">
        <v>33</v>
      </c>
      <c r="D629" t="s">
        <v>8221</v>
      </c>
      <c r="E629">
        <v>3</v>
      </c>
      <c r="F629">
        <v>2</v>
      </c>
    </row>
    <row r="630" spans="1:6" x14ac:dyDescent="0.3">
      <c r="A630" t="s">
        <v>8219</v>
      </c>
      <c r="B630">
        <v>112</v>
      </c>
      <c r="C630">
        <v>33</v>
      </c>
      <c r="D630" t="s">
        <v>8221</v>
      </c>
      <c r="E630">
        <v>0</v>
      </c>
      <c r="F630">
        <v>2</v>
      </c>
    </row>
    <row r="631" spans="1:6" x14ac:dyDescent="0.3">
      <c r="A631" t="s">
        <v>8219</v>
      </c>
      <c r="B631">
        <v>34</v>
      </c>
      <c r="C631">
        <v>33</v>
      </c>
      <c r="D631" t="s">
        <v>8221</v>
      </c>
      <c r="E631">
        <v>0</v>
      </c>
      <c r="F631">
        <v>2</v>
      </c>
    </row>
    <row r="632" spans="1:6" x14ac:dyDescent="0.3">
      <c r="A632" t="s">
        <v>8219</v>
      </c>
      <c r="B632">
        <v>19</v>
      </c>
      <c r="C632">
        <v>33</v>
      </c>
      <c r="D632" t="s">
        <v>8221</v>
      </c>
      <c r="E632">
        <v>1</v>
      </c>
      <c r="F632">
        <v>2</v>
      </c>
    </row>
    <row r="633" spans="1:6" x14ac:dyDescent="0.3">
      <c r="A633" t="s">
        <v>8219</v>
      </c>
      <c r="B633">
        <v>13</v>
      </c>
      <c r="C633">
        <v>33</v>
      </c>
      <c r="D633" t="s">
        <v>8221</v>
      </c>
      <c r="E633">
        <v>6</v>
      </c>
      <c r="F633">
        <v>2</v>
      </c>
    </row>
    <row r="634" spans="1:6" x14ac:dyDescent="0.3">
      <c r="A634" t="s">
        <v>8219</v>
      </c>
      <c r="B634">
        <v>104</v>
      </c>
      <c r="C634">
        <v>33</v>
      </c>
      <c r="D634" t="s">
        <v>8221</v>
      </c>
      <c r="E634">
        <v>1</v>
      </c>
      <c r="F634">
        <v>2</v>
      </c>
    </row>
    <row r="635" spans="1:6" x14ac:dyDescent="0.3">
      <c r="A635" t="s">
        <v>8219</v>
      </c>
      <c r="B635">
        <v>52</v>
      </c>
      <c r="C635">
        <v>33</v>
      </c>
      <c r="D635" t="s">
        <v>8221</v>
      </c>
      <c r="E635">
        <v>2</v>
      </c>
      <c r="F635">
        <v>2</v>
      </c>
    </row>
    <row r="636" spans="1:6" x14ac:dyDescent="0.3">
      <c r="A636" t="s">
        <v>8219</v>
      </c>
      <c r="B636">
        <v>17</v>
      </c>
      <c r="C636">
        <v>33</v>
      </c>
      <c r="D636" t="s">
        <v>8221</v>
      </c>
      <c r="E636">
        <v>0</v>
      </c>
      <c r="F636">
        <v>2</v>
      </c>
    </row>
    <row r="637" spans="1:6" x14ac:dyDescent="0.3">
      <c r="A637" t="s">
        <v>8219</v>
      </c>
      <c r="B637">
        <v>82</v>
      </c>
      <c r="C637">
        <v>33</v>
      </c>
      <c r="D637" t="s">
        <v>8221</v>
      </c>
      <c r="E637">
        <v>3</v>
      </c>
      <c r="F637">
        <v>2</v>
      </c>
    </row>
    <row r="638" spans="1:6" x14ac:dyDescent="0.3">
      <c r="A638" t="s">
        <v>8219</v>
      </c>
      <c r="B638">
        <v>73</v>
      </c>
      <c r="C638">
        <v>33</v>
      </c>
      <c r="D638" t="s">
        <v>8221</v>
      </c>
      <c r="E638">
        <v>3</v>
      </c>
      <c r="F638">
        <v>2</v>
      </c>
    </row>
    <row r="639" spans="1:6" x14ac:dyDescent="0.3">
      <c r="A639" t="s">
        <v>8219</v>
      </c>
      <c r="B639">
        <v>158</v>
      </c>
      <c r="C639">
        <v>33</v>
      </c>
      <c r="D639" t="s">
        <v>8221</v>
      </c>
      <c r="E639">
        <v>0</v>
      </c>
      <c r="F639">
        <v>2</v>
      </c>
    </row>
    <row r="640" spans="1:6" x14ac:dyDescent="0.3">
      <c r="A640" t="s">
        <v>8219</v>
      </c>
      <c r="B640">
        <v>65</v>
      </c>
      <c r="C640">
        <v>33</v>
      </c>
      <c r="D640" t="s">
        <v>8221</v>
      </c>
      <c r="E640">
        <v>6</v>
      </c>
      <c r="F640">
        <v>2</v>
      </c>
    </row>
    <row r="641" spans="1:6" x14ac:dyDescent="0.3">
      <c r="A641" t="s">
        <v>8219</v>
      </c>
      <c r="B641">
        <v>184</v>
      </c>
      <c r="C641">
        <v>33</v>
      </c>
      <c r="D641" t="s">
        <v>8221</v>
      </c>
      <c r="E641">
        <v>0</v>
      </c>
      <c r="F641">
        <v>2</v>
      </c>
    </row>
    <row r="642" spans="1:6" x14ac:dyDescent="0.3">
      <c r="A642" t="s">
        <v>8219</v>
      </c>
      <c r="B642">
        <v>34</v>
      </c>
      <c r="C642">
        <v>33</v>
      </c>
      <c r="D642" t="s">
        <v>8221</v>
      </c>
      <c r="E642">
        <v>19</v>
      </c>
      <c r="F642">
        <v>2</v>
      </c>
    </row>
    <row r="643" spans="1:6" x14ac:dyDescent="0.3">
      <c r="A643" t="s">
        <v>8219</v>
      </c>
      <c r="B643">
        <v>240</v>
      </c>
      <c r="C643">
        <v>34</v>
      </c>
      <c r="D643" t="s">
        <v>8221</v>
      </c>
      <c r="E643">
        <v>1</v>
      </c>
      <c r="F643">
        <v>2</v>
      </c>
    </row>
    <row r="644" spans="1:6" x14ac:dyDescent="0.3">
      <c r="A644" t="s">
        <v>8219</v>
      </c>
      <c r="B644">
        <v>113</v>
      </c>
      <c r="C644">
        <v>34</v>
      </c>
      <c r="D644" t="s">
        <v>8221</v>
      </c>
      <c r="E644">
        <v>2</v>
      </c>
      <c r="F644">
        <v>2</v>
      </c>
    </row>
    <row r="645" spans="1:6" x14ac:dyDescent="0.3">
      <c r="A645" t="s">
        <v>8219</v>
      </c>
      <c r="B645">
        <v>66</v>
      </c>
      <c r="C645">
        <v>34</v>
      </c>
      <c r="D645" t="s">
        <v>8221</v>
      </c>
      <c r="E645">
        <v>0</v>
      </c>
      <c r="F645">
        <v>2</v>
      </c>
    </row>
    <row r="646" spans="1:6" x14ac:dyDescent="0.3">
      <c r="A646" t="s">
        <v>8219</v>
      </c>
      <c r="B646">
        <v>340</v>
      </c>
      <c r="C646">
        <v>34</v>
      </c>
      <c r="D646" t="s">
        <v>8221</v>
      </c>
      <c r="E646">
        <v>11</v>
      </c>
      <c r="F646">
        <v>2</v>
      </c>
    </row>
    <row r="647" spans="1:6" x14ac:dyDescent="0.3">
      <c r="A647" t="s">
        <v>8219</v>
      </c>
      <c r="B647">
        <v>150</v>
      </c>
      <c r="C647">
        <v>34</v>
      </c>
      <c r="D647" t="s">
        <v>8221</v>
      </c>
      <c r="E647">
        <v>0</v>
      </c>
      <c r="F647">
        <v>2</v>
      </c>
    </row>
    <row r="648" spans="1:6" x14ac:dyDescent="0.3">
      <c r="A648" t="s">
        <v>8219</v>
      </c>
      <c r="B648">
        <v>25</v>
      </c>
      <c r="C648">
        <v>34</v>
      </c>
      <c r="D648" t="s">
        <v>8221</v>
      </c>
      <c r="E648">
        <v>0</v>
      </c>
      <c r="F648">
        <v>2</v>
      </c>
    </row>
    <row r="649" spans="1:6" x14ac:dyDescent="0.3">
      <c r="A649" t="s">
        <v>8219</v>
      </c>
      <c r="B649">
        <v>234</v>
      </c>
      <c r="C649">
        <v>34</v>
      </c>
      <c r="D649" t="s">
        <v>8221</v>
      </c>
      <c r="E649">
        <v>1</v>
      </c>
      <c r="F649">
        <v>2</v>
      </c>
    </row>
    <row r="650" spans="1:6" x14ac:dyDescent="0.3">
      <c r="A650" t="s">
        <v>8219</v>
      </c>
      <c r="B650">
        <v>2602</v>
      </c>
      <c r="C650">
        <v>34</v>
      </c>
      <c r="D650" t="s">
        <v>8221</v>
      </c>
      <c r="E650">
        <v>3</v>
      </c>
      <c r="F650">
        <v>3</v>
      </c>
    </row>
    <row r="651" spans="1:6" x14ac:dyDescent="0.3">
      <c r="A651" t="s">
        <v>8219</v>
      </c>
      <c r="B651">
        <v>248</v>
      </c>
      <c r="C651">
        <v>34</v>
      </c>
      <c r="D651" t="s">
        <v>8221</v>
      </c>
      <c r="E651">
        <v>1</v>
      </c>
      <c r="F651">
        <v>3</v>
      </c>
    </row>
    <row r="652" spans="1:6" x14ac:dyDescent="0.3">
      <c r="A652" t="s">
        <v>8219</v>
      </c>
      <c r="B652">
        <v>600</v>
      </c>
      <c r="C652">
        <v>34</v>
      </c>
      <c r="D652" t="s">
        <v>8221</v>
      </c>
      <c r="E652">
        <v>15</v>
      </c>
      <c r="F652">
        <v>3</v>
      </c>
    </row>
    <row r="653" spans="1:6" x14ac:dyDescent="0.3">
      <c r="A653" t="s">
        <v>8219</v>
      </c>
      <c r="B653">
        <v>293</v>
      </c>
      <c r="C653">
        <v>34</v>
      </c>
      <c r="D653" t="s">
        <v>8221</v>
      </c>
      <c r="E653">
        <v>2</v>
      </c>
      <c r="F653">
        <v>3</v>
      </c>
    </row>
    <row r="654" spans="1:6" x14ac:dyDescent="0.3">
      <c r="A654" t="s">
        <v>8219</v>
      </c>
      <c r="B654">
        <v>321</v>
      </c>
      <c r="C654">
        <v>34</v>
      </c>
      <c r="D654" t="s">
        <v>8221</v>
      </c>
      <c r="E654">
        <v>1</v>
      </c>
      <c r="F654">
        <v>3</v>
      </c>
    </row>
    <row r="655" spans="1:6" x14ac:dyDescent="0.3">
      <c r="A655" t="s">
        <v>8219</v>
      </c>
      <c r="B655">
        <v>81</v>
      </c>
      <c r="C655">
        <v>34</v>
      </c>
      <c r="D655" t="s">
        <v>8221</v>
      </c>
      <c r="E655">
        <v>1</v>
      </c>
      <c r="F655">
        <v>3</v>
      </c>
    </row>
    <row r="656" spans="1:6" x14ac:dyDescent="0.3">
      <c r="A656" t="s">
        <v>8219</v>
      </c>
      <c r="B656">
        <v>343</v>
      </c>
      <c r="C656">
        <v>34</v>
      </c>
      <c r="D656" t="s">
        <v>8221</v>
      </c>
      <c r="E656">
        <v>0</v>
      </c>
      <c r="F656">
        <v>3</v>
      </c>
    </row>
    <row r="657" spans="1:6" x14ac:dyDescent="0.3">
      <c r="A657" t="s">
        <v>8219</v>
      </c>
      <c r="B657">
        <v>336</v>
      </c>
      <c r="C657">
        <v>34</v>
      </c>
      <c r="D657" t="s">
        <v>8221</v>
      </c>
      <c r="E657">
        <v>1</v>
      </c>
      <c r="F657">
        <v>3</v>
      </c>
    </row>
    <row r="658" spans="1:6" x14ac:dyDescent="0.3">
      <c r="A658" t="s">
        <v>8219</v>
      </c>
      <c r="B658">
        <v>47</v>
      </c>
      <c r="C658">
        <v>34</v>
      </c>
      <c r="D658" t="s">
        <v>8221</v>
      </c>
      <c r="E658">
        <v>11</v>
      </c>
      <c r="F658">
        <v>3</v>
      </c>
    </row>
    <row r="659" spans="1:6" x14ac:dyDescent="0.3">
      <c r="A659" t="s">
        <v>8219</v>
      </c>
      <c r="B659">
        <v>76</v>
      </c>
      <c r="C659">
        <v>34</v>
      </c>
      <c r="D659" t="s">
        <v>8221</v>
      </c>
      <c r="E659">
        <v>0</v>
      </c>
      <c r="F659">
        <v>3</v>
      </c>
    </row>
    <row r="660" spans="1:6" x14ac:dyDescent="0.3">
      <c r="A660" t="s">
        <v>8219</v>
      </c>
      <c r="B660">
        <v>441</v>
      </c>
      <c r="C660">
        <v>34</v>
      </c>
      <c r="D660" t="s">
        <v>8221</v>
      </c>
      <c r="E660">
        <v>1</v>
      </c>
      <c r="F660">
        <v>3</v>
      </c>
    </row>
    <row r="661" spans="1:6" x14ac:dyDescent="0.3">
      <c r="A661" t="s">
        <v>8219</v>
      </c>
      <c r="B661">
        <v>916</v>
      </c>
      <c r="C661">
        <v>34</v>
      </c>
      <c r="D661" t="s">
        <v>8221</v>
      </c>
      <c r="E661">
        <v>6</v>
      </c>
      <c r="F661">
        <v>3</v>
      </c>
    </row>
    <row r="662" spans="1:6" x14ac:dyDescent="0.3">
      <c r="A662" t="s">
        <v>8219</v>
      </c>
      <c r="B662">
        <v>369</v>
      </c>
      <c r="C662">
        <v>34</v>
      </c>
      <c r="D662" t="s">
        <v>8221</v>
      </c>
      <c r="E662">
        <v>7</v>
      </c>
      <c r="F662">
        <v>3</v>
      </c>
    </row>
    <row r="663" spans="1:6" x14ac:dyDescent="0.3">
      <c r="A663" t="s">
        <v>8219</v>
      </c>
      <c r="B663">
        <v>20242</v>
      </c>
      <c r="C663">
        <v>34</v>
      </c>
      <c r="D663" t="s">
        <v>8221</v>
      </c>
      <c r="E663">
        <v>0</v>
      </c>
      <c r="F663">
        <v>3</v>
      </c>
    </row>
    <row r="664" spans="1:6" x14ac:dyDescent="0.3">
      <c r="A664" t="s">
        <v>8219</v>
      </c>
      <c r="B664">
        <v>71</v>
      </c>
      <c r="C664">
        <v>34</v>
      </c>
      <c r="D664" t="s">
        <v>8221</v>
      </c>
      <c r="E664">
        <v>16</v>
      </c>
      <c r="F664">
        <v>3</v>
      </c>
    </row>
    <row r="665" spans="1:6" x14ac:dyDescent="0.3">
      <c r="A665" t="s">
        <v>8219</v>
      </c>
      <c r="B665">
        <v>635</v>
      </c>
      <c r="C665">
        <v>34</v>
      </c>
      <c r="D665" t="s">
        <v>8221</v>
      </c>
      <c r="E665">
        <v>0</v>
      </c>
      <c r="F665">
        <v>3</v>
      </c>
    </row>
    <row r="666" spans="1:6" x14ac:dyDescent="0.3">
      <c r="A666" t="s">
        <v>8219</v>
      </c>
      <c r="B666">
        <v>885</v>
      </c>
      <c r="C666">
        <v>34</v>
      </c>
      <c r="D666" t="s">
        <v>8221</v>
      </c>
      <c r="E666">
        <v>0</v>
      </c>
      <c r="F666">
        <v>3</v>
      </c>
    </row>
    <row r="667" spans="1:6" x14ac:dyDescent="0.3">
      <c r="A667" t="s">
        <v>8219</v>
      </c>
      <c r="B667">
        <v>329</v>
      </c>
      <c r="C667">
        <v>34</v>
      </c>
      <c r="D667" t="s">
        <v>8221</v>
      </c>
      <c r="E667">
        <v>0</v>
      </c>
      <c r="F667">
        <v>3</v>
      </c>
    </row>
    <row r="668" spans="1:6" x14ac:dyDescent="0.3">
      <c r="A668" t="s">
        <v>8219</v>
      </c>
      <c r="B668">
        <v>71</v>
      </c>
      <c r="C668">
        <v>34</v>
      </c>
      <c r="D668" t="s">
        <v>8221</v>
      </c>
      <c r="E668">
        <v>12</v>
      </c>
      <c r="F668">
        <v>3</v>
      </c>
    </row>
    <row r="669" spans="1:6" x14ac:dyDescent="0.3">
      <c r="A669" t="s">
        <v>8219</v>
      </c>
      <c r="B669">
        <v>269</v>
      </c>
      <c r="C669">
        <v>35</v>
      </c>
      <c r="D669" t="s">
        <v>8221</v>
      </c>
      <c r="E669">
        <v>1</v>
      </c>
      <c r="F669">
        <v>3</v>
      </c>
    </row>
    <row r="670" spans="1:6" x14ac:dyDescent="0.3">
      <c r="A670" t="s">
        <v>8219</v>
      </c>
      <c r="B670">
        <v>345</v>
      </c>
      <c r="C670">
        <v>35</v>
      </c>
      <c r="D670" t="s">
        <v>8221</v>
      </c>
      <c r="E670">
        <v>3</v>
      </c>
      <c r="F670">
        <v>3</v>
      </c>
    </row>
    <row r="671" spans="1:6" x14ac:dyDescent="0.3">
      <c r="A671" t="s">
        <v>8219</v>
      </c>
      <c r="B671">
        <v>43</v>
      </c>
      <c r="C671">
        <v>35</v>
      </c>
      <c r="D671" t="s">
        <v>8221</v>
      </c>
      <c r="E671">
        <v>1</v>
      </c>
      <c r="F671">
        <v>3</v>
      </c>
    </row>
    <row r="672" spans="1:6" x14ac:dyDescent="0.3">
      <c r="A672" t="s">
        <v>8219</v>
      </c>
      <c r="B672">
        <v>33</v>
      </c>
      <c r="C672">
        <v>35</v>
      </c>
      <c r="D672" t="s">
        <v>8221</v>
      </c>
      <c r="E672">
        <v>4</v>
      </c>
      <c r="F672">
        <v>3</v>
      </c>
    </row>
    <row r="673" spans="1:6" x14ac:dyDescent="0.3">
      <c r="A673" t="s">
        <v>8219</v>
      </c>
      <c r="B673">
        <v>211</v>
      </c>
      <c r="C673">
        <v>35</v>
      </c>
      <c r="D673" t="s">
        <v>8221</v>
      </c>
      <c r="E673">
        <v>1</v>
      </c>
      <c r="F673">
        <v>3</v>
      </c>
    </row>
    <row r="674" spans="1:6" x14ac:dyDescent="0.3">
      <c r="A674" t="s">
        <v>8219</v>
      </c>
      <c r="B674">
        <v>196</v>
      </c>
      <c r="C674">
        <v>35</v>
      </c>
      <c r="D674" t="s">
        <v>8221</v>
      </c>
      <c r="E674">
        <v>3</v>
      </c>
      <c r="F674">
        <v>3</v>
      </c>
    </row>
    <row r="675" spans="1:6" x14ac:dyDescent="0.3">
      <c r="A675" t="s">
        <v>8219</v>
      </c>
      <c r="B675">
        <v>405</v>
      </c>
      <c r="C675">
        <v>35</v>
      </c>
      <c r="D675" t="s">
        <v>8221</v>
      </c>
      <c r="E675">
        <v>1</v>
      </c>
      <c r="F675">
        <v>3</v>
      </c>
    </row>
    <row r="676" spans="1:6" x14ac:dyDescent="0.3">
      <c r="A676" t="s">
        <v>8219</v>
      </c>
      <c r="B676">
        <v>206</v>
      </c>
      <c r="C676">
        <v>35</v>
      </c>
      <c r="D676" t="s">
        <v>8221</v>
      </c>
      <c r="E676">
        <v>0</v>
      </c>
      <c r="F676">
        <v>3</v>
      </c>
    </row>
    <row r="677" spans="1:6" x14ac:dyDescent="0.3">
      <c r="A677" t="s">
        <v>8219</v>
      </c>
      <c r="B677">
        <v>335</v>
      </c>
      <c r="C677">
        <v>35</v>
      </c>
      <c r="D677" t="s">
        <v>8221</v>
      </c>
      <c r="E677">
        <v>12</v>
      </c>
      <c r="F677">
        <v>3</v>
      </c>
    </row>
    <row r="678" spans="1:6" x14ac:dyDescent="0.3">
      <c r="A678" t="s">
        <v>8219</v>
      </c>
      <c r="B678">
        <v>215</v>
      </c>
      <c r="C678">
        <v>35</v>
      </c>
      <c r="D678" t="s">
        <v>8221</v>
      </c>
      <c r="E678">
        <v>0</v>
      </c>
      <c r="F678">
        <v>3</v>
      </c>
    </row>
    <row r="679" spans="1:6" x14ac:dyDescent="0.3">
      <c r="A679" t="s">
        <v>8219</v>
      </c>
      <c r="B679">
        <v>176</v>
      </c>
      <c r="C679">
        <v>35</v>
      </c>
      <c r="D679" t="s">
        <v>8221</v>
      </c>
      <c r="E679">
        <v>1</v>
      </c>
      <c r="F679">
        <v>3</v>
      </c>
    </row>
    <row r="680" spans="1:6" x14ac:dyDescent="0.3">
      <c r="A680" t="s">
        <v>8219</v>
      </c>
      <c r="B680">
        <v>555</v>
      </c>
      <c r="C680">
        <v>35</v>
      </c>
      <c r="D680" t="s">
        <v>8221</v>
      </c>
      <c r="E680">
        <v>0</v>
      </c>
      <c r="F680">
        <v>3</v>
      </c>
    </row>
    <row r="681" spans="1:6" x14ac:dyDescent="0.3">
      <c r="A681" t="s">
        <v>8219</v>
      </c>
      <c r="B681">
        <v>116</v>
      </c>
      <c r="C681">
        <v>35</v>
      </c>
      <c r="D681" t="s">
        <v>8221</v>
      </c>
      <c r="E681">
        <v>0</v>
      </c>
      <c r="F681">
        <v>3</v>
      </c>
    </row>
    <row r="682" spans="1:6" x14ac:dyDescent="0.3">
      <c r="A682" t="s">
        <v>8219</v>
      </c>
      <c r="B682">
        <v>615</v>
      </c>
      <c r="C682">
        <v>35</v>
      </c>
      <c r="D682" t="s">
        <v>8221</v>
      </c>
      <c r="E682">
        <v>2</v>
      </c>
      <c r="F682">
        <v>3</v>
      </c>
    </row>
    <row r="683" spans="1:6" x14ac:dyDescent="0.3">
      <c r="A683" t="s">
        <v>8219</v>
      </c>
      <c r="B683">
        <v>236</v>
      </c>
      <c r="C683">
        <v>35</v>
      </c>
      <c r="D683" t="s">
        <v>8221</v>
      </c>
      <c r="E683">
        <v>92</v>
      </c>
      <c r="F683">
        <v>3</v>
      </c>
    </row>
    <row r="684" spans="1:6" x14ac:dyDescent="0.3">
      <c r="A684" t="s">
        <v>8219</v>
      </c>
      <c r="B684">
        <v>145</v>
      </c>
      <c r="C684">
        <v>35</v>
      </c>
      <c r="D684" t="s">
        <v>8221</v>
      </c>
      <c r="E684">
        <v>0</v>
      </c>
      <c r="F684">
        <v>3</v>
      </c>
    </row>
    <row r="685" spans="1:6" x14ac:dyDescent="0.3">
      <c r="A685" t="s">
        <v>8219</v>
      </c>
      <c r="B685">
        <v>167</v>
      </c>
      <c r="C685">
        <v>35</v>
      </c>
      <c r="D685" t="s">
        <v>8221</v>
      </c>
      <c r="E685">
        <v>3</v>
      </c>
      <c r="F685">
        <v>3</v>
      </c>
    </row>
    <row r="686" spans="1:6" x14ac:dyDescent="0.3">
      <c r="A686" t="s">
        <v>8219</v>
      </c>
      <c r="B686">
        <v>235</v>
      </c>
      <c r="C686">
        <v>35</v>
      </c>
      <c r="D686" t="s">
        <v>8221</v>
      </c>
      <c r="E686">
        <v>10</v>
      </c>
      <c r="F686">
        <v>3</v>
      </c>
    </row>
    <row r="687" spans="1:6" x14ac:dyDescent="0.3">
      <c r="A687" t="s">
        <v>8219</v>
      </c>
      <c r="B687">
        <v>452</v>
      </c>
      <c r="C687">
        <v>35</v>
      </c>
      <c r="D687" t="s">
        <v>8221</v>
      </c>
      <c r="E687">
        <v>7</v>
      </c>
      <c r="F687">
        <v>3</v>
      </c>
    </row>
    <row r="688" spans="1:6" x14ac:dyDescent="0.3">
      <c r="A688" t="s">
        <v>8219</v>
      </c>
      <c r="B688">
        <v>241</v>
      </c>
      <c r="C688">
        <v>35</v>
      </c>
      <c r="D688" t="s">
        <v>8221</v>
      </c>
      <c r="E688">
        <v>3</v>
      </c>
      <c r="F688">
        <v>3</v>
      </c>
    </row>
    <row r="689" spans="1:6" x14ac:dyDescent="0.3">
      <c r="A689" t="s">
        <v>8219</v>
      </c>
      <c r="B689">
        <v>28</v>
      </c>
      <c r="C689">
        <v>35</v>
      </c>
      <c r="D689" t="s">
        <v>8221</v>
      </c>
      <c r="E689">
        <v>0</v>
      </c>
      <c r="F689">
        <v>3</v>
      </c>
    </row>
    <row r="690" spans="1:6" x14ac:dyDescent="0.3">
      <c r="A690" t="s">
        <v>8219</v>
      </c>
      <c r="B690">
        <v>140</v>
      </c>
      <c r="C690">
        <v>35</v>
      </c>
      <c r="D690" t="s">
        <v>8221</v>
      </c>
      <c r="E690">
        <v>1</v>
      </c>
      <c r="F690">
        <v>3</v>
      </c>
    </row>
    <row r="691" spans="1:6" x14ac:dyDescent="0.3">
      <c r="A691" t="s">
        <v>8219</v>
      </c>
      <c r="B691">
        <v>280</v>
      </c>
      <c r="C691">
        <v>35</v>
      </c>
      <c r="D691" t="s">
        <v>8221</v>
      </c>
      <c r="E691">
        <v>0</v>
      </c>
      <c r="F691">
        <v>3</v>
      </c>
    </row>
    <row r="692" spans="1:6" x14ac:dyDescent="0.3">
      <c r="A692" t="s">
        <v>8219</v>
      </c>
      <c r="B692">
        <v>70</v>
      </c>
      <c r="C692">
        <v>36</v>
      </c>
      <c r="D692" t="s">
        <v>8221</v>
      </c>
      <c r="E692">
        <v>9</v>
      </c>
      <c r="F692">
        <v>3</v>
      </c>
    </row>
    <row r="693" spans="1:6" x14ac:dyDescent="0.3">
      <c r="A693" t="s">
        <v>8219</v>
      </c>
      <c r="B693">
        <v>160</v>
      </c>
      <c r="C693">
        <v>36</v>
      </c>
      <c r="D693" t="s">
        <v>8221</v>
      </c>
      <c r="E693">
        <v>2</v>
      </c>
      <c r="F693">
        <v>3</v>
      </c>
    </row>
    <row r="694" spans="1:6" x14ac:dyDescent="0.3">
      <c r="A694" t="s">
        <v>8219</v>
      </c>
      <c r="B694">
        <v>141</v>
      </c>
      <c r="C694">
        <v>36</v>
      </c>
      <c r="D694" t="s">
        <v>8221</v>
      </c>
      <c r="E694">
        <v>1</v>
      </c>
      <c r="F694">
        <v>3</v>
      </c>
    </row>
    <row r="695" spans="1:6" x14ac:dyDescent="0.3">
      <c r="A695" t="s">
        <v>8219</v>
      </c>
      <c r="B695">
        <v>874</v>
      </c>
      <c r="C695">
        <v>36</v>
      </c>
      <c r="D695" t="s">
        <v>8221</v>
      </c>
      <c r="E695">
        <v>2</v>
      </c>
      <c r="F695">
        <v>3</v>
      </c>
    </row>
    <row r="696" spans="1:6" x14ac:dyDescent="0.3">
      <c r="A696" t="s">
        <v>8219</v>
      </c>
      <c r="B696">
        <v>73</v>
      </c>
      <c r="C696">
        <v>36</v>
      </c>
      <c r="D696" t="s">
        <v>8221</v>
      </c>
      <c r="E696">
        <v>11</v>
      </c>
      <c r="F696">
        <v>3</v>
      </c>
    </row>
    <row r="697" spans="1:6" x14ac:dyDescent="0.3">
      <c r="A697" t="s">
        <v>8219</v>
      </c>
      <c r="B697">
        <v>294</v>
      </c>
      <c r="C697">
        <v>36</v>
      </c>
      <c r="D697" t="s">
        <v>8221</v>
      </c>
      <c r="E697">
        <v>0</v>
      </c>
      <c r="F697">
        <v>3</v>
      </c>
    </row>
    <row r="698" spans="1:6" x14ac:dyDescent="0.3">
      <c r="A698" t="s">
        <v>8219</v>
      </c>
      <c r="B698">
        <v>740</v>
      </c>
      <c r="C698">
        <v>36</v>
      </c>
      <c r="D698" t="s">
        <v>8221</v>
      </c>
      <c r="E698">
        <v>0</v>
      </c>
      <c r="F698">
        <v>3</v>
      </c>
    </row>
    <row r="699" spans="1:6" x14ac:dyDescent="0.3">
      <c r="A699" t="s">
        <v>8219</v>
      </c>
      <c r="B699">
        <v>369</v>
      </c>
      <c r="C699">
        <v>36</v>
      </c>
      <c r="D699" t="s">
        <v>8221</v>
      </c>
      <c r="E699">
        <v>9</v>
      </c>
      <c r="F699">
        <v>3</v>
      </c>
    </row>
    <row r="700" spans="1:6" x14ac:dyDescent="0.3">
      <c r="A700" t="s">
        <v>8219</v>
      </c>
      <c r="B700">
        <v>110</v>
      </c>
      <c r="C700">
        <v>36</v>
      </c>
      <c r="D700" t="s">
        <v>8221</v>
      </c>
      <c r="E700">
        <v>0</v>
      </c>
      <c r="F700">
        <v>3</v>
      </c>
    </row>
    <row r="701" spans="1:6" x14ac:dyDescent="0.3">
      <c r="A701" t="s">
        <v>8219</v>
      </c>
      <c r="B701">
        <v>455</v>
      </c>
      <c r="C701">
        <v>36</v>
      </c>
      <c r="D701" t="s">
        <v>8221</v>
      </c>
      <c r="E701">
        <v>4</v>
      </c>
      <c r="F701">
        <v>3</v>
      </c>
    </row>
    <row r="702" spans="1:6" x14ac:dyDescent="0.3">
      <c r="A702" t="s">
        <v>8219</v>
      </c>
      <c r="B702">
        <v>224</v>
      </c>
      <c r="C702">
        <v>36</v>
      </c>
      <c r="D702" t="s">
        <v>8221</v>
      </c>
      <c r="E702">
        <v>1</v>
      </c>
      <c r="F702">
        <v>3</v>
      </c>
    </row>
    <row r="703" spans="1:6" x14ac:dyDescent="0.3">
      <c r="A703" t="s">
        <v>8219</v>
      </c>
      <c r="B703">
        <v>46</v>
      </c>
      <c r="C703">
        <v>36</v>
      </c>
      <c r="D703" t="s">
        <v>8221</v>
      </c>
      <c r="E703">
        <v>2</v>
      </c>
      <c r="F703">
        <v>3</v>
      </c>
    </row>
    <row r="704" spans="1:6" x14ac:dyDescent="0.3">
      <c r="A704" t="s">
        <v>8219</v>
      </c>
      <c r="B704">
        <v>284</v>
      </c>
      <c r="C704">
        <v>36</v>
      </c>
      <c r="D704" t="s">
        <v>8221</v>
      </c>
      <c r="E704">
        <v>0</v>
      </c>
      <c r="F704">
        <v>3</v>
      </c>
    </row>
    <row r="705" spans="1:6" x14ac:dyDescent="0.3">
      <c r="A705" t="s">
        <v>8219</v>
      </c>
      <c r="B705">
        <v>98</v>
      </c>
      <c r="C705">
        <v>36</v>
      </c>
      <c r="D705" t="s">
        <v>8221</v>
      </c>
      <c r="E705">
        <v>1</v>
      </c>
      <c r="F705">
        <v>3</v>
      </c>
    </row>
    <row r="706" spans="1:6" x14ac:dyDescent="0.3">
      <c r="A706" t="s">
        <v>8219</v>
      </c>
      <c r="B706">
        <v>56</v>
      </c>
      <c r="C706">
        <v>36</v>
      </c>
      <c r="D706" t="s">
        <v>8221</v>
      </c>
      <c r="E706">
        <v>17</v>
      </c>
      <c r="F706">
        <v>3</v>
      </c>
    </row>
    <row r="707" spans="1:6" x14ac:dyDescent="0.3">
      <c r="A707" t="s">
        <v>8219</v>
      </c>
      <c r="B707">
        <v>32</v>
      </c>
      <c r="C707">
        <v>37</v>
      </c>
      <c r="D707" t="s">
        <v>8221</v>
      </c>
      <c r="E707">
        <v>2</v>
      </c>
      <c r="F707">
        <v>3</v>
      </c>
    </row>
    <row r="708" spans="1:6" x14ac:dyDescent="0.3">
      <c r="A708" t="s">
        <v>8219</v>
      </c>
      <c r="B708">
        <v>30</v>
      </c>
      <c r="C708">
        <v>37</v>
      </c>
      <c r="D708" t="s">
        <v>8221</v>
      </c>
      <c r="E708">
        <v>3</v>
      </c>
      <c r="F708">
        <v>3</v>
      </c>
    </row>
    <row r="709" spans="1:6" x14ac:dyDescent="0.3">
      <c r="A709" t="s">
        <v>8219</v>
      </c>
      <c r="B709">
        <v>70</v>
      </c>
      <c r="C709">
        <v>37</v>
      </c>
      <c r="D709" t="s">
        <v>8221</v>
      </c>
      <c r="E709">
        <v>41</v>
      </c>
      <c r="F709">
        <v>3</v>
      </c>
    </row>
    <row r="710" spans="1:6" x14ac:dyDescent="0.3">
      <c r="A710" t="s">
        <v>8219</v>
      </c>
      <c r="B710">
        <v>44</v>
      </c>
      <c r="C710">
        <v>37</v>
      </c>
      <c r="D710" t="s">
        <v>8221</v>
      </c>
      <c r="E710">
        <v>2</v>
      </c>
      <c r="F710">
        <v>3</v>
      </c>
    </row>
    <row r="711" spans="1:6" x14ac:dyDescent="0.3">
      <c r="A711" t="s">
        <v>8219</v>
      </c>
      <c r="B711">
        <v>92</v>
      </c>
      <c r="C711">
        <v>37</v>
      </c>
      <c r="D711" t="s">
        <v>8221</v>
      </c>
      <c r="E711">
        <v>3</v>
      </c>
      <c r="F711">
        <v>3</v>
      </c>
    </row>
    <row r="712" spans="1:6" x14ac:dyDescent="0.3">
      <c r="A712" t="s">
        <v>8219</v>
      </c>
      <c r="B712">
        <v>205</v>
      </c>
      <c r="C712">
        <v>37</v>
      </c>
      <c r="D712" t="s">
        <v>8221</v>
      </c>
      <c r="E712">
        <v>8</v>
      </c>
      <c r="F712">
        <v>3</v>
      </c>
    </row>
    <row r="713" spans="1:6" x14ac:dyDescent="0.3">
      <c r="A713" t="s">
        <v>8219</v>
      </c>
      <c r="B713">
        <v>23</v>
      </c>
      <c r="C713">
        <v>37</v>
      </c>
      <c r="D713" t="s">
        <v>8221</v>
      </c>
      <c r="E713">
        <v>0</v>
      </c>
      <c r="F713">
        <v>3</v>
      </c>
    </row>
    <row r="714" spans="1:6" x14ac:dyDescent="0.3">
      <c r="A714" t="s">
        <v>8219</v>
      </c>
      <c r="B714">
        <v>4</v>
      </c>
      <c r="C714">
        <v>37</v>
      </c>
      <c r="D714" t="s">
        <v>8221</v>
      </c>
      <c r="E714">
        <v>1</v>
      </c>
      <c r="F714">
        <v>3</v>
      </c>
    </row>
    <row r="715" spans="1:6" x14ac:dyDescent="0.3">
      <c r="A715" t="s">
        <v>8219</v>
      </c>
      <c r="B715">
        <v>112</v>
      </c>
      <c r="C715">
        <v>37</v>
      </c>
      <c r="D715" t="s">
        <v>8221</v>
      </c>
      <c r="E715">
        <v>3</v>
      </c>
      <c r="F715">
        <v>3</v>
      </c>
    </row>
    <row r="716" spans="1:6" x14ac:dyDescent="0.3">
      <c r="A716" t="s">
        <v>8219</v>
      </c>
      <c r="B716">
        <v>27</v>
      </c>
      <c r="C716">
        <v>37</v>
      </c>
      <c r="D716" t="s">
        <v>8221</v>
      </c>
      <c r="E716">
        <v>4</v>
      </c>
      <c r="F716">
        <v>3</v>
      </c>
    </row>
    <row r="717" spans="1:6" x14ac:dyDescent="0.3">
      <c r="A717" t="s">
        <v>8219</v>
      </c>
      <c r="B717">
        <v>11</v>
      </c>
      <c r="C717">
        <v>37</v>
      </c>
      <c r="D717" t="s">
        <v>8221</v>
      </c>
      <c r="E717">
        <v>9</v>
      </c>
      <c r="F717">
        <v>3</v>
      </c>
    </row>
    <row r="718" spans="1:6" x14ac:dyDescent="0.3">
      <c r="A718" t="s">
        <v>8219</v>
      </c>
      <c r="B718">
        <v>26</v>
      </c>
      <c r="C718">
        <v>37</v>
      </c>
      <c r="D718" t="s">
        <v>8221</v>
      </c>
      <c r="E718">
        <v>16</v>
      </c>
      <c r="F718">
        <v>3</v>
      </c>
    </row>
    <row r="719" spans="1:6" x14ac:dyDescent="0.3">
      <c r="A719" t="s">
        <v>8219</v>
      </c>
      <c r="B719">
        <v>77</v>
      </c>
      <c r="C719">
        <v>37</v>
      </c>
      <c r="D719" t="s">
        <v>8221</v>
      </c>
      <c r="E719">
        <v>1</v>
      </c>
      <c r="F719">
        <v>3</v>
      </c>
    </row>
    <row r="720" spans="1:6" x14ac:dyDescent="0.3">
      <c r="A720" t="s">
        <v>8219</v>
      </c>
      <c r="B720">
        <v>136</v>
      </c>
      <c r="C720">
        <v>37</v>
      </c>
      <c r="D720" t="s">
        <v>8221</v>
      </c>
      <c r="E720">
        <v>7</v>
      </c>
      <c r="F720">
        <v>3</v>
      </c>
    </row>
    <row r="721" spans="1:6" x14ac:dyDescent="0.3">
      <c r="A721" t="s">
        <v>8219</v>
      </c>
      <c r="B721">
        <v>157</v>
      </c>
      <c r="C721">
        <v>37</v>
      </c>
      <c r="D721" t="s">
        <v>8221</v>
      </c>
      <c r="E721">
        <v>0</v>
      </c>
      <c r="F721">
        <v>3</v>
      </c>
    </row>
    <row r="722" spans="1:6" x14ac:dyDescent="0.3">
      <c r="A722" t="s">
        <v>8219</v>
      </c>
      <c r="B722">
        <v>158</v>
      </c>
      <c r="C722">
        <v>37</v>
      </c>
      <c r="D722" t="s">
        <v>8221</v>
      </c>
      <c r="E722">
        <v>0</v>
      </c>
      <c r="F722">
        <v>3</v>
      </c>
    </row>
    <row r="723" spans="1:6" x14ac:dyDescent="0.3">
      <c r="A723" t="s">
        <v>8219</v>
      </c>
      <c r="B723">
        <v>27</v>
      </c>
      <c r="C723">
        <v>37</v>
      </c>
      <c r="D723" t="s">
        <v>8221</v>
      </c>
      <c r="E723">
        <v>0</v>
      </c>
      <c r="F723">
        <v>3</v>
      </c>
    </row>
    <row r="724" spans="1:6" x14ac:dyDescent="0.3">
      <c r="A724" t="s">
        <v>8219</v>
      </c>
      <c r="B724">
        <v>23</v>
      </c>
      <c r="C724">
        <v>38</v>
      </c>
      <c r="D724" t="s">
        <v>8221</v>
      </c>
      <c r="E724">
        <v>0</v>
      </c>
      <c r="F724">
        <v>3</v>
      </c>
    </row>
    <row r="725" spans="1:6" x14ac:dyDescent="0.3">
      <c r="A725" t="s">
        <v>8219</v>
      </c>
      <c r="B725">
        <v>17</v>
      </c>
      <c r="C725">
        <v>38</v>
      </c>
      <c r="D725" t="s">
        <v>8221</v>
      </c>
      <c r="E725">
        <v>0</v>
      </c>
      <c r="F725">
        <v>3</v>
      </c>
    </row>
    <row r="726" spans="1:6" x14ac:dyDescent="0.3">
      <c r="A726" t="s">
        <v>8219</v>
      </c>
      <c r="B726">
        <v>37</v>
      </c>
      <c r="C726">
        <v>38</v>
      </c>
      <c r="D726" t="s">
        <v>8221</v>
      </c>
      <c r="E726">
        <v>1</v>
      </c>
      <c r="F726">
        <v>3</v>
      </c>
    </row>
    <row r="727" spans="1:6" x14ac:dyDescent="0.3">
      <c r="A727" t="s">
        <v>8219</v>
      </c>
      <c r="B727">
        <v>65</v>
      </c>
      <c r="C727">
        <v>38</v>
      </c>
      <c r="D727" t="s">
        <v>8221</v>
      </c>
      <c r="E727">
        <v>2</v>
      </c>
      <c r="F727">
        <v>3</v>
      </c>
    </row>
    <row r="728" spans="1:6" x14ac:dyDescent="0.3">
      <c r="A728" t="s">
        <v>8219</v>
      </c>
      <c r="B728">
        <v>18</v>
      </c>
      <c r="C728">
        <v>38</v>
      </c>
      <c r="D728" t="s">
        <v>8221</v>
      </c>
      <c r="E728">
        <v>1</v>
      </c>
      <c r="F728">
        <v>3</v>
      </c>
    </row>
    <row r="729" spans="1:6" x14ac:dyDescent="0.3">
      <c r="A729" t="s">
        <v>8219</v>
      </c>
      <c r="B729">
        <v>25</v>
      </c>
      <c r="C729">
        <v>38</v>
      </c>
      <c r="D729" t="s">
        <v>8221</v>
      </c>
      <c r="E729">
        <v>15</v>
      </c>
      <c r="F729">
        <v>3</v>
      </c>
    </row>
    <row r="730" spans="1:6" x14ac:dyDescent="0.3">
      <c r="A730" t="s">
        <v>8219</v>
      </c>
      <c r="B730">
        <v>104</v>
      </c>
      <c r="C730">
        <v>38</v>
      </c>
      <c r="D730" t="s">
        <v>8221</v>
      </c>
      <c r="E730">
        <v>1</v>
      </c>
      <c r="F730">
        <v>3</v>
      </c>
    </row>
    <row r="731" spans="1:6" x14ac:dyDescent="0.3">
      <c r="A731" t="s">
        <v>8219</v>
      </c>
      <c r="B731">
        <v>108</v>
      </c>
      <c r="C731">
        <v>38</v>
      </c>
      <c r="D731" t="s">
        <v>8221</v>
      </c>
      <c r="E731">
        <v>1</v>
      </c>
      <c r="F731">
        <v>3</v>
      </c>
    </row>
    <row r="732" spans="1:6" x14ac:dyDescent="0.3">
      <c r="A732" t="s">
        <v>8219</v>
      </c>
      <c r="B732">
        <v>38</v>
      </c>
      <c r="C732">
        <v>38</v>
      </c>
      <c r="D732" t="s">
        <v>8221</v>
      </c>
      <c r="E732">
        <v>0</v>
      </c>
      <c r="F732">
        <v>3</v>
      </c>
    </row>
    <row r="733" spans="1:6" x14ac:dyDescent="0.3">
      <c r="A733" t="s">
        <v>8219</v>
      </c>
      <c r="B733">
        <v>88</v>
      </c>
      <c r="C733">
        <v>38</v>
      </c>
      <c r="D733" t="s">
        <v>8221</v>
      </c>
      <c r="E733">
        <v>39</v>
      </c>
      <c r="F733">
        <v>3</v>
      </c>
    </row>
    <row r="734" spans="1:6" x14ac:dyDescent="0.3">
      <c r="A734" t="s">
        <v>8219</v>
      </c>
      <c r="B734">
        <v>82</v>
      </c>
      <c r="C734">
        <v>38</v>
      </c>
      <c r="D734" t="s">
        <v>8221</v>
      </c>
      <c r="E734">
        <v>103</v>
      </c>
      <c r="F734">
        <v>3</v>
      </c>
    </row>
    <row r="735" spans="1:6" x14ac:dyDescent="0.3">
      <c r="A735" t="s">
        <v>8219</v>
      </c>
      <c r="B735">
        <v>126</v>
      </c>
      <c r="C735">
        <v>38</v>
      </c>
      <c r="D735" t="s">
        <v>8221</v>
      </c>
      <c r="E735">
        <v>0</v>
      </c>
      <c r="F735">
        <v>3</v>
      </c>
    </row>
    <row r="736" spans="1:6" x14ac:dyDescent="0.3">
      <c r="A736" t="s">
        <v>8219</v>
      </c>
      <c r="B736">
        <v>133</v>
      </c>
      <c r="C736">
        <v>38</v>
      </c>
      <c r="D736" t="s">
        <v>8221</v>
      </c>
      <c r="E736">
        <v>39</v>
      </c>
      <c r="F736">
        <v>3</v>
      </c>
    </row>
    <row r="737" spans="1:6" x14ac:dyDescent="0.3">
      <c r="A737" t="s">
        <v>8219</v>
      </c>
      <c r="B737">
        <v>47</v>
      </c>
      <c r="C737">
        <v>38</v>
      </c>
      <c r="D737" t="s">
        <v>8221</v>
      </c>
      <c r="E737">
        <v>15</v>
      </c>
      <c r="F737">
        <v>3</v>
      </c>
    </row>
    <row r="738" spans="1:6" x14ac:dyDescent="0.3">
      <c r="A738" t="s">
        <v>8219</v>
      </c>
      <c r="B738">
        <v>58</v>
      </c>
      <c r="C738">
        <v>38</v>
      </c>
      <c r="D738" t="s">
        <v>8221</v>
      </c>
      <c r="E738">
        <v>22</v>
      </c>
      <c r="F738">
        <v>3</v>
      </c>
    </row>
    <row r="739" spans="1:6" x14ac:dyDescent="0.3">
      <c r="A739" t="s">
        <v>8219</v>
      </c>
      <c r="B739">
        <v>32</v>
      </c>
      <c r="C739">
        <v>38</v>
      </c>
      <c r="D739" t="s">
        <v>8221</v>
      </c>
      <c r="E739">
        <v>92</v>
      </c>
      <c r="F739">
        <v>3</v>
      </c>
    </row>
    <row r="740" spans="1:6" x14ac:dyDescent="0.3">
      <c r="A740" t="s">
        <v>8219</v>
      </c>
      <c r="B740">
        <v>37</v>
      </c>
      <c r="C740">
        <v>38</v>
      </c>
      <c r="D740" t="s">
        <v>8221</v>
      </c>
      <c r="E740">
        <v>25</v>
      </c>
      <c r="F740">
        <v>3</v>
      </c>
    </row>
    <row r="741" spans="1:6" x14ac:dyDescent="0.3">
      <c r="A741" t="s">
        <v>8219</v>
      </c>
      <c r="B741">
        <v>87</v>
      </c>
      <c r="C741">
        <v>38</v>
      </c>
      <c r="D741" t="s">
        <v>8221</v>
      </c>
      <c r="E741">
        <v>19</v>
      </c>
      <c r="F741">
        <v>3</v>
      </c>
    </row>
    <row r="742" spans="1:6" x14ac:dyDescent="0.3">
      <c r="A742" t="s">
        <v>8219</v>
      </c>
      <c r="B742">
        <v>15</v>
      </c>
      <c r="C742">
        <v>38</v>
      </c>
      <c r="D742" t="s">
        <v>8221</v>
      </c>
      <c r="E742">
        <v>19</v>
      </c>
      <c r="F742">
        <v>3</v>
      </c>
    </row>
    <row r="743" spans="1:6" x14ac:dyDescent="0.3">
      <c r="A743" t="s">
        <v>8219</v>
      </c>
      <c r="B743">
        <v>27</v>
      </c>
      <c r="C743">
        <v>38</v>
      </c>
      <c r="D743" t="s">
        <v>8221</v>
      </c>
      <c r="E743">
        <v>13</v>
      </c>
      <c r="F743">
        <v>3</v>
      </c>
    </row>
    <row r="744" spans="1:6" x14ac:dyDescent="0.3">
      <c r="A744" t="s">
        <v>8219</v>
      </c>
      <c r="B744">
        <v>19</v>
      </c>
      <c r="C744">
        <v>38</v>
      </c>
      <c r="D744" t="s">
        <v>8221</v>
      </c>
      <c r="E744">
        <v>124</v>
      </c>
      <c r="F744">
        <v>3</v>
      </c>
    </row>
    <row r="745" spans="1:6" x14ac:dyDescent="0.3">
      <c r="A745" t="s">
        <v>8219</v>
      </c>
      <c r="B745">
        <v>17</v>
      </c>
      <c r="C745">
        <v>38</v>
      </c>
      <c r="D745" t="s">
        <v>8221</v>
      </c>
      <c r="E745">
        <v>4</v>
      </c>
      <c r="F745">
        <v>3</v>
      </c>
    </row>
    <row r="746" spans="1:6" x14ac:dyDescent="0.3">
      <c r="A746" t="s">
        <v>8219</v>
      </c>
      <c r="B746">
        <v>26</v>
      </c>
      <c r="C746">
        <v>38</v>
      </c>
      <c r="D746" t="s">
        <v>8221</v>
      </c>
      <c r="E746">
        <v>10</v>
      </c>
      <c r="F746">
        <v>3</v>
      </c>
    </row>
    <row r="747" spans="1:6" x14ac:dyDescent="0.3">
      <c r="A747" t="s">
        <v>8219</v>
      </c>
      <c r="B747">
        <v>28</v>
      </c>
      <c r="C747">
        <v>38</v>
      </c>
      <c r="D747" t="s">
        <v>8221</v>
      </c>
      <c r="E747">
        <v>15</v>
      </c>
      <c r="F747">
        <v>3</v>
      </c>
    </row>
    <row r="748" spans="1:6" x14ac:dyDescent="0.3">
      <c r="A748" t="s">
        <v>8219</v>
      </c>
      <c r="B748">
        <v>37</v>
      </c>
      <c r="C748">
        <v>38</v>
      </c>
      <c r="D748" t="s">
        <v>8221</v>
      </c>
      <c r="E748">
        <v>38</v>
      </c>
      <c r="F748">
        <v>3</v>
      </c>
    </row>
    <row r="749" spans="1:6" x14ac:dyDescent="0.3">
      <c r="A749" t="s">
        <v>8219</v>
      </c>
      <c r="B749">
        <v>128</v>
      </c>
      <c r="C749">
        <v>38</v>
      </c>
      <c r="D749" t="s">
        <v>8221</v>
      </c>
      <c r="E749">
        <v>152</v>
      </c>
      <c r="F749">
        <v>3</v>
      </c>
    </row>
    <row r="750" spans="1:6" x14ac:dyDescent="0.3">
      <c r="A750" t="s">
        <v>8219</v>
      </c>
      <c r="B750">
        <v>10</v>
      </c>
      <c r="C750">
        <v>38</v>
      </c>
      <c r="D750" t="s">
        <v>8221</v>
      </c>
      <c r="E750">
        <v>24</v>
      </c>
      <c r="F750">
        <v>3</v>
      </c>
    </row>
    <row r="751" spans="1:6" x14ac:dyDescent="0.3">
      <c r="A751" t="s">
        <v>8219</v>
      </c>
      <c r="B751">
        <v>83</v>
      </c>
      <c r="C751">
        <v>38</v>
      </c>
      <c r="D751" t="s">
        <v>8221</v>
      </c>
      <c r="E751">
        <v>76</v>
      </c>
      <c r="F751">
        <v>3</v>
      </c>
    </row>
    <row r="752" spans="1:6" x14ac:dyDescent="0.3">
      <c r="A752" t="s">
        <v>8219</v>
      </c>
      <c r="B752">
        <v>46</v>
      </c>
      <c r="C752">
        <v>38</v>
      </c>
      <c r="D752" t="s">
        <v>8221</v>
      </c>
      <c r="E752">
        <v>185</v>
      </c>
      <c r="F752">
        <v>3</v>
      </c>
    </row>
    <row r="753" spans="1:6" x14ac:dyDescent="0.3">
      <c r="A753" t="s">
        <v>8219</v>
      </c>
      <c r="B753">
        <v>90</v>
      </c>
      <c r="C753">
        <v>39</v>
      </c>
      <c r="D753" t="s">
        <v>8221</v>
      </c>
      <c r="E753">
        <v>33</v>
      </c>
      <c r="F753">
        <v>3</v>
      </c>
    </row>
    <row r="754" spans="1:6" x14ac:dyDescent="0.3">
      <c r="A754" t="s">
        <v>8219</v>
      </c>
      <c r="B754">
        <v>81</v>
      </c>
      <c r="C754">
        <v>39</v>
      </c>
      <c r="D754" t="s">
        <v>8221</v>
      </c>
      <c r="E754">
        <v>108</v>
      </c>
      <c r="F754">
        <v>3</v>
      </c>
    </row>
    <row r="755" spans="1:6" x14ac:dyDescent="0.3">
      <c r="A755" t="s">
        <v>8219</v>
      </c>
      <c r="B755">
        <v>32</v>
      </c>
      <c r="C755">
        <v>39</v>
      </c>
      <c r="D755" t="s">
        <v>8221</v>
      </c>
      <c r="E755">
        <v>29</v>
      </c>
      <c r="F755">
        <v>3</v>
      </c>
    </row>
    <row r="756" spans="1:6" x14ac:dyDescent="0.3">
      <c r="A756" t="s">
        <v>8219</v>
      </c>
      <c r="B756">
        <v>20</v>
      </c>
      <c r="C756">
        <v>39</v>
      </c>
      <c r="D756" t="s">
        <v>8221</v>
      </c>
      <c r="E756">
        <v>24</v>
      </c>
      <c r="F756">
        <v>3</v>
      </c>
    </row>
    <row r="757" spans="1:6" x14ac:dyDescent="0.3">
      <c r="A757" t="s">
        <v>8219</v>
      </c>
      <c r="B757">
        <v>70</v>
      </c>
      <c r="C757">
        <v>39</v>
      </c>
      <c r="D757" t="s">
        <v>8221</v>
      </c>
      <c r="E757">
        <v>4</v>
      </c>
      <c r="F757">
        <v>4</v>
      </c>
    </row>
    <row r="758" spans="1:6" x14ac:dyDescent="0.3">
      <c r="A758" t="s">
        <v>8219</v>
      </c>
      <c r="B758">
        <v>168</v>
      </c>
      <c r="C758">
        <v>39</v>
      </c>
      <c r="D758" t="s">
        <v>8221</v>
      </c>
      <c r="E758">
        <v>4</v>
      </c>
      <c r="F758">
        <v>4</v>
      </c>
    </row>
    <row r="759" spans="1:6" x14ac:dyDescent="0.3">
      <c r="A759" t="s">
        <v>8219</v>
      </c>
      <c r="B759">
        <v>34</v>
      </c>
      <c r="C759">
        <v>39</v>
      </c>
      <c r="D759" t="s">
        <v>8221</v>
      </c>
      <c r="E759">
        <v>15</v>
      </c>
      <c r="F759">
        <v>4</v>
      </c>
    </row>
    <row r="760" spans="1:6" x14ac:dyDescent="0.3">
      <c r="A760" t="s">
        <v>8219</v>
      </c>
      <c r="B760">
        <v>48</v>
      </c>
      <c r="C760">
        <v>39</v>
      </c>
      <c r="D760" t="s">
        <v>8221</v>
      </c>
      <c r="E760">
        <v>4</v>
      </c>
      <c r="F760">
        <v>4</v>
      </c>
    </row>
    <row r="761" spans="1:6" x14ac:dyDescent="0.3">
      <c r="A761" t="s">
        <v>8219</v>
      </c>
      <c r="B761">
        <v>48</v>
      </c>
      <c r="C761">
        <v>39</v>
      </c>
      <c r="D761" t="s">
        <v>8221</v>
      </c>
      <c r="E761">
        <v>139</v>
      </c>
      <c r="F761">
        <v>4</v>
      </c>
    </row>
    <row r="762" spans="1:6" x14ac:dyDescent="0.3">
      <c r="A762" t="s">
        <v>8219</v>
      </c>
      <c r="B762">
        <v>221</v>
      </c>
      <c r="C762">
        <v>39</v>
      </c>
      <c r="D762" t="s">
        <v>8221</v>
      </c>
      <c r="E762">
        <v>2</v>
      </c>
      <c r="F762">
        <v>4</v>
      </c>
    </row>
    <row r="763" spans="1:6" x14ac:dyDescent="0.3">
      <c r="A763" t="s">
        <v>8219</v>
      </c>
      <c r="B763">
        <v>107</v>
      </c>
      <c r="C763">
        <v>39</v>
      </c>
      <c r="D763" t="s">
        <v>8221</v>
      </c>
      <c r="E763">
        <v>18</v>
      </c>
      <c r="F763">
        <v>4</v>
      </c>
    </row>
    <row r="764" spans="1:6" x14ac:dyDescent="0.3">
      <c r="A764" t="s">
        <v>8219</v>
      </c>
      <c r="B764">
        <v>45</v>
      </c>
      <c r="C764">
        <v>39</v>
      </c>
      <c r="D764" t="s">
        <v>8221</v>
      </c>
      <c r="E764">
        <v>81</v>
      </c>
      <c r="F764">
        <v>4</v>
      </c>
    </row>
    <row r="765" spans="1:6" x14ac:dyDescent="0.3">
      <c r="A765" t="s">
        <v>8219</v>
      </c>
      <c r="B765">
        <v>36</v>
      </c>
      <c r="C765">
        <v>39</v>
      </c>
      <c r="D765" t="s">
        <v>8221</v>
      </c>
      <c r="E765">
        <v>86</v>
      </c>
      <c r="F765">
        <v>4</v>
      </c>
    </row>
    <row r="766" spans="1:6" x14ac:dyDescent="0.3">
      <c r="A766" t="s">
        <v>8219</v>
      </c>
      <c r="B766">
        <v>101</v>
      </c>
      <c r="C766">
        <v>39</v>
      </c>
      <c r="D766" t="s">
        <v>8221</v>
      </c>
      <c r="E766">
        <v>140</v>
      </c>
      <c r="F766">
        <v>4</v>
      </c>
    </row>
    <row r="767" spans="1:6" x14ac:dyDescent="0.3">
      <c r="A767" t="s">
        <v>8219</v>
      </c>
      <c r="B767">
        <v>62</v>
      </c>
      <c r="C767">
        <v>39</v>
      </c>
      <c r="D767" t="s">
        <v>8221</v>
      </c>
      <c r="E767">
        <v>37</v>
      </c>
      <c r="F767">
        <v>4</v>
      </c>
    </row>
    <row r="768" spans="1:6" x14ac:dyDescent="0.3">
      <c r="A768" t="s">
        <v>8219</v>
      </c>
      <c r="B768">
        <v>32</v>
      </c>
      <c r="C768">
        <v>39</v>
      </c>
      <c r="D768" t="s">
        <v>8221</v>
      </c>
      <c r="E768">
        <v>6</v>
      </c>
      <c r="F768">
        <v>4</v>
      </c>
    </row>
    <row r="769" spans="1:6" x14ac:dyDescent="0.3">
      <c r="A769" t="s">
        <v>8219</v>
      </c>
      <c r="B769">
        <v>89</v>
      </c>
      <c r="C769">
        <v>39</v>
      </c>
      <c r="D769" t="s">
        <v>8221</v>
      </c>
      <c r="E769">
        <v>113</v>
      </c>
      <c r="F769">
        <v>4</v>
      </c>
    </row>
    <row r="770" spans="1:6" x14ac:dyDescent="0.3">
      <c r="A770" t="s">
        <v>8219</v>
      </c>
      <c r="B770">
        <v>93</v>
      </c>
      <c r="C770">
        <v>40</v>
      </c>
      <c r="D770" t="s">
        <v>8221</v>
      </c>
      <c r="E770">
        <v>37</v>
      </c>
      <c r="F770">
        <v>4</v>
      </c>
    </row>
    <row r="771" spans="1:6" x14ac:dyDescent="0.3">
      <c r="A771" t="s">
        <v>8219</v>
      </c>
      <c r="B771">
        <v>98</v>
      </c>
      <c r="C771">
        <v>40</v>
      </c>
      <c r="D771" t="s">
        <v>8221</v>
      </c>
      <c r="E771">
        <v>18</v>
      </c>
      <c r="F771">
        <v>4</v>
      </c>
    </row>
    <row r="772" spans="1:6" x14ac:dyDescent="0.3">
      <c r="A772" t="s">
        <v>8219</v>
      </c>
      <c r="B772">
        <v>82</v>
      </c>
      <c r="C772">
        <v>40</v>
      </c>
      <c r="D772" t="s">
        <v>8221</v>
      </c>
      <c r="E772">
        <v>75</v>
      </c>
      <c r="F772">
        <v>4</v>
      </c>
    </row>
    <row r="773" spans="1:6" x14ac:dyDescent="0.3">
      <c r="A773" t="s">
        <v>8219</v>
      </c>
      <c r="B773">
        <v>116</v>
      </c>
      <c r="C773">
        <v>40</v>
      </c>
      <c r="D773" t="s">
        <v>8221</v>
      </c>
      <c r="E773">
        <v>52</v>
      </c>
      <c r="F773">
        <v>4</v>
      </c>
    </row>
    <row r="774" spans="1:6" x14ac:dyDescent="0.3">
      <c r="A774" t="s">
        <v>8219</v>
      </c>
      <c r="B774">
        <v>52</v>
      </c>
      <c r="C774">
        <v>40</v>
      </c>
      <c r="D774" t="s">
        <v>8221</v>
      </c>
      <c r="E774">
        <v>122</v>
      </c>
      <c r="F774">
        <v>4</v>
      </c>
    </row>
    <row r="775" spans="1:6" x14ac:dyDescent="0.3">
      <c r="A775" t="s">
        <v>8219</v>
      </c>
      <c r="B775">
        <v>23</v>
      </c>
      <c r="C775">
        <v>40</v>
      </c>
      <c r="D775" t="s">
        <v>8221</v>
      </c>
      <c r="E775">
        <v>8</v>
      </c>
      <c r="F775">
        <v>4</v>
      </c>
    </row>
    <row r="776" spans="1:6" x14ac:dyDescent="0.3">
      <c r="A776" t="s">
        <v>8219</v>
      </c>
      <c r="B776">
        <v>77</v>
      </c>
      <c r="C776">
        <v>40</v>
      </c>
      <c r="D776" t="s">
        <v>8221</v>
      </c>
      <c r="E776">
        <v>8</v>
      </c>
      <c r="F776">
        <v>4</v>
      </c>
    </row>
    <row r="777" spans="1:6" x14ac:dyDescent="0.3">
      <c r="A777" t="s">
        <v>8219</v>
      </c>
      <c r="B777">
        <v>49</v>
      </c>
      <c r="C777">
        <v>40</v>
      </c>
      <c r="D777" t="s">
        <v>8221</v>
      </c>
      <c r="E777">
        <v>96</v>
      </c>
      <c r="F777">
        <v>4</v>
      </c>
    </row>
    <row r="778" spans="1:6" x14ac:dyDescent="0.3">
      <c r="A778" t="s">
        <v>8219</v>
      </c>
      <c r="B778">
        <v>59</v>
      </c>
      <c r="C778">
        <v>40</v>
      </c>
      <c r="D778" t="s">
        <v>8221</v>
      </c>
      <c r="E778">
        <v>9</v>
      </c>
      <c r="F778">
        <v>4</v>
      </c>
    </row>
    <row r="779" spans="1:6" x14ac:dyDescent="0.3">
      <c r="A779" t="s">
        <v>8219</v>
      </c>
      <c r="B779">
        <v>113</v>
      </c>
      <c r="C779">
        <v>40</v>
      </c>
      <c r="D779" t="s">
        <v>8221</v>
      </c>
      <c r="E779">
        <v>2</v>
      </c>
      <c r="F779">
        <v>4</v>
      </c>
    </row>
    <row r="780" spans="1:6" x14ac:dyDescent="0.3">
      <c r="A780" t="s">
        <v>8219</v>
      </c>
      <c r="B780">
        <v>34</v>
      </c>
      <c r="C780">
        <v>40</v>
      </c>
      <c r="D780" t="s">
        <v>8221</v>
      </c>
      <c r="E780">
        <v>26</v>
      </c>
      <c r="F780">
        <v>4</v>
      </c>
    </row>
    <row r="781" spans="1:6" x14ac:dyDescent="0.3">
      <c r="A781" t="s">
        <v>8219</v>
      </c>
      <c r="B781">
        <v>42</v>
      </c>
      <c r="C781">
        <v>41</v>
      </c>
      <c r="D781" t="s">
        <v>8221</v>
      </c>
      <c r="E781">
        <v>23</v>
      </c>
      <c r="F781">
        <v>4</v>
      </c>
    </row>
    <row r="782" spans="1:6" x14ac:dyDescent="0.3">
      <c r="A782" t="s">
        <v>8219</v>
      </c>
      <c r="B782">
        <v>42</v>
      </c>
      <c r="C782">
        <v>41</v>
      </c>
      <c r="D782" t="s">
        <v>8221</v>
      </c>
      <c r="E782">
        <v>0</v>
      </c>
      <c r="F782">
        <v>4</v>
      </c>
    </row>
    <row r="783" spans="1:6" x14ac:dyDescent="0.3">
      <c r="A783" t="s">
        <v>8219</v>
      </c>
      <c r="B783">
        <v>49</v>
      </c>
      <c r="C783">
        <v>41</v>
      </c>
      <c r="D783" t="s">
        <v>8221</v>
      </c>
      <c r="E783">
        <v>140</v>
      </c>
      <c r="F783">
        <v>4</v>
      </c>
    </row>
    <row r="784" spans="1:6" x14ac:dyDescent="0.3">
      <c r="A784" t="s">
        <v>8219</v>
      </c>
      <c r="B784">
        <v>56</v>
      </c>
      <c r="C784">
        <v>41</v>
      </c>
      <c r="D784" t="s">
        <v>8221</v>
      </c>
      <c r="E784">
        <v>0</v>
      </c>
      <c r="F784">
        <v>4</v>
      </c>
    </row>
    <row r="785" spans="1:6" x14ac:dyDescent="0.3">
      <c r="A785" t="s">
        <v>8219</v>
      </c>
      <c r="B785">
        <v>25</v>
      </c>
      <c r="C785">
        <v>41</v>
      </c>
      <c r="D785" t="s">
        <v>8221</v>
      </c>
      <c r="E785">
        <v>6</v>
      </c>
      <c r="F785">
        <v>4</v>
      </c>
    </row>
    <row r="786" spans="1:6" x14ac:dyDescent="0.3">
      <c r="A786" t="s">
        <v>8219</v>
      </c>
      <c r="B786">
        <v>52</v>
      </c>
      <c r="C786">
        <v>41</v>
      </c>
      <c r="D786" t="s">
        <v>8221</v>
      </c>
      <c r="E786">
        <v>100</v>
      </c>
      <c r="F786">
        <v>4</v>
      </c>
    </row>
    <row r="787" spans="1:6" x14ac:dyDescent="0.3">
      <c r="A787" t="s">
        <v>8219</v>
      </c>
      <c r="B787">
        <v>34</v>
      </c>
      <c r="C787">
        <v>41</v>
      </c>
      <c r="D787" t="s">
        <v>8221</v>
      </c>
      <c r="E787">
        <v>0</v>
      </c>
      <c r="F787">
        <v>4</v>
      </c>
    </row>
    <row r="788" spans="1:6" x14ac:dyDescent="0.3">
      <c r="A788" t="s">
        <v>8219</v>
      </c>
      <c r="B788">
        <v>67</v>
      </c>
      <c r="C788">
        <v>41</v>
      </c>
      <c r="D788" t="s">
        <v>8221</v>
      </c>
      <c r="E788">
        <v>4</v>
      </c>
      <c r="F788">
        <v>4</v>
      </c>
    </row>
    <row r="789" spans="1:6" x14ac:dyDescent="0.3">
      <c r="A789" t="s">
        <v>8219</v>
      </c>
      <c r="B789">
        <v>70</v>
      </c>
      <c r="C789">
        <v>41</v>
      </c>
      <c r="D789" t="s">
        <v>8221</v>
      </c>
      <c r="E789">
        <v>8</v>
      </c>
      <c r="F789">
        <v>4</v>
      </c>
    </row>
    <row r="790" spans="1:6" x14ac:dyDescent="0.3">
      <c r="A790" t="s">
        <v>8219</v>
      </c>
      <c r="B790">
        <v>89</v>
      </c>
      <c r="C790">
        <v>41</v>
      </c>
      <c r="D790" t="s">
        <v>8221</v>
      </c>
      <c r="E790">
        <v>0</v>
      </c>
      <c r="F790">
        <v>4</v>
      </c>
    </row>
    <row r="791" spans="1:6" x14ac:dyDescent="0.3">
      <c r="A791" t="s">
        <v>8219</v>
      </c>
      <c r="B791">
        <v>107</v>
      </c>
      <c r="C791">
        <v>41</v>
      </c>
      <c r="D791" t="s">
        <v>8221</v>
      </c>
      <c r="E791">
        <v>16</v>
      </c>
      <c r="F791">
        <v>4</v>
      </c>
    </row>
    <row r="792" spans="1:6" x14ac:dyDescent="0.3">
      <c r="A792" t="s">
        <v>8219</v>
      </c>
      <c r="B792">
        <v>159</v>
      </c>
      <c r="C792">
        <v>41</v>
      </c>
      <c r="D792" t="s">
        <v>8221</v>
      </c>
      <c r="E792">
        <v>2</v>
      </c>
      <c r="F792">
        <v>4</v>
      </c>
    </row>
    <row r="793" spans="1:6" x14ac:dyDescent="0.3">
      <c r="A793" t="s">
        <v>8219</v>
      </c>
      <c r="B793">
        <v>181</v>
      </c>
      <c r="C793">
        <v>41</v>
      </c>
      <c r="D793" t="s">
        <v>8221</v>
      </c>
      <c r="E793">
        <v>48</v>
      </c>
      <c r="F793">
        <v>4</v>
      </c>
    </row>
    <row r="794" spans="1:6" x14ac:dyDescent="0.3">
      <c r="A794" t="s">
        <v>8219</v>
      </c>
      <c r="B794">
        <v>131</v>
      </c>
      <c r="C794">
        <v>41</v>
      </c>
      <c r="D794" t="s">
        <v>8221</v>
      </c>
      <c r="E794">
        <v>2</v>
      </c>
      <c r="F794">
        <v>4</v>
      </c>
    </row>
    <row r="795" spans="1:6" x14ac:dyDescent="0.3">
      <c r="A795" t="s">
        <v>8219</v>
      </c>
      <c r="B795">
        <v>125</v>
      </c>
      <c r="C795">
        <v>41</v>
      </c>
      <c r="D795" t="s">
        <v>8221</v>
      </c>
      <c r="E795">
        <v>2</v>
      </c>
      <c r="F795">
        <v>4</v>
      </c>
    </row>
    <row r="796" spans="1:6" x14ac:dyDescent="0.3">
      <c r="A796" t="s">
        <v>8219</v>
      </c>
      <c r="B796">
        <v>61</v>
      </c>
      <c r="C796">
        <v>41</v>
      </c>
      <c r="D796" t="s">
        <v>8221</v>
      </c>
      <c r="E796">
        <v>1</v>
      </c>
      <c r="F796">
        <v>4</v>
      </c>
    </row>
    <row r="797" spans="1:6" x14ac:dyDescent="0.3">
      <c r="A797" t="s">
        <v>8219</v>
      </c>
      <c r="B797">
        <v>90</v>
      </c>
      <c r="C797">
        <v>41</v>
      </c>
      <c r="D797" t="s">
        <v>8221</v>
      </c>
      <c r="E797">
        <v>17</v>
      </c>
      <c r="F797">
        <v>4</v>
      </c>
    </row>
    <row r="798" spans="1:6" x14ac:dyDescent="0.3">
      <c r="A798" t="s">
        <v>8219</v>
      </c>
      <c r="B798">
        <v>35</v>
      </c>
      <c r="C798">
        <v>41</v>
      </c>
      <c r="D798" t="s">
        <v>8221</v>
      </c>
      <c r="E798">
        <v>0</v>
      </c>
      <c r="F798">
        <v>4</v>
      </c>
    </row>
    <row r="799" spans="1:6" x14ac:dyDescent="0.3">
      <c r="A799" t="s">
        <v>8219</v>
      </c>
      <c r="B799">
        <v>90</v>
      </c>
      <c r="C799">
        <v>41</v>
      </c>
      <c r="D799" t="s">
        <v>8221</v>
      </c>
      <c r="E799">
        <v>11</v>
      </c>
      <c r="F799">
        <v>4</v>
      </c>
    </row>
    <row r="800" spans="1:6" x14ac:dyDescent="0.3">
      <c r="A800" t="s">
        <v>8219</v>
      </c>
      <c r="B800">
        <v>4</v>
      </c>
      <c r="C800">
        <v>42</v>
      </c>
      <c r="D800" t="s">
        <v>8221</v>
      </c>
      <c r="E800">
        <v>95</v>
      </c>
      <c r="F800">
        <v>4</v>
      </c>
    </row>
    <row r="801" spans="1:6" x14ac:dyDescent="0.3">
      <c r="A801" t="s">
        <v>8219</v>
      </c>
      <c r="B801">
        <v>120</v>
      </c>
      <c r="C801">
        <v>42</v>
      </c>
      <c r="D801" t="s">
        <v>8221</v>
      </c>
      <c r="E801">
        <v>13</v>
      </c>
      <c r="F801">
        <v>4</v>
      </c>
    </row>
    <row r="802" spans="1:6" x14ac:dyDescent="0.3">
      <c r="A802" t="s">
        <v>8219</v>
      </c>
      <c r="B802">
        <v>14</v>
      </c>
      <c r="C802">
        <v>42</v>
      </c>
      <c r="D802" t="s">
        <v>8221</v>
      </c>
      <c r="E802">
        <v>2</v>
      </c>
      <c r="F802">
        <v>4</v>
      </c>
    </row>
    <row r="803" spans="1:6" x14ac:dyDescent="0.3">
      <c r="A803" t="s">
        <v>8219</v>
      </c>
      <c r="B803">
        <v>27</v>
      </c>
      <c r="C803">
        <v>42</v>
      </c>
      <c r="D803" t="s">
        <v>8221</v>
      </c>
      <c r="E803">
        <v>2</v>
      </c>
      <c r="F803">
        <v>4</v>
      </c>
    </row>
    <row r="804" spans="1:6" x14ac:dyDescent="0.3">
      <c r="A804" t="s">
        <v>8219</v>
      </c>
      <c r="B804">
        <v>49</v>
      </c>
      <c r="C804">
        <v>42</v>
      </c>
      <c r="D804" t="s">
        <v>8221</v>
      </c>
      <c r="E804">
        <v>3</v>
      </c>
      <c r="F804">
        <v>4</v>
      </c>
    </row>
    <row r="805" spans="1:6" x14ac:dyDescent="0.3">
      <c r="A805" t="s">
        <v>8219</v>
      </c>
      <c r="B805">
        <v>102</v>
      </c>
      <c r="C805">
        <v>42</v>
      </c>
      <c r="D805" t="s">
        <v>8221</v>
      </c>
      <c r="E805">
        <v>0</v>
      </c>
      <c r="F805">
        <v>4</v>
      </c>
    </row>
    <row r="806" spans="1:6" x14ac:dyDescent="0.3">
      <c r="A806" t="s">
        <v>8219</v>
      </c>
      <c r="B806">
        <v>3</v>
      </c>
      <c r="C806">
        <v>42</v>
      </c>
      <c r="D806" t="s">
        <v>8221</v>
      </c>
      <c r="E806">
        <v>0</v>
      </c>
      <c r="F806">
        <v>4</v>
      </c>
    </row>
    <row r="807" spans="1:6" x14ac:dyDescent="0.3">
      <c r="A807" t="s">
        <v>8219</v>
      </c>
      <c r="B807">
        <v>25</v>
      </c>
      <c r="C807">
        <v>42</v>
      </c>
      <c r="D807" t="s">
        <v>8221</v>
      </c>
      <c r="E807">
        <v>0</v>
      </c>
      <c r="F807">
        <v>4</v>
      </c>
    </row>
    <row r="808" spans="1:6" x14ac:dyDescent="0.3">
      <c r="A808" t="s">
        <v>8219</v>
      </c>
      <c r="B808">
        <v>118</v>
      </c>
      <c r="C808">
        <v>42</v>
      </c>
      <c r="D808" t="s">
        <v>8221</v>
      </c>
      <c r="E808">
        <v>2</v>
      </c>
      <c r="F808">
        <v>4</v>
      </c>
    </row>
    <row r="809" spans="1:6" x14ac:dyDescent="0.3">
      <c r="A809" t="s">
        <v>8219</v>
      </c>
      <c r="B809">
        <v>57</v>
      </c>
      <c r="C809">
        <v>42</v>
      </c>
      <c r="D809" t="s">
        <v>8221</v>
      </c>
      <c r="E809">
        <v>24</v>
      </c>
      <c r="F809">
        <v>4</v>
      </c>
    </row>
    <row r="810" spans="1:6" x14ac:dyDescent="0.3">
      <c r="A810" t="s">
        <v>8219</v>
      </c>
      <c r="B810">
        <v>11</v>
      </c>
      <c r="C810">
        <v>42</v>
      </c>
      <c r="D810" t="s">
        <v>8221</v>
      </c>
      <c r="E810">
        <v>25</v>
      </c>
      <c r="F810">
        <v>4</v>
      </c>
    </row>
    <row r="811" spans="1:6" x14ac:dyDescent="0.3">
      <c r="A811" t="s">
        <v>8219</v>
      </c>
      <c r="B811">
        <v>33</v>
      </c>
      <c r="C811">
        <v>42</v>
      </c>
      <c r="D811" t="s">
        <v>8221</v>
      </c>
      <c r="E811">
        <v>3</v>
      </c>
      <c r="F811">
        <v>4</v>
      </c>
    </row>
    <row r="812" spans="1:6" x14ac:dyDescent="0.3">
      <c r="A812" t="s">
        <v>8219</v>
      </c>
      <c r="B812">
        <v>40</v>
      </c>
      <c r="C812">
        <v>42</v>
      </c>
      <c r="D812" t="s">
        <v>8221</v>
      </c>
      <c r="E812">
        <v>41</v>
      </c>
      <c r="F812">
        <v>4</v>
      </c>
    </row>
    <row r="813" spans="1:6" x14ac:dyDescent="0.3">
      <c r="A813" t="s">
        <v>8219</v>
      </c>
      <c r="B813">
        <v>50</v>
      </c>
      <c r="C813">
        <v>42</v>
      </c>
      <c r="D813" t="s">
        <v>8221</v>
      </c>
      <c r="E813">
        <v>2</v>
      </c>
      <c r="F813">
        <v>4</v>
      </c>
    </row>
    <row r="814" spans="1:6" x14ac:dyDescent="0.3">
      <c r="A814" t="s">
        <v>8219</v>
      </c>
      <c r="B814">
        <v>38</v>
      </c>
      <c r="C814">
        <v>43</v>
      </c>
      <c r="D814" t="s">
        <v>8221</v>
      </c>
      <c r="E814">
        <v>4</v>
      </c>
      <c r="F814">
        <v>4</v>
      </c>
    </row>
    <row r="815" spans="1:6" x14ac:dyDescent="0.3">
      <c r="A815" t="s">
        <v>8219</v>
      </c>
      <c r="B815">
        <v>96</v>
      </c>
      <c r="C815">
        <v>43</v>
      </c>
      <c r="D815" t="s">
        <v>8221</v>
      </c>
      <c r="E815">
        <v>99</v>
      </c>
      <c r="F815">
        <v>4</v>
      </c>
    </row>
    <row r="816" spans="1:6" x14ac:dyDescent="0.3">
      <c r="A816" t="s">
        <v>8219</v>
      </c>
      <c r="B816">
        <v>48</v>
      </c>
      <c r="C816">
        <v>43</v>
      </c>
      <c r="D816" t="s">
        <v>8221</v>
      </c>
      <c r="E816">
        <v>4</v>
      </c>
      <c r="F816">
        <v>4</v>
      </c>
    </row>
    <row r="817" spans="1:6" x14ac:dyDescent="0.3">
      <c r="A817" t="s">
        <v>8219</v>
      </c>
      <c r="B817">
        <v>33</v>
      </c>
      <c r="C817">
        <v>43</v>
      </c>
      <c r="D817" t="s">
        <v>8221</v>
      </c>
      <c r="E817">
        <v>4</v>
      </c>
      <c r="F817">
        <v>4</v>
      </c>
    </row>
    <row r="818" spans="1:6" x14ac:dyDescent="0.3">
      <c r="A818" t="s">
        <v>8219</v>
      </c>
      <c r="B818">
        <v>226</v>
      </c>
      <c r="C818">
        <v>43</v>
      </c>
      <c r="D818" t="s">
        <v>8221</v>
      </c>
      <c r="E818">
        <v>38</v>
      </c>
      <c r="F818">
        <v>4</v>
      </c>
    </row>
    <row r="819" spans="1:6" x14ac:dyDescent="0.3">
      <c r="A819" t="s">
        <v>8219</v>
      </c>
      <c r="B819">
        <v>14</v>
      </c>
      <c r="C819">
        <v>43</v>
      </c>
      <c r="D819" t="s">
        <v>8221</v>
      </c>
      <c r="E819">
        <v>285</v>
      </c>
      <c r="F819">
        <v>4</v>
      </c>
    </row>
    <row r="820" spans="1:6" x14ac:dyDescent="0.3">
      <c r="A820" t="s">
        <v>8219</v>
      </c>
      <c r="B820">
        <v>20</v>
      </c>
      <c r="C820">
        <v>43</v>
      </c>
      <c r="D820" t="s">
        <v>8221</v>
      </c>
      <c r="E820">
        <v>1</v>
      </c>
      <c r="F820">
        <v>4</v>
      </c>
    </row>
    <row r="821" spans="1:6" x14ac:dyDescent="0.3">
      <c r="A821" t="s">
        <v>8219</v>
      </c>
      <c r="B821">
        <v>25</v>
      </c>
      <c r="C821">
        <v>43</v>
      </c>
      <c r="D821" t="s">
        <v>8221</v>
      </c>
      <c r="E821">
        <v>42</v>
      </c>
      <c r="F821">
        <v>4</v>
      </c>
    </row>
    <row r="822" spans="1:6" x14ac:dyDescent="0.3">
      <c r="A822" t="s">
        <v>8219</v>
      </c>
      <c r="B822">
        <v>90</v>
      </c>
      <c r="C822">
        <v>43</v>
      </c>
      <c r="D822" t="s">
        <v>8221</v>
      </c>
      <c r="E822">
        <v>26</v>
      </c>
      <c r="F822">
        <v>4</v>
      </c>
    </row>
    <row r="823" spans="1:6" x14ac:dyDescent="0.3">
      <c r="A823" t="s">
        <v>8219</v>
      </c>
      <c r="B823">
        <v>11</v>
      </c>
      <c r="C823">
        <v>43</v>
      </c>
      <c r="D823" t="s">
        <v>8221</v>
      </c>
      <c r="E823">
        <v>2</v>
      </c>
      <c r="F823">
        <v>4</v>
      </c>
    </row>
    <row r="824" spans="1:6" x14ac:dyDescent="0.3">
      <c r="A824" t="s">
        <v>8219</v>
      </c>
      <c r="B824">
        <v>55</v>
      </c>
      <c r="C824">
        <v>43</v>
      </c>
      <c r="D824" t="s">
        <v>8221</v>
      </c>
      <c r="E824">
        <v>4</v>
      </c>
      <c r="F824">
        <v>4</v>
      </c>
    </row>
    <row r="825" spans="1:6" x14ac:dyDescent="0.3">
      <c r="A825" t="s">
        <v>8219</v>
      </c>
      <c r="B825">
        <v>30</v>
      </c>
      <c r="C825">
        <v>43</v>
      </c>
      <c r="D825" t="s">
        <v>8221</v>
      </c>
      <c r="E825">
        <v>6</v>
      </c>
      <c r="F825">
        <v>4</v>
      </c>
    </row>
    <row r="826" spans="1:6" x14ac:dyDescent="0.3">
      <c r="A826" t="s">
        <v>8219</v>
      </c>
      <c r="B826">
        <v>28</v>
      </c>
      <c r="C826">
        <v>43</v>
      </c>
      <c r="D826" t="s">
        <v>8221</v>
      </c>
      <c r="E826">
        <v>70</v>
      </c>
      <c r="F826">
        <v>4</v>
      </c>
    </row>
    <row r="827" spans="1:6" x14ac:dyDescent="0.3">
      <c r="A827" t="s">
        <v>8219</v>
      </c>
      <c r="B827">
        <v>45</v>
      </c>
      <c r="C827">
        <v>44</v>
      </c>
      <c r="D827" t="s">
        <v>8221</v>
      </c>
      <c r="E827">
        <v>9</v>
      </c>
      <c r="F827">
        <v>4</v>
      </c>
    </row>
    <row r="828" spans="1:6" x14ac:dyDescent="0.3">
      <c r="A828" t="s">
        <v>8219</v>
      </c>
      <c r="B828">
        <v>13</v>
      </c>
      <c r="C828">
        <v>44</v>
      </c>
      <c r="D828" t="s">
        <v>8221</v>
      </c>
      <c r="E828">
        <v>8</v>
      </c>
      <c r="F828">
        <v>4</v>
      </c>
    </row>
    <row r="829" spans="1:6" x14ac:dyDescent="0.3">
      <c r="A829" t="s">
        <v>8219</v>
      </c>
      <c r="B829">
        <v>40</v>
      </c>
      <c r="C829">
        <v>44</v>
      </c>
      <c r="D829" t="s">
        <v>8221</v>
      </c>
      <c r="E829">
        <v>105</v>
      </c>
      <c r="F829">
        <v>4</v>
      </c>
    </row>
    <row r="830" spans="1:6" x14ac:dyDescent="0.3">
      <c r="A830" t="s">
        <v>8219</v>
      </c>
      <c r="B830">
        <v>21</v>
      </c>
      <c r="C830">
        <v>44</v>
      </c>
      <c r="D830" t="s">
        <v>8221</v>
      </c>
      <c r="E830">
        <v>12</v>
      </c>
      <c r="F830">
        <v>4</v>
      </c>
    </row>
    <row r="831" spans="1:6" x14ac:dyDescent="0.3">
      <c r="A831" t="s">
        <v>8219</v>
      </c>
      <c r="B831">
        <v>134</v>
      </c>
      <c r="C831">
        <v>44</v>
      </c>
      <c r="D831" t="s">
        <v>8221</v>
      </c>
      <c r="E831">
        <v>0</v>
      </c>
      <c r="F831">
        <v>4</v>
      </c>
    </row>
    <row r="832" spans="1:6" x14ac:dyDescent="0.3">
      <c r="A832" t="s">
        <v>8219</v>
      </c>
      <c r="B832">
        <v>20</v>
      </c>
      <c r="C832">
        <v>44</v>
      </c>
      <c r="D832" t="s">
        <v>8221</v>
      </c>
      <c r="E832">
        <v>16</v>
      </c>
      <c r="F832">
        <v>4</v>
      </c>
    </row>
    <row r="833" spans="1:6" x14ac:dyDescent="0.3">
      <c r="A833" t="s">
        <v>8219</v>
      </c>
      <c r="B833">
        <v>19</v>
      </c>
      <c r="C833">
        <v>44</v>
      </c>
      <c r="D833" t="s">
        <v>8221</v>
      </c>
      <c r="E833">
        <v>7</v>
      </c>
      <c r="F833">
        <v>4</v>
      </c>
    </row>
    <row r="834" spans="1:6" x14ac:dyDescent="0.3">
      <c r="A834" t="s">
        <v>8219</v>
      </c>
      <c r="B834">
        <v>209</v>
      </c>
      <c r="C834">
        <v>44</v>
      </c>
      <c r="D834" t="s">
        <v>8221</v>
      </c>
      <c r="E834">
        <v>4</v>
      </c>
      <c r="F834">
        <v>4</v>
      </c>
    </row>
    <row r="835" spans="1:6" x14ac:dyDescent="0.3">
      <c r="A835" t="s">
        <v>8219</v>
      </c>
      <c r="B835">
        <v>38</v>
      </c>
      <c r="C835">
        <v>44</v>
      </c>
      <c r="D835" t="s">
        <v>8221</v>
      </c>
      <c r="E835">
        <v>1</v>
      </c>
      <c r="F835">
        <v>4</v>
      </c>
    </row>
    <row r="836" spans="1:6" x14ac:dyDescent="0.3">
      <c r="A836" t="s">
        <v>8219</v>
      </c>
      <c r="B836">
        <v>24</v>
      </c>
      <c r="C836">
        <v>44</v>
      </c>
      <c r="D836" t="s">
        <v>8221</v>
      </c>
      <c r="E836">
        <v>28</v>
      </c>
      <c r="F836">
        <v>4</v>
      </c>
    </row>
    <row r="837" spans="1:6" x14ac:dyDescent="0.3">
      <c r="A837" t="s">
        <v>8219</v>
      </c>
      <c r="B837">
        <v>8</v>
      </c>
      <c r="C837">
        <v>44</v>
      </c>
      <c r="D837" t="s">
        <v>8221</v>
      </c>
      <c r="E837">
        <v>1</v>
      </c>
      <c r="F837">
        <v>4</v>
      </c>
    </row>
    <row r="838" spans="1:6" x14ac:dyDescent="0.3">
      <c r="A838" t="s">
        <v>8219</v>
      </c>
      <c r="B838">
        <v>179</v>
      </c>
      <c r="C838">
        <v>44</v>
      </c>
      <c r="D838" t="s">
        <v>8221</v>
      </c>
      <c r="E838">
        <v>1</v>
      </c>
      <c r="F838">
        <v>4</v>
      </c>
    </row>
    <row r="839" spans="1:6" x14ac:dyDescent="0.3">
      <c r="A839" t="s">
        <v>8219</v>
      </c>
      <c r="B839">
        <v>26</v>
      </c>
      <c r="C839">
        <v>44</v>
      </c>
      <c r="D839" t="s">
        <v>8221</v>
      </c>
      <c r="E839">
        <v>5</v>
      </c>
      <c r="F839">
        <v>4</v>
      </c>
    </row>
    <row r="840" spans="1:6" x14ac:dyDescent="0.3">
      <c r="A840" t="s">
        <v>8219</v>
      </c>
      <c r="B840">
        <v>131</v>
      </c>
      <c r="C840">
        <v>44</v>
      </c>
      <c r="D840" t="s">
        <v>8221</v>
      </c>
      <c r="E840">
        <v>3</v>
      </c>
      <c r="F840">
        <v>4</v>
      </c>
    </row>
    <row r="841" spans="1:6" x14ac:dyDescent="0.3">
      <c r="A841" t="s">
        <v>8219</v>
      </c>
      <c r="B841">
        <v>14</v>
      </c>
      <c r="C841">
        <v>44</v>
      </c>
      <c r="D841" t="s">
        <v>8221</v>
      </c>
      <c r="E841">
        <v>2</v>
      </c>
      <c r="F841">
        <v>4</v>
      </c>
    </row>
    <row r="842" spans="1:6" x14ac:dyDescent="0.3">
      <c r="A842" t="s">
        <v>8219</v>
      </c>
      <c r="B842">
        <v>174</v>
      </c>
      <c r="C842">
        <v>45</v>
      </c>
      <c r="D842" t="s">
        <v>8221</v>
      </c>
      <c r="E842">
        <v>0</v>
      </c>
      <c r="F842">
        <v>4</v>
      </c>
    </row>
    <row r="843" spans="1:6" x14ac:dyDescent="0.3">
      <c r="A843" t="s">
        <v>8219</v>
      </c>
      <c r="B843">
        <v>191</v>
      </c>
      <c r="C843">
        <v>45</v>
      </c>
      <c r="D843" t="s">
        <v>8221</v>
      </c>
      <c r="E843">
        <v>0</v>
      </c>
      <c r="F843">
        <v>4</v>
      </c>
    </row>
    <row r="844" spans="1:6" x14ac:dyDescent="0.3">
      <c r="A844" t="s">
        <v>8219</v>
      </c>
      <c r="B844">
        <v>38</v>
      </c>
      <c r="C844">
        <v>45</v>
      </c>
      <c r="D844" t="s">
        <v>8221</v>
      </c>
      <c r="E844">
        <v>3</v>
      </c>
      <c r="F844">
        <v>4</v>
      </c>
    </row>
    <row r="845" spans="1:6" x14ac:dyDescent="0.3">
      <c r="A845" t="s">
        <v>8219</v>
      </c>
      <c r="B845">
        <v>22</v>
      </c>
      <c r="C845">
        <v>45</v>
      </c>
      <c r="D845" t="s">
        <v>8221</v>
      </c>
      <c r="E845">
        <v>0</v>
      </c>
      <c r="F845">
        <v>4</v>
      </c>
    </row>
    <row r="846" spans="1:6" x14ac:dyDescent="0.3">
      <c r="A846" t="s">
        <v>8219</v>
      </c>
      <c r="B846">
        <v>149</v>
      </c>
      <c r="C846">
        <v>45</v>
      </c>
      <c r="D846" t="s">
        <v>8221</v>
      </c>
      <c r="E846">
        <v>0</v>
      </c>
      <c r="F846">
        <v>4</v>
      </c>
    </row>
    <row r="847" spans="1:6" x14ac:dyDescent="0.3">
      <c r="A847" t="s">
        <v>8219</v>
      </c>
      <c r="B847">
        <v>56</v>
      </c>
      <c r="C847">
        <v>45</v>
      </c>
      <c r="D847" t="s">
        <v>8221</v>
      </c>
      <c r="E847">
        <v>3</v>
      </c>
      <c r="F847">
        <v>4</v>
      </c>
    </row>
    <row r="848" spans="1:6" x14ac:dyDescent="0.3">
      <c r="A848" t="s">
        <v>8219</v>
      </c>
      <c r="B848">
        <v>19</v>
      </c>
      <c r="C848">
        <v>45</v>
      </c>
      <c r="D848" t="s">
        <v>8221</v>
      </c>
      <c r="E848">
        <v>7</v>
      </c>
      <c r="F848">
        <v>4</v>
      </c>
    </row>
    <row r="849" spans="1:6" x14ac:dyDescent="0.3">
      <c r="A849" t="s">
        <v>8219</v>
      </c>
      <c r="B849">
        <v>70</v>
      </c>
      <c r="C849">
        <v>45</v>
      </c>
      <c r="D849" t="s">
        <v>8221</v>
      </c>
      <c r="E849">
        <v>25</v>
      </c>
      <c r="F849">
        <v>4</v>
      </c>
    </row>
    <row r="850" spans="1:6" x14ac:dyDescent="0.3">
      <c r="A850" t="s">
        <v>8219</v>
      </c>
      <c r="B850">
        <v>81</v>
      </c>
      <c r="C850">
        <v>45</v>
      </c>
      <c r="D850" t="s">
        <v>8221</v>
      </c>
      <c r="E850">
        <v>10</v>
      </c>
      <c r="F850">
        <v>4</v>
      </c>
    </row>
    <row r="851" spans="1:6" x14ac:dyDescent="0.3">
      <c r="A851" t="s">
        <v>8219</v>
      </c>
      <c r="B851">
        <v>32</v>
      </c>
      <c r="C851">
        <v>45</v>
      </c>
      <c r="D851" t="s">
        <v>8221</v>
      </c>
      <c r="E851">
        <v>3</v>
      </c>
      <c r="F851">
        <v>4</v>
      </c>
    </row>
    <row r="852" spans="1:6" x14ac:dyDescent="0.3">
      <c r="A852" t="s">
        <v>8219</v>
      </c>
      <c r="B852">
        <v>26</v>
      </c>
      <c r="C852">
        <v>45</v>
      </c>
      <c r="D852" t="s">
        <v>8221</v>
      </c>
      <c r="E852">
        <v>5</v>
      </c>
      <c r="F852">
        <v>4</v>
      </c>
    </row>
    <row r="853" spans="1:6" x14ac:dyDescent="0.3">
      <c r="A853" t="s">
        <v>8219</v>
      </c>
      <c r="B853">
        <v>105</v>
      </c>
      <c r="C853">
        <v>45</v>
      </c>
      <c r="D853" t="s">
        <v>8221</v>
      </c>
      <c r="E853">
        <v>5</v>
      </c>
      <c r="F853">
        <v>4</v>
      </c>
    </row>
    <row r="854" spans="1:6" x14ac:dyDescent="0.3">
      <c r="A854" t="s">
        <v>8219</v>
      </c>
      <c r="B854">
        <v>29</v>
      </c>
      <c r="C854">
        <v>45</v>
      </c>
      <c r="D854" t="s">
        <v>8221</v>
      </c>
      <c r="E854">
        <v>27</v>
      </c>
      <c r="F854">
        <v>4</v>
      </c>
    </row>
    <row r="855" spans="1:6" x14ac:dyDescent="0.3">
      <c r="A855" t="s">
        <v>8219</v>
      </c>
      <c r="B855">
        <v>8</v>
      </c>
      <c r="C855">
        <v>45</v>
      </c>
      <c r="D855" t="s">
        <v>8221</v>
      </c>
      <c r="E855">
        <v>2</v>
      </c>
      <c r="F855">
        <v>5</v>
      </c>
    </row>
    <row r="856" spans="1:6" x14ac:dyDescent="0.3">
      <c r="A856" t="s">
        <v>8219</v>
      </c>
      <c r="B856">
        <v>89</v>
      </c>
      <c r="C856">
        <v>45</v>
      </c>
      <c r="D856" t="s">
        <v>8221</v>
      </c>
      <c r="E856">
        <v>236</v>
      </c>
      <c r="F856">
        <v>5</v>
      </c>
    </row>
    <row r="857" spans="1:6" x14ac:dyDescent="0.3">
      <c r="A857" t="s">
        <v>8219</v>
      </c>
      <c r="B857">
        <v>44</v>
      </c>
      <c r="C857">
        <v>46</v>
      </c>
      <c r="D857" t="s">
        <v>8221</v>
      </c>
      <c r="E857">
        <v>1</v>
      </c>
      <c r="F857">
        <v>5</v>
      </c>
    </row>
    <row r="858" spans="1:6" x14ac:dyDescent="0.3">
      <c r="A858" t="s">
        <v>8219</v>
      </c>
      <c r="B858">
        <v>246</v>
      </c>
      <c r="C858">
        <v>46</v>
      </c>
      <c r="D858" t="s">
        <v>8221</v>
      </c>
      <c r="E858">
        <v>12</v>
      </c>
      <c r="F858">
        <v>5</v>
      </c>
    </row>
    <row r="859" spans="1:6" x14ac:dyDescent="0.3">
      <c r="A859" t="s">
        <v>8219</v>
      </c>
      <c r="B859">
        <v>120</v>
      </c>
      <c r="C859">
        <v>46</v>
      </c>
      <c r="D859" t="s">
        <v>8221</v>
      </c>
      <c r="E859">
        <v>4</v>
      </c>
      <c r="F859">
        <v>5</v>
      </c>
    </row>
    <row r="860" spans="1:6" x14ac:dyDescent="0.3">
      <c r="A860" t="s">
        <v>8219</v>
      </c>
      <c r="B860">
        <v>26</v>
      </c>
      <c r="C860">
        <v>46</v>
      </c>
      <c r="D860" t="s">
        <v>8221</v>
      </c>
      <c r="E860">
        <v>3</v>
      </c>
      <c r="F860">
        <v>5</v>
      </c>
    </row>
    <row r="861" spans="1:6" x14ac:dyDescent="0.3">
      <c r="A861" t="s">
        <v>8219</v>
      </c>
      <c r="B861">
        <v>45</v>
      </c>
      <c r="C861">
        <v>46</v>
      </c>
      <c r="D861" t="s">
        <v>8221</v>
      </c>
      <c r="E861">
        <v>99</v>
      </c>
      <c r="F861">
        <v>5</v>
      </c>
    </row>
    <row r="862" spans="1:6" x14ac:dyDescent="0.3">
      <c r="A862" t="s">
        <v>8219</v>
      </c>
      <c r="B862">
        <v>20</v>
      </c>
      <c r="C862">
        <v>46</v>
      </c>
      <c r="D862" t="s">
        <v>8221</v>
      </c>
      <c r="E862">
        <v>3</v>
      </c>
      <c r="F862">
        <v>5</v>
      </c>
    </row>
    <row r="863" spans="1:6" x14ac:dyDescent="0.3">
      <c r="A863" t="s">
        <v>8219</v>
      </c>
      <c r="B863">
        <v>47</v>
      </c>
      <c r="C863">
        <v>46</v>
      </c>
      <c r="D863" t="s">
        <v>8221</v>
      </c>
      <c r="E863">
        <v>3</v>
      </c>
      <c r="F863">
        <v>5</v>
      </c>
    </row>
    <row r="864" spans="1:6" x14ac:dyDescent="0.3">
      <c r="A864" t="s">
        <v>8219</v>
      </c>
      <c r="B864">
        <v>13</v>
      </c>
      <c r="C864">
        <v>46</v>
      </c>
      <c r="D864" t="s">
        <v>8221</v>
      </c>
      <c r="E864">
        <v>22</v>
      </c>
      <c r="F864">
        <v>5</v>
      </c>
    </row>
    <row r="865" spans="1:6" x14ac:dyDescent="0.3">
      <c r="A865" t="s">
        <v>8219</v>
      </c>
      <c r="B865">
        <v>183</v>
      </c>
      <c r="C865">
        <v>46</v>
      </c>
      <c r="D865" t="s">
        <v>8221</v>
      </c>
      <c r="E865">
        <v>4</v>
      </c>
      <c r="F865">
        <v>5</v>
      </c>
    </row>
    <row r="866" spans="1:6" x14ac:dyDescent="0.3">
      <c r="A866" t="s">
        <v>8219</v>
      </c>
      <c r="B866">
        <v>21</v>
      </c>
      <c r="C866">
        <v>46</v>
      </c>
      <c r="D866" t="s">
        <v>8221</v>
      </c>
      <c r="E866">
        <v>534</v>
      </c>
      <c r="F866">
        <v>5</v>
      </c>
    </row>
    <row r="867" spans="1:6" x14ac:dyDescent="0.3">
      <c r="A867" t="s">
        <v>8219</v>
      </c>
      <c r="B867">
        <v>42</v>
      </c>
      <c r="C867">
        <v>46</v>
      </c>
      <c r="D867" t="s">
        <v>8221</v>
      </c>
      <c r="E867">
        <v>12</v>
      </c>
      <c r="F867">
        <v>5</v>
      </c>
    </row>
    <row r="868" spans="1:6" x14ac:dyDescent="0.3">
      <c r="A868" t="s">
        <v>8219</v>
      </c>
      <c r="B868">
        <v>54</v>
      </c>
      <c r="C868">
        <v>46</v>
      </c>
      <c r="D868" t="s">
        <v>8221</v>
      </c>
      <c r="E868">
        <v>56</v>
      </c>
      <c r="F868">
        <v>5</v>
      </c>
    </row>
    <row r="869" spans="1:6" x14ac:dyDescent="0.3">
      <c r="A869" t="s">
        <v>8219</v>
      </c>
      <c r="B869">
        <v>38</v>
      </c>
      <c r="C869">
        <v>46</v>
      </c>
      <c r="D869" t="s">
        <v>8221</v>
      </c>
      <c r="E869">
        <v>11</v>
      </c>
      <c r="F869">
        <v>5</v>
      </c>
    </row>
    <row r="870" spans="1:6" x14ac:dyDescent="0.3">
      <c r="A870" t="s">
        <v>8219</v>
      </c>
      <c r="B870">
        <v>64</v>
      </c>
      <c r="C870">
        <v>46</v>
      </c>
      <c r="D870" t="s">
        <v>8221</v>
      </c>
      <c r="E870">
        <v>0</v>
      </c>
      <c r="F870">
        <v>5</v>
      </c>
    </row>
    <row r="871" spans="1:6" x14ac:dyDescent="0.3">
      <c r="A871" t="s">
        <v>8219</v>
      </c>
      <c r="B871">
        <v>13</v>
      </c>
      <c r="C871">
        <v>46</v>
      </c>
      <c r="D871" t="s">
        <v>8221</v>
      </c>
      <c r="E871">
        <v>12</v>
      </c>
      <c r="F871">
        <v>5</v>
      </c>
    </row>
    <row r="872" spans="1:6" x14ac:dyDescent="0.3">
      <c r="A872" t="s">
        <v>8219</v>
      </c>
      <c r="B872">
        <v>33</v>
      </c>
      <c r="C872">
        <v>46</v>
      </c>
      <c r="D872" t="s">
        <v>8221</v>
      </c>
      <c r="E872">
        <v>5</v>
      </c>
      <c r="F872">
        <v>5</v>
      </c>
    </row>
    <row r="873" spans="1:6" x14ac:dyDescent="0.3">
      <c r="A873" t="s">
        <v>8219</v>
      </c>
      <c r="B873">
        <v>52</v>
      </c>
      <c r="C873">
        <v>46</v>
      </c>
      <c r="D873" t="s">
        <v>8221</v>
      </c>
      <c r="E873">
        <v>24</v>
      </c>
      <c r="F873">
        <v>5</v>
      </c>
    </row>
    <row r="874" spans="1:6" x14ac:dyDescent="0.3">
      <c r="A874" t="s">
        <v>8219</v>
      </c>
      <c r="B874">
        <v>107</v>
      </c>
      <c r="C874">
        <v>46</v>
      </c>
      <c r="D874" t="s">
        <v>8221</v>
      </c>
      <c r="E874">
        <v>89</v>
      </c>
      <c r="F874">
        <v>5</v>
      </c>
    </row>
    <row r="875" spans="1:6" x14ac:dyDescent="0.3">
      <c r="A875" t="s">
        <v>8219</v>
      </c>
      <c r="B875">
        <v>11</v>
      </c>
      <c r="C875">
        <v>46</v>
      </c>
      <c r="D875" t="s">
        <v>8221</v>
      </c>
      <c r="E875">
        <v>1</v>
      </c>
      <c r="F875">
        <v>5</v>
      </c>
    </row>
    <row r="876" spans="1:6" x14ac:dyDescent="0.3">
      <c r="A876" t="s">
        <v>8219</v>
      </c>
      <c r="B876">
        <v>34</v>
      </c>
      <c r="C876">
        <v>46</v>
      </c>
      <c r="D876" t="s">
        <v>8221</v>
      </c>
      <c r="E876">
        <v>55</v>
      </c>
      <c r="F876">
        <v>5</v>
      </c>
    </row>
    <row r="877" spans="1:6" x14ac:dyDescent="0.3">
      <c r="A877" t="s">
        <v>8219</v>
      </c>
      <c r="B877">
        <v>75</v>
      </c>
      <c r="C877">
        <v>46</v>
      </c>
      <c r="D877" t="s">
        <v>8221</v>
      </c>
      <c r="E877">
        <v>2</v>
      </c>
      <c r="F877">
        <v>5</v>
      </c>
    </row>
    <row r="878" spans="1:6" x14ac:dyDescent="0.3">
      <c r="A878" t="s">
        <v>8219</v>
      </c>
      <c r="B878">
        <v>26</v>
      </c>
      <c r="C878">
        <v>47</v>
      </c>
      <c r="D878" t="s">
        <v>8221</v>
      </c>
      <c r="E878">
        <v>0</v>
      </c>
      <c r="F878">
        <v>5</v>
      </c>
    </row>
    <row r="879" spans="1:6" x14ac:dyDescent="0.3">
      <c r="A879" t="s">
        <v>8219</v>
      </c>
      <c r="B879">
        <v>50</v>
      </c>
      <c r="C879">
        <v>47</v>
      </c>
      <c r="D879" t="s">
        <v>8221</v>
      </c>
      <c r="E879">
        <v>4</v>
      </c>
      <c r="F879">
        <v>5</v>
      </c>
    </row>
    <row r="880" spans="1:6" x14ac:dyDescent="0.3">
      <c r="A880" t="s">
        <v>8219</v>
      </c>
      <c r="B880">
        <v>80</v>
      </c>
      <c r="C880">
        <v>47</v>
      </c>
      <c r="D880" t="s">
        <v>8221</v>
      </c>
      <c r="E880">
        <v>6</v>
      </c>
      <c r="F880">
        <v>5</v>
      </c>
    </row>
    <row r="881" spans="1:6" x14ac:dyDescent="0.3">
      <c r="A881" t="s">
        <v>8219</v>
      </c>
      <c r="B881">
        <v>110</v>
      </c>
      <c r="C881">
        <v>47</v>
      </c>
      <c r="D881" t="s">
        <v>8221</v>
      </c>
      <c r="E881">
        <v>4</v>
      </c>
      <c r="F881">
        <v>5</v>
      </c>
    </row>
    <row r="882" spans="1:6" x14ac:dyDescent="0.3">
      <c r="A882" t="s">
        <v>8219</v>
      </c>
      <c r="B882">
        <v>77</v>
      </c>
      <c r="C882">
        <v>47</v>
      </c>
      <c r="D882" t="s">
        <v>8221</v>
      </c>
      <c r="E882">
        <v>4</v>
      </c>
      <c r="F882">
        <v>5</v>
      </c>
    </row>
    <row r="883" spans="1:6" x14ac:dyDescent="0.3">
      <c r="A883" t="s">
        <v>8219</v>
      </c>
      <c r="B883">
        <v>50</v>
      </c>
      <c r="C883">
        <v>47</v>
      </c>
      <c r="D883" t="s">
        <v>8221</v>
      </c>
      <c r="E883">
        <v>2</v>
      </c>
      <c r="F883">
        <v>5</v>
      </c>
    </row>
    <row r="884" spans="1:6" x14ac:dyDescent="0.3">
      <c r="A884" t="s">
        <v>8219</v>
      </c>
      <c r="B884">
        <v>145</v>
      </c>
      <c r="C884">
        <v>47</v>
      </c>
      <c r="D884" t="s">
        <v>8221</v>
      </c>
      <c r="E884">
        <v>5</v>
      </c>
      <c r="F884">
        <v>5</v>
      </c>
    </row>
    <row r="885" spans="1:6" x14ac:dyDescent="0.3">
      <c r="A885" t="s">
        <v>8219</v>
      </c>
      <c r="B885">
        <v>29</v>
      </c>
      <c r="C885">
        <v>47</v>
      </c>
      <c r="D885" t="s">
        <v>8221</v>
      </c>
      <c r="E885">
        <v>83</v>
      </c>
      <c r="F885">
        <v>5</v>
      </c>
    </row>
    <row r="886" spans="1:6" x14ac:dyDescent="0.3">
      <c r="A886" t="s">
        <v>8219</v>
      </c>
      <c r="B886">
        <v>114</v>
      </c>
      <c r="C886">
        <v>47</v>
      </c>
      <c r="D886" t="s">
        <v>8221</v>
      </c>
      <c r="E886">
        <v>57</v>
      </c>
      <c r="F886">
        <v>5</v>
      </c>
    </row>
    <row r="887" spans="1:6" x14ac:dyDescent="0.3">
      <c r="A887" t="s">
        <v>8219</v>
      </c>
      <c r="B887">
        <v>96</v>
      </c>
      <c r="C887">
        <v>47</v>
      </c>
      <c r="D887" t="s">
        <v>8221</v>
      </c>
      <c r="E887">
        <v>311</v>
      </c>
      <c r="F887">
        <v>5</v>
      </c>
    </row>
    <row r="888" spans="1:6" x14ac:dyDescent="0.3">
      <c r="A888" t="s">
        <v>8219</v>
      </c>
      <c r="B888">
        <v>31</v>
      </c>
      <c r="C888">
        <v>47</v>
      </c>
      <c r="D888" t="s">
        <v>8221</v>
      </c>
      <c r="E888">
        <v>2</v>
      </c>
      <c r="F888">
        <v>5</v>
      </c>
    </row>
    <row r="889" spans="1:6" x14ac:dyDescent="0.3">
      <c r="A889" t="s">
        <v>8219</v>
      </c>
      <c r="B889">
        <v>4883</v>
      </c>
      <c r="C889">
        <v>47</v>
      </c>
      <c r="D889" t="s">
        <v>8221</v>
      </c>
      <c r="E889">
        <v>16</v>
      </c>
      <c r="F889">
        <v>5</v>
      </c>
    </row>
    <row r="890" spans="1:6" x14ac:dyDescent="0.3">
      <c r="A890" t="s">
        <v>8219</v>
      </c>
      <c r="B890">
        <v>95</v>
      </c>
      <c r="C890">
        <v>47</v>
      </c>
      <c r="D890" t="s">
        <v>8221</v>
      </c>
      <c r="E890">
        <v>9</v>
      </c>
      <c r="F890">
        <v>5</v>
      </c>
    </row>
    <row r="891" spans="1:6" x14ac:dyDescent="0.3">
      <c r="A891" t="s">
        <v>8219</v>
      </c>
      <c r="B891">
        <v>2478</v>
      </c>
      <c r="C891">
        <v>47</v>
      </c>
      <c r="D891" t="s">
        <v>8221</v>
      </c>
      <c r="E891">
        <v>1</v>
      </c>
      <c r="F891">
        <v>5</v>
      </c>
    </row>
    <row r="892" spans="1:6" x14ac:dyDescent="0.3">
      <c r="A892" t="s">
        <v>8219</v>
      </c>
      <c r="B892">
        <v>1789</v>
      </c>
      <c r="C892">
        <v>47</v>
      </c>
      <c r="D892" t="s">
        <v>8221</v>
      </c>
      <c r="E892">
        <v>12</v>
      </c>
      <c r="F892">
        <v>5</v>
      </c>
    </row>
    <row r="893" spans="1:6" x14ac:dyDescent="0.3">
      <c r="A893" t="s">
        <v>8219</v>
      </c>
      <c r="B893">
        <v>680</v>
      </c>
      <c r="C893">
        <v>47</v>
      </c>
      <c r="D893" t="s">
        <v>8221</v>
      </c>
      <c r="E893">
        <v>0</v>
      </c>
      <c r="F893">
        <v>5</v>
      </c>
    </row>
    <row r="894" spans="1:6" x14ac:dyDescent="0.3">
      <c r="A894" t="s">
        <v>8219</v>
      </c>
      <c r="B894">
        <v>70</v>
      </c>
      <c r="C894">
        <v>47</v>
      </c>
      <c r="D894" t="s">
        <v>8221</v>
      </c>
      <c r="E894">
        <v>20</v>
      </c>
      <c r="F894">
        <v>5</v>
      </c>
    </row>
    <row r="895" spans="1:6" x14ac:dyDescent="0.3">
      <c r="A895" t="s">
        <v>8219</v>
      </c>
      <c r="B895">
        <v>23</v>
      </c>
      <c r="C895">
        <v>47</v>
      </c>
      <c r="D895" t="s">
        <v>8221</v>
      </c>
      <c r="E895">
        <v>16</v>
      </c>
      <c r="F895">
        <v>5</v>
      </c>
    </row>
    <row r="896" spans="1:6" x14ac:dyDescent="0.3">
      <c r="A896" t="s">
        <v>8219</v>
      </c>
      <c r="B896">
        <v>4245</v>
      </c>
      <c r="C896">
        <v>47</v>
      </c>
      <c r="D896" t="s">
        <v>8221</v>
      </c>
      <c r="E896">
        <v>33</v>
      </c>
      <c r="F896">
        <v>5</v>
      </c>
    </row>
    <row r="897" spans="1:6" x14ac:dyDescent="0.3">
      <c r="A897" t="s">
        <v>8219</v>
      </c>
      <c r="B897">
        <v>943</v>
      </c>
      <c r="C897">
        <v>47</v>
      </c>
      <c r="D897" t="s">
        <v>8221</v>
      </c>
      <c r="E897">
        <v>2</v>
      </c>
      <c r="F897">
        <v>5</v>
      </c>
    </row>
    <row r="898" spans="1:6" x14ac:dyDescent="0.3">
      <c r="A898" t="s">
        <v>8219</v>
      </c>
      <c r="B898">
        <v>1876</v>
      </c>
      <c r="C898">
        <v>47</v>
      </c>
      <c r="D898" t="s">
        <v>8221</v>
      </c>
      <c r="E898">
        <v>6</v>
      </c>
      <c r="F898">
        <v>5</v>
      </c>
    </row>
    <row r="899" spans="1:6" x14ac:dyDescent="0.3">
      <c r="A899" t="s">
        <v>8219</v>
      </c>
      <c r="B899">
        <v>834</v>
      </c>
      <c r="C899">
        <v>48</v>
      </c>
      <c r="D899" t="s">
        <v>8221</v>
      </c>
      <c r="E899">
        <v>0</v>
      </c>
      <c r="F899">
        <v>5</v>
      </c>
    </row>
    <row r="900" spans="1:6" x14ac:dyDescent="0.3">
      <c r="A900" t="s">
        <v>8219</v>
      </c>
      <c r="B900">
        <v>682</v>
      </c>
      <c r="C900">
        <v>48</v>
      </c>
      <c r="D900" t="s">
        <v>8221</v>
      </c>
      <c r="E900">
        <v>3</v>
      </c>
      <c r="F900">
        <v>5</v>
      </c>
    </row>
    <row r="901" spans="1:6" x14ac:dyDescent="0.3">
      <c r="A901" t="s">
        <v>8219</v>
      </c>
      <c r="B901">
        <v>147</v>
      </c>
      <c r="C901">
        <v>48</v>
      </c>
      <c r="D901" t="s">
        <v>8221</v>
      </c>
      <c r="E901">
        <v>0</v>
      </c>
      <c r="F901">
        <v>5</v>
      </c>
    </row>
    <row r="902" spans="1:6" x14ac:dyDescent="0.3">
      <c r="A902" t="s">
        <v>8219</v>
      </c>
      <c r="B902">
        <v>415</v>
      </c>
      <c r="C902">
        <v>48</v>
      </c>
      <c r="D902" t="s">
        <v>8221</v>
      </c>
      <c r="E902">
        <v>3</v>
      </c>
      <c r="F902">
        <v>5</v>
      </c>
    </row>
    <row r="903" spans="1:6" x14ac:dyDescent="0.3">
      <c r="A903" t="s">
        <v>8219</v>
      </c>
      <c r="B903">
        <v>290</v>
      </c>
      <c r="C903">
        <v>48</v>
      </c>
      <c r="D903" t="s">
        <v>8221</v>
      </c>
      <c r="E903">
        <v>13</v>
      </c>
      <c r="F903">
        <v>5</v>
      </c>
    </row>
    <row r="904" spans="1:6" x14ac:dyDescent="0.3">
      <c r="A904" t="s">
        <v>8219</v>
      </c>
      <c r="B904">
        <v>365</v>
      </c>
      <c r="C904">
        <v>48</v>
      </c>
      <c r="D904" t="s">
        <v>8221</v>
      </c>
      <c r="E904">
        <v>6</v>
      </c>
      <c r="F904">
        <v>5</v>
      </c>
    </row>
    <row r="905" spans="1:6" x14ac:dyDescent="0.3">
      <c r="A905" t="s">
        <v>8219</v>
      </c>
      <c r="B905">
        <v>660</v>
      </c>
      <c r="C905">
        <v>48</v>
      </c>
      <c r="D905" t="s">
        <v>8221</v>
      </c>
      <c r="E905">
        <v>1</v>
      </c>
      <c r="F905">
        <v>5</v>
      </c>
    </row>
    <row r="906" spans="1:6" x14ac:dyDescent="0.3">
      <c r="A906" t="s">
        <v>8219</v>
      </c>
      <c r="B906">
        <v>1356</v>
      </c>
      <c r="C906">
        <v>48</v>
      </c>
      <c r="D906" t="s">
        <v>8221</v>
      </c>
      <c r="E906">
        <v>0</v>
      </c>
      <c r="F906">
        <v>5</v>
      </c>
    </row>
    <row r="907" spans="1:6" x14ac:dyDescent="0.3">
      <c r="A907" t="s">
        <v>8219</v>
      </c>
      <c r="B907">
        <v>424</v>
      </c>
      <c r="C907">
        <v>48</v>
      </c>
      <c r="D907" t="s">
        <v>8221</v>
      </c>
      <c r="E907">
        <v>5</v>
      </c>
      <c r="F907">
        <v>5</v>
      </c>
    </row>
    <row r="908" spans="1:6" x14ac:dyDescent="0.3">
      <c r="A908" t="s">
        <v>8219</v>
      </c>
      <c r="B908">
        <v>33</v>
      </c>
      <c r="C908">
        <v>48</v>
      </c>
      <c r="D908" t="s">
        <v>8221</v>
      </c>
      <c r="E908">
        <v>0</v>
      </c>
      <c r="F908">
        <v>5</v>
      </c>
    </row>
    <row r="909" spans="1:6" x14ac:dyDescent="0.3">
      <c r="A909" t="s">
        <v>8219</v>
      </c>
      <c r="B909">
        <v>1633</v>
      </c>
      <c r="C909">
        <v>48</v>
      </c>
      <c r="D909" t="s">
        <v>8221</v>
      </c>
      <c r="E909">
        <v>36</v>
      </c>
      <c r="F909">
        <v>5</v>
      </c>
    </row>
    <row r="910" spans="1:6" x14ac:dyDescent="0.3">
      <c r="A910" t="s">
        <v>8219</v>
      </c>
      <c r="B910">
        <v>306</v>
      </c>
      <c r="C910">
        <v>48</v>
      </c>
      <c r="D910" t="s">
        <v>8221</v>
      </c>
      <c r="E910">
        <v>1</v>
      </c>
      <c r="F910">
        <v>5</v>
      </c>
    </row>
    <row r="911" spans="1:6" x14ac:dyDescent="0.3">
      <c r="A911" t="s">
        <v>8219</v>
      </c>
      <c r="B911">
        <v>205</v>
      </c>
      <c r="C911">
        <v>48</v>
      </c>
      <c r="D911" t="s">
        <v>8221</v>
      </c>
      <c r="E911">
        <v>1</v>
      </c>
      <c r="F911">
        <v>5</v>
      </c>
    </row>
    <row r="912" spans="1:6" x14ac:dyDescent="0.3">
      <c r="A912" t="s">
        <v>8219</v>
      </c>
      <c r="B912">
        <v>1281</v>
      </c>
      <c r="C912">
        <v>48</v>
      </c>
      <c r="D912" t="s">
        <v>8221</v>
      </c>
      <c r="E912">
        <v>1</v>
      </c>
      <c r="F912">
        <v>5</v>
      </c>
    </row>
    <row r="913" spans="1:6" x14ac:dyDescent="0.3">
      <c r="A913" t="s">
        <v>8219</v>
      </c>
      <c r="B913">
        <v>103</v>
      </c>
      <c r="C913">
        <v>49</v>
      </c>
      <c r="D913" t="s">
        <v>8221</v>
      </c>
      <c r="E913">
        <v>9</v>
      </c>
      <c r="F913">
        <v>5</v>
      </c>
    </row>
    <row r="914" spans="1:6" x14ac:dyDescent="0.3">
      <c r="A914" t="s">
        <v>8219</v>
      </c>
      <c r="B914">
        <v>1513</v>
      </c>
      <c r="C914">
        <v>49</v>
      </c>
      <c r="D914" t="s">
        <v>8221</v>
      </c>
      <c r="E914">
        <v>1</v>
      </c>
      <c r="F914">
        <v>5</v>
      </c>
    </row>
    <row r="915" spans="1:6" x14ac:dyDescent="0.3">
      <c r="A915" t="s">
        <v>8219</v>
      </c>
      <c r="B915">
        <v>405</v>
      </c>
      <c r="C915">
        <v>49</v>
      </c>
      <c r="D915" t="s">
        <v>8221</v>
      </c>
      <c r="E915">
        <v>0</v>
      </c>
      <c r="F915">
        <v>5</v>
      </c>
    </row>
    <row r="916" spans="1:6" x14ac:dyDescent="0.3">
      <c r="A916" t="s">
        <v>8219</v>
      </c>
      <c r="B916">
        <v>510</v>
      </c>
      <c r="C916">
        <v>49</v>
      </c>
      <c r="D916" t="s">
        <v>8221</v>
      </c>
      <c r="E916">
        <v>1</v>
      </c>
      <c r="F916">
        <v>6</v>
      </c>
    </row>
    <row r="917" spans="1:6" x14ac:dyDescent="0.3">
      <c r="A917" t="s">
        <v>8219</v>
      </c>
      <c r="B917">
        <v>1887</v>
      </c>
      <c r="C917">
        <v>49</v>
      </c>
      <c r="D917" t="s">
        <v>8221</v>
      </c>
      <c r="E917">
        <v>1</v>
      </c>
      <c r="F917">
        <v>6</v>
      </c>
    </row>
    <row r="918" spans="1:6" x14ac:dyDescent="0.3">
      <c r="A918" t="s">
        <v>8219</v>
      </c>
      <c r="B918">
        <v>701</v>
      </c>
      <c r="C918">
        <v>49</v>
      </c>
      <c r="D918" t="s">
        <v>8221</v>
      </c>
      <c r="E918">
        <v>4</v>
      </c>
      <c r="F918">
        <v>6</v>
      </c>
    </row>
    <row r="919" spans="1:6" x14ac:dyDescent="0.3">
      <c r="A919" t="s">
        <v>8219</v>
      </c>
      <c r="B919">
        <v>3863</v>
      </c>
      <c r="C919">
        <v>49</v>
      </c>
      <c r="D919" t="s">
        <v>8221</v>
      </c>
      <c r="E919">
        <v>2</v>
      </c>
      <c r="F919">
        <v>6</v>
      </c>
    </row>
    <row r="920" spans="1:6" x14ac:dyDescent="0.3">
      <c r="A920" t="s">
        <v>8219</v>
      </c>
      <c r="B920">
        <v>238</v>
      </c>
      <c r="C920">
        <v>49</v>
      </c>
      <c r="D920" t="s">
        <v>8221</v>
      </c>
      <c r="E920">
        <v>2</v>
      </c>
      <c r="F920">
        <v>6</v>
      </c>
    </row>
    <row r="921" spans="1:6" x14ac:dyDescent="0.3">
      <c r="A921" t="s">
        <v>8219</v>
      </c>
      <c r="B921">
        <v>2051</v>
      </c>
      <c r="C921">
        <v>49</v>
      </c>
      <c r="D921" t="s">
        <v>8221</v>
      </c>
      <c r="E921">
        <v>2</v>
      </c>
      <c r="F921">
        <v>6</v>
      </c>
    </row>
    <row r="922" spans="1:6" x14ac:dyDescent="0.3">
      <c r="A922" t="s">
        <v>8219</v>
      </c>
      <c r="B922">
        <v>402</v>
      </c>
      <c r="C922">
        <v>49</v>
      </c>
      <c r="D922" t="s">
        <v>8221</v>
      </c>
      <c r="E922">
        <v>0</v>
      </c>
      <c r="F922">
        <v>6</v>
      </c>
    </row>
    <row r="923" spans="1:6" x14ac:dyDescent="0.3">
      <c r="A923" t="s">
        <v>8219</v>
      </c>
      <c r="B923">
        <v>253</v>
      </c>
      <c r="C923">
        <v>49</v>
      </c>
      <c r="D923" t="s">
        <v>8221</v>
      </c>
      <c r="E923">
        <v>2</v>
      </c>
      <c r="F923">
        <v>6</v>
      </c>
    </row>
    <row r="924" spans="1:6" x14ac:dyDescent="0.3">
      <c r="A924" t="s">
        <v>8219</v>
      </c>
      <c r="B924">
        <v>473</v>
      </c>
      <c r="C924">
        <v>49</v>
      </c>
      <c r="D924" t="s">
        <v>8221</v>
      </c>
      <c r="E924">
        <v>4</v>
      </c>
      <c r="F924">
        <v>6</v>
      </c>
    </row>
    <row r="925" spans="1:6" x14ac:dyDescent="0.3">
      <c r="A925" t="s">
        <v>8219</v>
      </c>
      <c r="B925">
        <v>821</v>
      </c>
      <c r="C925">
        <v>49</v>
      </c>
      <c r="D925" t="s">
        <v>8221</v>
      </c>
      <c r="E925">
        <v>2</v>
      </c>
      <c r="F925">
        <v>6</v>
      </c>
    </row>
    <row r="926" spans="1:6" x14ac:dyDescent="0.3">
      <c r="A926" t="s">
        <v>8219</v>
      </c>
      <c r="B926">
        <v>388</v>
      </c>
      <c r="C926">
        <v>49</v>
      </c>
      <c r="D926" t="s">
        <v>8221</v>
      </c>
      <c r="E926">
        <v>0</v>
      </c>
      <c r="F926">
        <v>6</v>
      </c>
    </row>
    <row r="927" spans="1:6" x14ac:dyDescent="0.3">
      <c r="A927" t="s">
        <v>8219</v>
      </c>
      <c r="B927">
        <v>813</v>
      </c>
      <c r="C927">
        <v>49</v>
      </c>
      <c r="D927" t="s">
        <v>8221</v>
      </c>
      <c r="E927">
        <v>1</v>
      </c>
      <c r="F927">
        <v>6</v>
      </c>
    </row>
    <row r="928" spans="1:6" x14ac:dyDescent="0.3">
      <c r="A928" t="s">
        <v>8219</v>
      </c>
      <c r="B928">
        <v>1945</v>
      </c>
      <c r="C928">
        <v>49</v>
      </c>
      <c r="D928" t="s">
        <v>8221</v>
      </c>
      <c r="E928">
        <v>0</v>
      </c>
      <c r="F928">
        <v>6</v>
      </c>
    </row>
    <row r="929" spans="1:6" x14ac:dyDescent="0.3">
      <c r="A929" t="s">
        <v>8219</v>
      </c>
      <c r="B929">
        <v>1637</v>
      </c>
      <c r="C929">
        <v>49</v>
      </c>
      <c r="D929" t="s">
        <v>8221</v>
      </c>
      <c r="E929">
        <v>2</v>
      </c>
      <c r="F929">
        <v>6</v>
      </c>
    </row>
    <row r="930" spans="1:6" x14ac:dyDescent="0.3">
      <c r="A930" t="s">
        <v>8219</v>
      </c>
      <c r="B930">
        <v>1375</v>
      </c>
      <c r="C930">
        <v>50</v>
      </c>
      <c r="D930" t="s">
        <v>8221</v>
      </c>
      <c r="E930">
        <v>7</v>
      </c>
      <c r="F930">
        <v>6</v>
      </c>
    </row>
    <row r="931" spans="1:6" x14ac:dyDescent="0.3">
      <c r="A931" t="s">
        <v>8219</v>
      </c>
      <c r="B931">
        <v>17</v>
      </c>
      <c r="C931">
        <v>50</v>
      </c>
      <c r="D931" t="s">
        <v>8221</v>
      </c>
      <c r="E931">
        <v>5</v>
      </c>
      <c r="F931">
        <v>6</v>
      </c>
    </row>
    <row r="932" spans="1:6" x14ac:dyDescent="0.3">
      <c r="A932" t="s">
        <v>8219</v>
      </c>
      <c r="B932">
        <v>354</v>
      </c>
      <c r="C932">
        <v>50</v>
      </c>
      <c r="D932" t="s">
        <v>8221</v>
      </c>
      <c r="E932">
        <v>0</v>
      </c>
      <c r="F932">
        <v>6</v>
      </c>
    </row>
    <row r="933" spans="1:6" x14ac:dyDescent="0.3">
      <c r="A933" t="s">
        <v>8219</v>
      </c>
      <c r="B933">
        <v>191</v>
      </c>
      <c r="C933">
        <v>50</v>
      </c>
      <c r="D933" t="s">
        <v>8221</v>
      </c>
      <c r="E933">
        <v>0</v>
      </c>
      <c r="F933">
        <v>6</v>
      </c>
    </row>
    <row r="934" spans="1:6" x14ac:dyDescent="0.3">
      <c r="A934" t="s">
        <v>8219</v>
      </c>
      <c r="B934">
        <v>303</v>
      </c>
      <c r="C934">
        <v>50</v>
      </c>
      <c r="D934" t="s">
        <v>8221</v>
      </c>
      <c r="E934">
        <v>0</v>
      </c>
      <c r="F934">
        <v>6</v>
      </c>
    </row>
    <row r="935" spans="1:6" x14ac:dyDescent="0.3">
      <c r="A935" t="s">
        <v>8219</v>
      </c>
      <c r="B935">
        <v>137</v>
      </c>
      <c r="C935">
        <v>50</v>
      </c>
      <c r="D935" t="s">
        <v>8221</v>
      </c>
      <c r="E935">
        <v>2</v>
      </c>
      <c r="F935">
        <v>6</v>
      </c>
    </row>
    <row r="936" spans="1:6" x14ac:dyDescent="0.3">
      <c r="A936" t="s">
        <v>8219</v>
      </c>
      <c r="B936">
        <v>41</v>
      </c>
      <c r="C936">
        <v>50</v>
      </c>
      <c r="D936" t="s">
        <v>8221</v>
      </c>
      <c r="E936">
        <v>0</v>
      </c>
      <c r="F936">
        <v>6</v>
      </c>
    </row>
    <row r="937" spans="1:6" x14ac:dyDescent="0.3">
      <c r="A937" t="s">
        <v>8219</v>
      </c>
      <c r="B937">
        <v>398</v>
      </c>
      <c r="C937">
        <v>50</v>
      </c>
      <c r="D937" t="s">
        <v>8221</v>
      </c>
      <c r="E937">
        <v>0</v>
      </c>
      <c r="F937">
        <v>6</v>
      </c>
    </row>
    <row r="938" spans="1:6" x14ac:dyDescent="0.3">
      <c r="A938" t="s">
        <v>8219</v>
      </c>
      <c r="B938">
        <v>1737</v>
      </c>
      <c r="C938">
        <v>50</v>
      </c>
      <c r="D938" t="s">
        <v>8221</v>
      </c>
      <c r="E938">
        <v>28</v>
      </c>
      <c r="F938">
        <v>6</v>
      </c>
    </row>
    <row r="939" spans="1:6" x14ac:dyDescent="0.3">
      <c r="A939" t="s">
        <v>8219</v>
      </c>
      <c r="B939">
        <v>971</v>
      </c>
      <c r="C939">
        <v>50</v>
      </c>
      <c r="D939" t="s">
        <v>8221</v>
      </c>
      <c r="E939">
        <v>2</v>
      </c>
      <c r="F939">
        <v>6</v>
      </c>
    </row>
    <row r="940" spans="1:6" x14ac:dyDescent="0.3">
      <c r="A940" t="s">
        <v>8219</v>
      </c>
      <c r="B940">
        <v>183</v>
      </c>
      <c r="C940">
        <v>50</v>
      </c>
      <c r="D940" t="s">
        <v>8221</v>
      </c>
      <c r="E940">
        <v>0</v>
      </c>
      <c r="F940">
        <v>6</v>
      </c>
    </row>
    <row r="941" spans="1:6" x14ac:dyDescent="0.3">
      <c r="A941" t="s">
        <v>8219</v>
      </c>
      <c r="B941">
        <v>4562</v>
      </c>
      <c r="C941">
        <v>50</v>
      </c>
      <c r="D941" t="s">
        <v>8221</v>
      </c>
      <c r="E941">
        <v>0</v>
      </c>
      <c r="F941">
        <v>6</v>
      </c>
    </row>
    <row r="942" spans="1:6" x14ac:dyDescent="0.3">
      <c r="A942" t="s">
        <v>8219</v>
      </c>
      <c r="B942">
        <v>26457</v>
      </c>
      <c r="C942">
        <v>50</v>
      </c>
      <c r="D942" t="s">
        <v>8221</v>
      </c>
      <c r="E942">
        <v>0</v>
      </c>
      <c r="F942">
        <v>6</v>
      </c>
    </row>
    <row r="943" spans="1:6" x14ac:dyDescent="0.3">
      <c r="A943" t="s">
        <v>8219</v>
      </c>
      <c r="B943">
        <v>162</v>
      </c>
      <c r="C943">
        <v>50</v>
      </c>
      <c r="D943" t="s">
        <v>8221</v>
      </c>
      <c r="E943">
        <v>4</v>
      </c>
      <c r="F943">
        <v>6</v>
      </c>
    </row>
    <row r="944" spans="1:6" x14ac:dyDescent="0.3">
      <c r="A944" t="s">
        <v>8219</v>
      </c>
      <c r="B944">
        <v>479</v>
      </c>
      <c r="C944">
        <v>50</v>
      </c>
      <c r="D944" t="s">
        <v>8221</v>
      </c>
      <c r="E944">
        <v>12</v>
      </c>
      <c r="F944">
        <v>6</v>
      </c>
    </row>
    <row r="945" spans="1:6" x14ac:dyDescent="0.3">
      <c r="A945" t="s">
        <v>8219</v>
      </c>
      <c r="B945">
        <v>426</v>
      </c>
      <c r="C945">
        <v>50</v>
      </c>
      <c r="D945" t="s">
        <v>8221</v>
      </c>
      <c r="E945">
        <v>0</v>
      </c>
      <c r="F945">
        <v>6</v>
      </c>
    </row>
    <row r="946" spans="1:6" x14ac:dyDescent="0.3">
      <c r="A946" t="s">
        <v>8219</v>
      </c>
      <c r="B946">
        <v>450</v>
      </c>
      <c r="C946">
        <v>50</v>
      </c>
      <c r="D946" t="s">
        <v>8221</v>
      </c>
      <c r="E946">
        <v>33</v>
      </c>
      <c r="F946">
        <v>6</v>
      </c>
    </row>
    <row r="947" spans="1:6" x14ac:dyDescent="0.3">
      <c r="A947" t="s">
        <v>8219</v>
      </c>
      <c r="B947">
        <v>1780</v>
      </c>
      <c r="C947">
        <v>50</v>
      </c>
      <c r="D947" t="s">
        <v>8221</v>
      </c>
      <c r="E947">
        <v>0</v>
      </c>
      <c r="F947">
        <v>6</v>
      </c>
    </row>
    <row r="948" spans="1:6" x14ac:dyDescent="0.3">
      <c r="A948" t="s">
        <v>8219</v>
      </c>
      <c r="B948">
        <v>122</v>
      </c>
      <c r="C948">
        <v>50</v>
      </c>
      <c r="D948" t="s">
        <v>8221</v>
      </c>
      <c r="E948">
        <v>4</v>
      </c>
      <c r="F948">
        <v>6</v>
      </c>
    </row>
    <row r="949" spans="1:6" x14ac:dyDescent="0.3">
      <c r="A949" t="s">
        <v>8219</v>
      </c>
      <c r="B949">
        <v>95</v>
      </c>
      <c r="C949">
        <v>51</v>
      </c>
      <c r="D949" t="s">
        <v>8221</v>
      </c>
      <c r="E949">
        <v>0</v>
      </c>
      <c r="F949">
        <v>6</v>
      </c>
    </row>
    <row r="950" spans="1:6" x14ac:dyDescent="0.3">
      <c r="A950" t="s">
        <v>8219</v>
      </c>
      <c r="B950">
        <v>325</v>
      </c>
      <c r="C950">
        <v>51</v>
      </c>
      <c r="D950" t="s">
        <v>8221</v>
      </c>
      <c r="E950">
        <v>11</v>
      </c>
      <c r="F950">
        <v>6</v>
      </c>
    </row>
    <row r="951" spans="1:6" x14ac:dyDescent="0.3">
      <c r="A951" t="s">
        <v>8219</v>
      </c>
      <c r="B951">
        <v>353</v>
      </c>
      <c r="C951">
        <v>51</v>
      </c>
      <c r="D951" t="s">
        <v>8221</v>
      </c>
      <c r="E951">
        <v>1</v>
      </c>
      <c r="F951">
        <v>6</v>
      </c>
    </row>
    <row r="952" spans="1:6" x14ac:dyDescent="0.3">
      <c r="A952" t="s">
        <v>8219</v>
      </c>
      <c r="B952">
        <v>105</v>
      </c>
      <c r="C952">
        <v>51</v>
      </c>
      <c r="D952" t="s">
        <v>8221</v>
      </c>
      <c r="E952">
        <v>5</v>
      </c>
      <c r="F952">
        <v>6</v>
      </c>
    </row>
    <row r="953" spans="1:6" x14ac:dyDescent="0.3">
      <c r="A953" t="s">
        <v>8219</v>
      </c>
      <c r="B953">
        <v>729</v>
      </c>
      <c r="C953">
        <v>51</v>
      </c>
      <c r="D953" t="s">
        <v>8221</v>
      </c>
      <c r="E953">
        <v>0</v>
      </c>
      <c r="F953">
        <v>6</v>
      </c>
    </row>
    <row r="954" spans="1:6" x14ac:dyDescent="0.3">
      <c r="A954" t="s">
        <v>8219</v>
      </c>
      <c r="B954">
        <v>454</v>
      </c>
      <c r="C954">
        <v>51</v>
      </c>
      <c r="D954" t="s">
        <v>8221</v>
      </c>
      <c r="E954">
        <v>1</v>
      </c>
      <c r="F954">
        <v>6</v>
      </c>
    </row>
    <row r="955" spans="1:6" x14ac:dyDescent="0.3">
      <c r="A955" t="s">
        <v>8219</v>
      </c>
      <c r="B955">
        <v>539</v>
      </c>
      <c r="C955">
        <v>51</v>
      </c>
      <c r="D955" t="s">
        <v>8221</v>
      </c>
      <c r="E955">
        <v>1</v>
      </c>
      <c r="F955">
        <v>6</v>
      </c>
    </row>
    <row r="956" spans="1:6" x14ac:dyDescent="0.3">
      <c r="A956" t="s">
        <v>8219</v>
      </c>
      <c r="B956">
        <v>79</v>
      </c>
      <c r="C956">
        <v>51</v>
      </c>
      <c r="D956" t="s">
        <v>8221</v>
      </c>
      <c r="E956">
        <v>6</v>
      </c>
      <c r="F956">
        <v>6</v>
      </c>
    </row>
    <row r="957" spans="1:6" x14ac:dyDescent="0.3">
      <c r="A957" t="s">
        <v>8219</v>
      </c>
      <c r="B957">
        <v>94</v>
      </c>
      <c r="C957">
        <v>51</v>
      </c>
      <c r="D957" t="s">
        <v>8221</v>
      </c>
      <c r="E957">
        <v>8</v>
      </c>
      <c r="F957">
        <v>6</v>
      </c>
    </row>
    <row r="958" spans="1:6" x14ac:dyDescent="0.3">
      <c r="A958" t="s">
        <v>8219</v>
      </c>
      <c r="B958">
        <v>625</v>
      </c>
      <c r="C958">
        <v>51</v>
      </c>
      <c r="D958" t="s">
        <v>8221</v>
      </c>
      <c r="E958">
        <v>1</v>
      </c>
      <c r="F958">
        <v>6</v>
      </c>
    </row>
    <row r="959" spans="1:6" x14ac:dyDescent="0.3">
      <c r="A959" t="s">
        <v>8219</v>
      </c>
      <c r="B959">
        <v>508</v>
      </c>
      <c r="C959">
        <v>52</v>
      </c>
      <c r="D959" t="s">
        <v>8221</v>
      </c>
      <c r="E959">
        <v>0</v>
      </c>
      <c r="F959">
        <v>6</v>
      </c>
    </row>
    <row r="960" spans="1:6" x14ac:dyDescent="0.3">
      <c r="A960" t="s">
        <v>8219</v>
      </c>
      <c r="B960">
        <v>531</v>
      </c>
      <c r="C960">
        <v>52</v>
      </c>
      <c r="D960" t="s">
        <v>8221</v>
      </c>
      <c r="E960">
        <v>2</v>
      </c>
      <c r="F960">
        <v>6</v>
      </c>
    </row>
    <row r="961" spans="1:6" x14ac:dyDescent="0.3">
      <c r="A961" t="s">
        <v>8219</v>
      </c>
      <c r="B961">
        <v>158</v>
      </c>
      <c r="C961">
        <v>52</v>
      </c>
      <c r="D961" t="s">
        <v>8221</v>
      </c>
      <c r="E961">
        <v>1</v>
      </c>
      <c r="F961">
        <v>6</v>
      </c>
    </row>
    <row r="962" spans="1:6" x14ac:dyDescent="0.3">
      <c r="A962" t="s">
        <v>8219</v>
      </c>
      <c r="B962">
        <v>508</v>
      </c>
      <c r="C962">
        <v>52</v>
      </c>
      <c r="D962" t="s">
        <v>8221</v>
      </c>
      <c r="E962">
        <v>0</v>
      </c>
      <c r="F962">
        <v>6</v>
      </c>
    </row>
    <row r="963" spans="1:6" x14ac:dyDescent="0.3">
      <c r="A963" t="s">
        <v>8219</v>
      </c>
      <c r="B963">
        <v>644</v>
      </c>
      <c r="C963">
        <v>52</v>
      </c>
      <c r="D963" t="s">
        <v>8221</v>
      </c>
      <c r="E963">
        <v>1</v>
      </c>
      <c r="F963">
        <v>6</v>
      </c>
    </row>
    <row r="964" spans="1:6" x14ac:dyDescent="0.3">
      <c r="A964" t="s">
        <v>8219</v>
      </c>
      <c r="B964">
        <v>848</v>
      </c>
      <c r="C964">
        <v>52</v>
      </c>
      <c r="D964" t="s">
        <v>8221</v>
      </c>
      <c r="E964">
        <v>19</v>
      </c>
      <c r="F964">
        <v>6</v>
      </c>
    </row>
    <row r="965" spans="1:6" x14ac:dyDescent="0.3">
      <c r="A965" t="s">
        <v>8219</v>
      </c>
      <c r="B965">
        <v>429</v>
      </c>
      <c r="C965">
        <v>52</v>
      </c>
      <c r="D965" t="s">
        <v>8221</v>
      </c>
      <c r="E965">
        <v>27</v>
      </c>
      <c r="F965">
        <v>6</v>
      </c>
    </row>
    <row r="966" spans="1:6" x14ac:dyDescent="0.3">
      <c r="A966" t="s">
        <v>8219</v>
      </c>
      <c r="B966">
        <v>204</v>
      </c>
      <c r="C966">
        <v>52</v>
      </c>
      <c r="D966" t="s">
        <v>8221</v>
      </c>
      <c r="E966">
        <v>7</v>
      </c>
      <c r="F966">
        <v>7</v>
      </c>
    </row>
    <row r="967" spans="1:6" x14ac:dyDescent="0.3">
      <c r="A967" t="s">
        <v>8219</v>
      </c>
      <c r="B967">
        <v>379</v>
      </c>
      <c r="C967">
        <v>52</v>
      </c>
      <c r="D967" t="s">
        <v>8221</v>
      </c>
      <c r="E967">
        <v>14</v>
      </c>
      <c r="F967">
        <v>7</v>
      </c>
    </row>
    <row r="968" spans="1:6" x14ac:dyDescent="0.3">
      <c r="A968" t="s">
        <v>8219</v>
      </c>
      <c r="B968">
        <v>271</v>
      </c>
      <c r="C968">
        <v>52</v>
      </c>
      <c r="D968" t="s">
        <v>8221</v>
      </c>
      <c r="E968">
        <v>5</v>
      </c>
      <c r="F968">
        <v>7</v>
      </c>
    </row>
    <row r="969" spans="1:6" x14ac:dyDescent="0.3">
      <c r="A969" t="s">
        <v>8219</v>
      </c>
      <c r="B969">
        <v>120</v>
      </c>
      <c r="C969">
        <v>52</v>
      </c>
      <c r="D969" t="s">
        <v>8221</v>
      </c>
      <c r="E969">
        <v>30</v>
      </c>
      <c r="F969">
        <v>7</v>
      </c>
    </row>
    <row r="970" spans="1:6" x14ac:dyDescent="0.3">
      <c r="A970" t="s">
        <v>8219</v>
      </c>
      <c r="B970">
        <v>140</v>
      </c>
      <c r="C970">
        <v>52</v>
      </c>
      <c r="D970" t="s">
        <v>8221</v>
      </c>
      <c r="E970">
        <v>1</v>
      </c>
      <c r="F970">
        <v>7</v>
      </c>
    </row>
    <row r="971" spans="1:6" x14ac:dyDescent="0.3">
      <c r="A971" t="s">
        <v>8219</v>
      </c>
      <c r="B971">
        <v>193</v>
      </c>
      <c r="C971">
        <v>52</v>
      </c>
      <c r="D971" t="s">
        <v>8221</v>
      </c>
      <c r="E971">
        <v>0</v>
      </c>
      <c r="F971">
        <v>7</v>
      </c>
    </row>
    <row r="972" spans="1:6" x14ac:dyDescent="0.3">
      <c r="A972" t="s">
        <v>8219</v>
      </c>
      <c r="B972">
        <v>180</v>
      </c>
      <c r="C972">
        <v>52</v>
      </c>
      <c r="D972" t="s">
        <v>8221</v>
      </c>
      <c r="E972">
        <v>60</v>
      </c>
      <c r="F972">
        <v>7</v>
      </c>
    </row>
    <row r="973" spans="1:6" x14ac:dyDescent="0.3">
      <c r="A973" t="s">
        <v>8219</v>
      </c>
      <c r="B973">
        <v>263</v>
      </c>
      <c r="C973">
        <v>52</v>
      </c>
      <c r="D973" t="s">
        <v>8221</v>
      </c>
      <c r="E973">
        <v>84</v>
      </c>
      <c r="F973">
        <v>7</v>
      </c>
    </row>
    <row r="974" spans="1:6" x14ac:dyDescent="0.3">
      <c r="A974" t="s">
        <v>8219</v>
      </c>
      <c r="B974">
        <v>217</v>
      </c>
      <c r="C974">
        <v>52</v>
      </c>
      <c r="D974" t="s">
        <v>8221</v>
      </c>
      <c r="E974">
        <v>47</v>
      </c>
      <c r="F974">
        <v>7</v>
      </c>
    </row>
    <row r="975" spans="1:6" x14ac:dyDescent="0.3">
      <c r="A975" t="s">
        <v>8219</v>
      </c>
      <c r="B975">
        <v>443</v>
      </c>
      <c r="C975">
        <v>52</v>
      </c>
      <c r="D975" t="s">
        <v>8221</v>
      </c>
      <c r="E975">
        <v>66</v>
      </c>
      <c r="F975">
        <v>7</v>
      </c>
    </row>
    <row r="976" spans="1:6" x14ac:dyDescent="0.3">
      <c r="A976" t="s">
        <v>8219</v>
      </c>
      <c r="B976">
        <v>1373</v>
      </c>
      <c r="C976">
        <v>52</v>
      </c>
      <c r="D976" t="s">
        <v>8221</v>
      </c>
      <c r="E976">
        <v>171</v>
      </c>
      <c r="F976">
        <v>7</v>
      </c>
    </row>
    <row r="977" spans="1:6" x14ac:dyDescent="0.3">
      <c r="A977" t="s">
        <v>8219</v>
      </c>
      <c r="B977">
        <v>742</v>
      </c>
      <c r="C977">
        <v>52</v>
      </c>
      <c r="D977" t="s">
        <v>8221</v>
      </c>
      <c r="E977">
        <v>29</v>
      </c>
      <c r="F977">
        <v>7</v>
      </c>
    </row>
    <row r="978" spans="1:6" x14ac:dyDescent="0.3">
      <c r="A978" t="s">
        <v>8219</v>
      </c>
      <c r="B978">
        <v>170</v>
      </c>
      <c r="C978">
        <v>53</v>
      </c>
      <c r="D978" t="s">
        <v>8221</v>
      </c>
      <c r="E978">
        <v>9</v>
      </c>
      <c r="F978">
        <v>7</v>
      </c>
    </row>
    <row r="979" spans="1:6" x14ac:dyDescent="0.3">
      <c r="A979" t="s">
        <v>8219</v>
      </c>
      <c r="B979">
        <v>242</v>
      </c>
      <c r="C979">
        <v>53</v>
      </c>
      <c r="D979" t="s">
        <v>8221</v>
      </c>
      <c r="E979">
        <v>27</v>
      </c>
      <c r="F979">
        <v>7</v>
      </c>
    </row>
    <row r="980" spans="1:6" x14ac:dyDescent="0.3">
      <c r="A980" t="s">
        <v>8219</v>
      </c>
      <c r="B980">
        <v>541</v>
      </c>
      <c r="C980">
        <v>53</v>
      </c>
      <c r="D980" t="s">
        <v>8221</v>
      </c>
      <c r="E980">
        <v>2</v>
      </c>
      <c r="F980">
        <v>7</v>
      </c>
    </row>
    <row r="981" spans="1:6" x14ac:dyDescent="0.3">
      <c r="A981" t="s">
        <v>8219</v>
      </c>
      <c r="B981">
        <v>121</v>
      </c>
      <c r="C981">
        <v>53</v>
      </c>
      <c r="D981" t="s">
        <v>8221</v>
      </c>
      <c r="E981">
        <v>3</v>
      </c>
      <c r="F981">
        <v>7</v>
      </c>
    </row>
    <row r="982" spans="1:6" x14ac:dyDescent="0.3">
      <c r="A982" t="s">
        <v>8219</v>
      </c>
      <c r="B982">
        <v>621</v>
      </c>
      <c r="C982">
        <v>53</v>
      </c>
      <c r="D982" t="s">
        <v>8221</v>
      </c>
      <c r="E982">
        <v>4</v>
      </c>
      <c r="F982">
        <v>7</v>
      </c>
    </row>
    <row r="983" spans="1:6" x14ac:dyDescent="0.3">
      <c r="A983" t="s">
        <v>8219</v>
      </c>
      <c r="B983">
        <v>101</v>
      </c>
      <c r="C983">
        <v>53</v>
      </c>
      <c r="D983" t="s">
        <v>8221</v>
      </c>
      <c r="E983">
        <v>2</v>
      </c>
      <c r="F983">
        <v>7</v>
      </c>
    </row>
    <row r="984" spans="1:6" x14ac:dyDescent="0.3">
      <c r="A984" t="s">
        <v>8219</v>
      </c>
      <c r="B984">
        <v>554</v>
      </c>
      <c r="C984">
        <v>53</v>
      </c>
      <c r="D984" t="s">
        <v>8221</v>
      </c>
      <c r="E984">
        <v>20</v>
      </c>
      <c r="F984">
        <v>7</v>
      </c>
    </row>
    <row r="985" spans="1:6" x14ac:dyDescent="0.3">
      <c r="A985" t="s">
        <v>8219</v>
      </c>
      <c r="B985">
        <v>666</v>
      </c>
      <c r="C985">
        <v>54</v>
      </c>
      <c r="D985" t="s">
        <v>8221</v>
      </c>
      <c r="E985">
        <v>3</v>
      </c>
      <c r="F985">
        <v>7</v>
      </c>
    </row>
    <row r="986" spans="1:6" x14ac:dyDescent="0.3">
      <c r="A986" t="s">
        <v>8219</v>
      </c>
      <c r="B986">
        <v>410</v>
      </c>
      <c r="C986">
        <v>54</v>
      </c>
      <c r="D986" t="s">
        <v>8221</v>
      </c>
      <c r="E986">
        <v>4</v>
      </c>
      <c r="F986">
        <v>7</v>
      </c>
    </row>
    <row r="987" spans="1:6" x14ac:dyDescent="0.3">
      <c r="A987" t="s">
        <v>8219</v>
      </c>
      <c r="B987">
        <v>375</v>
      </c>
      <c r="C987">
        <v>54</v>
      </c>
      <c r="D987" t="s">
        <v>8221</v>
      </c>
      <c r="E987">
        <v>1</v>
      </c>
      <c r="F987">
        <v>7</v>
      </c>
    </row>
    <row r="988" spans="1:6" x14ac:dyDescent="0.3">
      <c r="A988" t="s">
        <v>8219</v>
      </c>
      <c r="B988">
        <v>1364</v>
      </c>
      <c r="C988">
        <v>54</v>
      </c>
      <c r="D988" t="s">
        <v>8221</v>
      </c>
      <c r="E988">
        <v>0</v>
      </c>
      <c r="F988">
        <v>7</v>
      </c>
    </row>
    <row r="989" spans="1:6" x14ac:dyDescent="0.3">
      <c r="A989" t="s">
        <v>8219</v>
      </c>
      <c r="B989">
        <v>35</v>
      </c>
      <c r="C989">
        <v>54</v>
      </c>
      <c r="D989" t="s">
        <v>8221</v>
      </c>
      <c r="E989">
        <v>0</v>
      </c>
      <c r="F989">
        <v>7</v>
      </c>
    </row>
    <row r="990" spans="1:6" x14ac:dyDescent="0.3">
      <c r="A990" t="s">
        <v>8219</v>
      </c>
      <c r="B990">
        <v>203</v>
      </c>
      <c r="C990">
        <v>54</v>
      </c>
      <c r="D990" t="s">
        <v>8221</v>
      </c>
      <c r="E990">
        <v>14</v>
      </c>
      <c r="F990">
        <v>7</v>
      </c>
    </row>
    <row r="991" spans="1:6" x14ac:dyDescent="0.3">
      <c r="A991" t="s">
        <v>8219</v>
      </c>
      <c r="B991">
        <v>49</v>
      </c>
      <c r="C991">
        <v>54</v>
      </c>
      <c r="D991" t="s">
        <v>8221</v>
      </c>
      <c r="E991">
        <v>1</v>
      </c>
      <c r="F991">
        <v>7</v>
      </c>
    </row>
    <row r="992" spans="1:6" x14ac:dyDescent="0.3">
      <c r="A992" t="s">
        <v>8219</v>
      </c>
      <c r="B992">
        <v>5812</v>
      </c>
      <c r="C992">
        <v>54</v>
      </c>
      <c r="D992" t="s">
        <v>8221</v>
      </c>
      <c r="E992">
        <v>118</v>
      </c>
      <c r="F992">
        <v>7</v>
      </c>
    </row>
    <row r="993" spans="1:6" x14ac:dyDescent="0.3">
      <c r="A993" t="s">
        <v>8219</v>
      </c>
      <c r="B993">
        <v>1556</v>
      </c>
      <c r="C993">
        <v>54</v>
      </c>
      <c r="D993" t="s">
        <v>8221</v>
      </c>
      <c r="E993">
        <v>2</v>
      </c>
      <c r="F993">
        <v>7</v>
      </c>
    </row>
    <row r="994" spans="1:6" x14ac:dyDescent="0.3">
      <c r="A994" t="s">
        <v>8219</v>
      </c>
      <c r="B994">
        <v>65</v>
      </c>
      <c r="C994">
        <v>54</v>
      </c>
      <c r="D994" t="s">
        <v>8221</v>
      </c>
      <c r="E994">
        <v>1</v>
      </c>
      <c r="F994">
        <v>7</v>
      </c>
    </row>
    <row r="995" spans="1:6" x14ac:dyDescent="0.3">
      <c r="A995" t="s">
        <v>8219</v>
      </c>
      <c r="B995">
        <v>10</v>
      </c>
      <c r="C995">
        <v>54</v>
      </c>
      <c r="D995" t="s">
        <v>8221</v>
      </c>
      <c r="E995">
        <v>3</v>
      </c>
      <c r="F995">
        <v>7</v>
      </c>
    </row>
    <row r="996" spans="1:6" x14ac:dyDescent="0.3">
      <c r="A996" t="s">
        <v>8219</v>
      </c>
      <c r="B996">
        <v>76</v>
      </c>
      <c r="C996">
        <v>54</v>
      </c>
      <c r="D996" t="s">
        <v>8221</v>
      </c>
      <c r="E996">
        <v>1</v>
      </c>
      <c r="F996">
        <v>7</v>
      </c>
    </row>
    <row r="997" spans="1:6" x14ac:dyDescent="0.3">
      <c r="A997" t="s">
        <v>8219</v>
      </c>
      <c r="B997">
        <v>263</v>
      </c>
      <c r="C997">
        <v>55</v>
      </c>
      <c r="D997" t="s">
        <v>8221</v>
      </c>
      <c r="E997">
        <v>3</v>
      </c>
      <c r="F997">
        <v>7</v>
      </c>
    </row>
    <row r="998" spans="1:6" x14ac:dyDescent="0.3">
      <c r="A998" t="s">
        <v>8219</v>
      </c>
      <c r="B998">
        <v>1530</v>
      </c>
      <c r="C998">
        <v>55</v>
      </c>
      <c r="D998" t="s">
        <v>8221</v>
      </c>
      <c r="E998">
        <v>38</v>
      </c>
      <c r="F998">
        <v>7</v>
      </c>
    </row>
    <row r="999" spans="1:6" x14ac:dyDescent="0.3">
      <c r="A999" t="s">
        <v>8219</v>
      </c>
      <c r="B999">
        <v>278</v>
      </c>
      <c r="C999">
        <v>55</v>
      </c>
      <c r="D999" t="s">
        <v>8221</v>
      </c>
      <c r="E999">
        <v>52</v>
      </c>
      <c r="F999">
        <v>7</v>
      </c>
    </row>
    <row r="1000" spans="1:6" x14ac:dyDescent="0.3">
      <c r="A1000" t="s">
        <v>8219</v>
      </c>
      <c r="B1000">
        <v>350</v>
      </c>
      <c r="C1000">
        <v>55</v>
      </c>
      <c r="D1000" t="s">
        <v>8221</v>
      </c>
      <c r="E1000">
        <v>2</v>
      </c>
      <c r="F1000">
        <v>7</v>
      </c>
    </row>
    <row r="1001" spans="1:6" x14ac:dyDescent="0.3">
      <c r="A1001" t="s">
        <v>8219</v>
      </c>
      <c r="B1001">
        <v>470</v>
      </c>
      <c r="C1001">
        <v>55</v>
      </c>
      <c r="D1001" t="s">
        <v>8221</v>
      </c>
      <c r="E1001">
        <v>0</v>
      </c>
      <c r="F1001">
        <v>7</v>
      </c>
    </row>
    <row r="1002" spans="1:6" x14ac:dyDescent="0.3">
      <c r="A1002" t="s">
        <v>8219</v>
      </c>
      <c r="B1002">
        <v>3</v>
      </c>
      <c r="C1002">
        <v>55</v>
      </c>
      <c r="D1002" t="s">
        <v>8221</v>
      </c>
      <c r="E1002">
        <v>4</v>
      </c>
      <c r="F1002">
        <v>7</v>
      </c>
    </row>
    <row r="1003" spans="1:6" x14ac:dyDescent="0.3">
      <c r="A1003" t="s">
        <v>8219</v>
      </c>
      <c r="B1003">
        <v>8200</v>
      </c>
      <c r="C1003">
        <v>55</v>
      </c>
      <c r="D1003" t="s">
        <v>8221</v>
      </c>
      <c r="E1003">
        <v>4</v>
      </c>
      <c r="F1003">
        <v>7</v>
      </c>
    </row>
    <row r="1004" spans="1:6" x14ac:dyDescent="0.3">
      <c r="A1004" t="s">
        <v>8219</v>
      </c>
      <c r="B1004">
        <v>8359</v>
      </c>
      <c r="C1004">
        <v>55</v>
      </c>
      <c r="D1004" t="s">
        <v>8221</v>
      </c>
      <c r="E1004">
        <v>18</v>
      </c>
      <c r="F1004">
        <v>7</v>
      </c>
    </row>
    <row r="1005" spans="1:6" x14ac:dyDescent="0.3">
      <c r="A1005" t="s">
        <v>8219</v>
      </c>
      <c r="B1005">
        <v>188</v>
      </c>
      <c r="C1005">
        <v>55</v>
      </c>
      <c r="D1005" t="s">
        <v>8221</v>
      </c>
      <c r="E1005">
        <v>0</v>
      </c>
      <c r="F1005">
        <v>7</v>
      </c>
    </row>
    <row r="1006" spans="1:6" x14ac:dyDescent="0.3">
      <c r="A1006" t="s">
        <v>8219</v>
      </c>
      <c r="B1006">
        <v>48</v>
      </c>
      <c r="C1006">
        <v>55</v>
      </c>
      <c r="D1006" t="s">
        <v>8221</v>
      </c>
      <c r="E1006">
        <v>22</v>
      </c>
      <c r="F1006">
        <v>7</v>
      </c>
    </row>
    <row r="1007" spans="1:6" x14ac:dyDescent="0.3">
      <c r="A1007" t="s">
        <v>8219</v>
      </c>
      <c r="B1007">
        <v>607</v>
      </c>
      <c r="C1007">
        <v>55</v>
      </c>
      <c r="D1007" t="s">
        <v>8221</v>
      </c>
      <c r="E1007">
        <v>49</v>
      </c>
      <c r="F1007">
        <v>7</v>
      </c>
    </row>
    <row r="1008" spans="1:6" x14ac:dyDescent="0.3">
      <c r="A1008" t="s">
        <v>8219</v>
      </c>
      <c r="B1008">
        <v>50</v>
      </c>
      <c r="C1008">
        <v>55</v>
      </c>
      <c r="D1008" t="s">
        <v>8221</v>
      </c>
      <c r="E1008">
        <v>19</v>
      </c>
      <c r="F1008">
        <v>7</v>
      </c>
    </row>
    <row r="1009" spans="1:6" x14ac:dyDescent="0.3">
      <c r="A1009" t="s">
        <v>8219</v>
      </c>
      <c r="B1009">
        <v>55</v>
      </c>
      <c r="C1009">
        <v>55</v>
      </c>
      <c r="D1009" t="s">
        <v>8221</v>
      </c>
      <c r="E1009">
        <v>4</v>
      </c>
      <c r="F1009">
        <v>7</v>
      </c>
    </row>
    <row r="1010" spans="1:6" x14ac:dyDescent="0.3">
      <c r="A1010" t="s">
        <v>8219</v>
      </c>
      <c r="B1010">
        <v>38</v>
      </c>
      <c r="C1010">
        <v>55</v>
      </c>
      <c r="D1010" t="s">
        <v>8221</v>
      </c>
      <c r="E1010">
        <v>4</v>
      </c>
      <c r="F1010">
        <v>7</v>
      </c>
    </row>
    <row r="1011" spans="1:6" x14ac:dyDescent="0.3">
      <c r="A1011" t="s">
        <v>8219</v>
      </c>
      <c r="B1011">
        <v>25</v>
      </c>
      <c r="C1011">
        <v>56</v>
      </c>
      <c r="D1011" t="s">
        <v>8221</v>
      </c>
      <c r="E1011">
        <v>2</v>
      </c>
      <c r="F1011">
        <v>7</v>
      </c>
    </row>
    <row r="1012" spans="1:6" x14ac:dyDescent="0.3">
      <c r="A1012" t="s">
        <v>8219</v>
      </c>
      <c r="B1012">
        <v>46</v>
      </c>
      <c r="C1012">
        <v>56</v>
      </c>
      <c r="D1012" t="s">
        <v>8221</v>
      </c>
      <c r="E1012">
        <v>0</v>
      </c>
      <c r="F1012">
        <v>7</v>
      </c>
    </row>
    <row r="1013" spans="1:6" x14ac:dyDescent="0.3">
      <c r="A1013" t="s">
        <v>8219</v>
      </c>
      <c r="B1013">
        <v>83</v>
      </c>
      <c r="C1013">
        <v>56</v>
      </c>
      <c r="D1013" t="s">
        <v>8221</v>
      </c>
      <c r="E1013">
        <v>0</v>
      </c>
      <c r="F1013">
        <v>8</v>
      </c>
    </row>
    <row r="1014" spans="1:6" x14ac:dyDescent="0.3">
      <c r="A1014" t="s">
        <v>8219</v>
      </c>
      <c r="B1014">
        <v>35</v>
      </c>
      <c r="C1014">
        <v>56</v>
      </c>
      <c r="D1014" t="s">
        <v>8221</v>
      </c>
      <c r="E1014">
        <v>14</v>
      </c>
      <c r="F1014">
        <v>8</v>
      </c>
    </row>
    <row r="1015" spans="1:6" x14ac:dyDescent="0.3">
      <c r="A1015" t="s">
        <v>8219</v>
      </c>
      <c r="B1015">
        <v>25</v>
      </c>
      <c r="C1015">
        <v>56</v>
      </c>
      <c r="D1015" t="s">
        <v>8221</v>
      </c>
      <c r="E1015">
        <v>8</v>
      </c>
      <c r="F1015">
        <v>8</v>
      </c>
    </row>
    <row r="1016" spans="1:6" x14ac:dyDescent="0.3">
      <c r="A1016" t="s">
        <v>8219</v>
      </c>
      <c r="B1016">
        <v>75</v>
      </c>
      <c r="C1016">
        <v>56</v>
      </c>
      <c r="D1016" t="s">
        <v>8221</v>
      </c>
      <c r="E1016">
        <v>0</v>
      </c>
      <c r="F1016">
        <v>8</v>
      </c>
    </row>
    <row r="1017" spans="1:6" x14ac:dyDescent="0.3">
      <c r="A1017" t="s">
        <v>8219</v>
      </c>
      <c r="B1017">
        <v>62</v>
      </c>
      <c r="C1017">
        <v>56</v>
      </c>
      <c r="D1017" t="s">
        <v>8221</v>
      </c>
      <c r="E1017">
        <v>15</v>
      </c>
      <c r="F1017">
        <v>8</v>
      </c>
    </row>
    <row r="1018" spans="1:6" x14ac:dyDescent="0.3">
      <c r="A1018" t="s">
        <v>8219</v>
      </c>
      <c r="B1018">
        <v>160</v>
      </c>
      <c r="C1018">
        <v>56</v>
      </c>
      <c r="D1018" t="s">
        <v>8221</v>
      </c>
      <c r="E1018">
        <v>33</v>
      </c>
      <c r="F1018">
        <v>8</v>
      </c>
    </row>
    <row r="1019" spans="1:6" x14ac:dyDescent="0.3">
      <c r="A1019" t="s">
        <v>8219</v>
      </c>
      <c r="B1019">
        <v>246</v>
      </c>
      <c r="C1019">
        <v>56</v>
      </c>
      <c r="D1019" t="s">
        <v>8221</v>
      </c>
      <c r="E1019">
        <v>2</v>
      </c>
      <c r="F1019">
        <v>8</v>
      </c>
    </row>
    <row r="1020" spans="1:6" x14ac:dyDescent="0.3">
      <c r="A1020" t="s">
        <v>8219</v>
      </c>
      <c r="B1020">
        <v>55</v>
      </c>
      <c r="C1020">
        <v>56</v>
      </c>
      <c r="D1020" t="s">
        <v>8221</v>
      </c>
      <c r="E1020">
        <v>6</v>
      </c>
      <c r="F1020">
        <v>8</v>
      </c>
    </row>
    <row r="1021" spans="1:6" x14ac:dyDescent="0.3">
      <c r="A1021" t="s">
        <v>8219</v>
      </c>
      <c r="B1021">
        <v>23</v>
      </c>
      <c r="C1021">
        <v>56</v>
      </c>
      <c r="D1021" t="s">
        <v>8221</v>
      </c>
      <c r="E1021">
        <v>2</v>
      </c>
      <c r="F1021">
        <v>8</v>
      </c>
    </row>
    <row r="1022" spans="1:6" x14ac:dyDescent="0.3">
      <c r="A1022" t="s">
        <v>8219</v>
      </c>
      <c r="B1022">
        <v>72</v>
      </c>
      <c r="C1022">
        <v>56</v>
      </c>
      <c r="D1022" t="s">
        <v>8221</v>
      </c>
      <c r="E1022">
        <v>0</v>
      </c>
      <c r="F1022">
        <v>8</v>
      </c>
    </row>
    <row r="1023" spans="1:6" x14ac:dyDescent="0.3">
      <c r="A1023" t="s">
        <v>8219</v>
      </c>
      <c r="B1023">
        <v>22</v>
      </c>
      <c r="C1023">
        <v>56</v>
      </c>
      <c r="D1023" t="s">
        <v>8221</v>
      </c>
      <c r="E1023">
        <v>4</v>
      </c>
      <c r="F1023">
        <v>8</v>
      </c>
    </row>
    <row r="1024" spans="1:6" x14ac:dyDescent="0.3">
      <c r="A1024" t="s">
        <v>8219</v>
      </c>
      <c r="B1024">
        <v>14</v>
      </c>
      <c r="C1024">
        <v>56</v>
      </c>
      <c r="D1024" t="s">
        <v>8221</v>
      </c>
      <c r="E1024">
        <v>1</v>
      </c>
      <c r="F1024">
        <v>8</v>
      </c>
    </row>
    <row r="1025" spans="1:6" x14ac:dyDescent="0.3">
      <c r="A1025" t="s">
        <v>8219</v>
      </c>
      <c r="B1025">
        <v>38</v>
      </c>
      <c r="C1025">
        <v>56</v>
      </c>
      <c r="D1025" t="s">
        <v>8221</v>
      </c>
      <c r="E1025">
        <v>3</v>
      </c>
      <c r="F1025">
        <v>8</v>
      </c>
    </row>
    <row r="1026" spans="1:6" x14ac:dyDescent="0.3">
      <c r="A1026" t="s">
        <v>8219</v>
      </c>
      <c r="B1026">
        <v>32</v>
      </c>
      <c r="C1026">
        <v>57</v>
      </c>
      <c r="D1026" t="s">
        <v>8221</v>
      </c>
      <c r="E1026">
        <v>4</v>
      </c>
      <c r="F1026">
        <v>8</v>
      </c>
    </row>
    <row r="1027" spans="1:6" x14ac:dyDescent="0.3">
      <c r="A1027" t="s">
        <v>8219</v>
      </c>
      <c r="B1027">
        <v>63</v>
      </c>
      <c r="C1027">
        <v>57</v>
      </c>
      <c r="D1027" t="s">
        <v>8221</v>
      </c>
      <c r="E1027">
        <v>0</v>
      </c>
      <c r="F1027">
        <v>8</v>
      </c>
    </row>
    <row r="1028" spans="1:6" x14ac:dyDescent="0.3">
      <c r="A1028" t="s">
        <v>8219</v>
      </c>
      <c r="B1028">
        <v>27</v>
      </c>
      <c r="C1028">
        <v>57</v>
      </c>
      <c r="D1028" t="s">
        <v>8221</v>
      </c>
      <c r="E1028">
        <v>4</v>
      </c>
      <c r="F1028">
        <v>8</v>
      </c>
    </row>
    <row r="1029" spans="1:6" x14ac:dyDescent="0.3">
      <c r="A1029" t="s">
        <v>8219</v>
      </c>
      <c r="B1029">
        <v>44</v>
      </c>
      <c r="C1029">
        <v>57</v>
      </c>
      <c r="D1029" t="s">
        <v>8221</v>
      </c>
      <c r="E1029">
        <v>3</v>
      </c>
      <c r="F1029">
        <v>8</v>
      </c>
    </row>
    <row r="1030" spans="1:6" x14ac:dyDescent="0.3">
      <c r="A1030" t="s">
        <v>8219</v>
      </c>
      <c r="B1030">
        <v>38</v>
      </c>
      <c r="C1030">
        <v>57</v>
      </c>
      <c r="D1030" t="s">
        <v>8221</v>
      </c>
      <c r="E1030">
        <v>34</v>
      </c>
      <c r="F1030">
        <v>8</v>
      </c>
    </row>
    <row r="1031" spans="1:6" x14ac:dyDescent="0.3">
      <c r="A1031" t="s">
        <v>8219</v>
      </c>
      <c r="B1031">
        <v>115</v>
      </c>
      <c r="C1031">
        <v>57</v>
      </c>
      <c r="D1031" t="s">
        <v>8221</v>
      </c>
      <c r="E1031">
        <v>2</v>
      </c>
      <c r="F1031">
        <v>8</v>
      </c>
    </row>
    <row r="1032" spans="1:6" x14ac:dyDescent="0.3">
      <c r="A1032" t="s">
        <v>8219</v>
      </c>
      <c r="B1032">
        <v>37</v>
      </c>
      <c r="C1032">
        <v>57</v>
      </c>
      <c r="D1032" t="s">
        <v>8221</v>
      </c>
      <c r="E1032">
        <v>33</v>
      </c>
      <c r="F1032">
        <v>8</v>
      </c>
    </row>
    <row r="1033" spans="1:6" x14ac:dyDescent="0.3">
      <c r="A1033" t="s">
        <v>8219</v>
      </c>
      <c r="B1033">
        <v>99</v>
      </c>
      <c r="C1033">
        <v>57</v>
      </c>
      <c r="D1033" t="s">
        <v>8221</v>
      </c>
      <c r="E1033">
        <v>0</v>
      </c>
      <c r="F1033">
        <v>8</v>
      </c>
    </row>
    <row r="1034" spans="1:6" x14ac:dyDescent="0.3">
      <c r="A1034" t="s">
        <v>8219</v>
      </c>
      <c r="B1034">
        <v>44</v>
      </c>
      <c r="C1034">
        <v>57</v>
      </c>
      <c r="D1034" t="s">
        <v>8221</v>
      </c>
      <c r="E1034">
        <v>0</v>
      </c>
      <c r="F1034">
        <v>8</v>
      </c>
    </row>
    <row r="1035" spans="1:6" x14ac:dyDescent="0.3">
      <c r="A1035" t="s">
        <v>8219</v>
      </c>
      <c r="B1035">
        <v>58</v>
      </c>
      <c r="C1035">
        <v>57</v>
      </c>
      <c r="D1035" t="s">
        <v>8221</v>
      </c>
      <c r="E1035">
        <v>1</v>
      </c>
      <c r="F1035">
        <v>8</v>
      </c>
    </row>
    <row r="1036" spans="1:6" x14ac:dyDescent="0.3">
      <c r="A1036" t="s">
        <v>8219</v>
      </c>
      <c r="B1036">
        <v>191</v>
      </c>
      <c r="C1036">
        <v>57</v>
      </c>
      <c r="D1036" t="s">
        <v>8221</v>
      </c>
      <c r="E1036">
        <v>13</v>
      </c>
      <c r="F1036">
        <v>8</v>
      </c>
    </row>
    <row r="1037" spans="1:6" x14ac:dyDescent="0.3">
      <c r="A1037" t="s">
        <v>8219</v>
      </c>
      <c r="B1037">
        <v>40</v>
      </c>
      <c r="C1037">
        <v>57</v>
      </c>
      <c r="D1037" t="s">
        <v>8221</v>
      </c>
      <c r="E1037">
        <v>2</v>
      </c>
      <c r="F1037">
        <v>8</v>
      </c>
    </row>
    <row r="1038" spans="1:6" x14ac:dyDescent="0.3">
      <c r="A1038" t="s">
        <v>8219</v>
      </c>
      <c r="B1038">
        <v>38</v>
      </c>
      <c r="C1038">
        <v>57</v>
      </c>
      <c r="D1038" t="s">
        <v>8221</v>
      </c>
      <c r="E1038">
        <v>36</v>
      </c>
      <c r="F1038">
        <v>8</v>
      </c>
    </row>
    <row r="1039" spans="1:6" x14ac:dyDescent="0.3">
      <c r="A1039" t="s">
        <v>8219</v>
      </c>
      <c r="B1039">
        <v>39</v>
      </c>
      <c r="C1039">
        <v>57</v>
      </c>
      <c r="D1039" t="s">
        <v>8221</v>
      </c>
      <c r="E1039">
        <v>1</v>
      </c>
      <c r="F1039">
        <v>8</v>
      </c>
    </row>
    <row r="1040" spans="1:6" x14ac:dyDescent="0.3">
      <c r="A1040" t="s">
        <v>8219</v>
      </c>
      <c r="B1040">
        <v>11</v>
      </c>
      <c r="C1040">
        <v>57</v>
      </c>
      <c r="D1040" t="s">
        <v>8221</v>
      </c>
      <c r="E1040">
        <v>15</v>
      </c>
      <c r="F1040">
        <v>8</v>
      </c>
    </row>
    <row r="1041" spans="1:6" x14ac:dyDescent="0.3">
      <c r="A1041" t="s">
        <v>8219</v>
      </c>
      <c r="B1041">
        <v>107</v>
      </c>
      <c r="C1041">
        <v>57</v>
      </c>
      <c r="D1041" t="s">
        <v>8221</v>
      </c>
      <c r="E1041">
        <v>1</v>
      </c>
      <c r="F1041">
        <v>8</v>
      </c>
    </row>
    <row r="1042" spans="1:6" x14ac:dyDescent="0.3">
      <c r="A1042" t="s">
        <v>8219</v>
      </c>
      <c r="B1042">
        <v>147</v>
      </c>
      <c r="C1042">
        <v>57</v>
      </c>
      <c r="D1042" t="s">
        <v>8221</v>
      </c>
      <c r="E1042">
        <v>0</v>
      </c>
      <c r="F1042">
        <v>8</v>
      </c>
    </row>
    <row r="1043" spans="1:6" x14ac:dyDescent="0.3">
      <c r="A1043" t="s">
        <v>8219</v>
      </c>
      <c r="B1043">
        <v>36</v>
      </c>
      <c r="C1043">
        <v>57</v>
      </c>
      <c r="D1043" t="s">
        <v>8221</v>
      </c>
      <c r="E1043">
        <v>1</v>
      </c>
      <c r="F1043">
        <v>8</v>
      </c>
    </row>
    <row r="1044" spans="1:6" x14ac:dyDescent="0.3">
      <c r="A1044" t="s">
        <v>8219</v>
      </c>
      <c r="B1044">
        <v>92</v>
      </c>
      <c r="C1044">
        <v>57</v>
      </c>
      <c r="D1044" t="s">
        <v>8221</v>
      </c>
      <c r="E1044">
        <v>0</v>
      </c>
      <c r="F1044">
        <v>8</v>
      </c>
    </row>
    <row r="1045" spans="1:6" x14ac:dyDescent="0.3">
      <c r="A1045" t="s">
        <v>8219</v>
      </c>
      <c r="B1045">
        <v>35</v>
      </c>
      <c r="C1045">
        <v>57</v>
      </c>
      <c r="D1045" t="s">
        <v>8221</v>
      </c>
      <c r="E1045">
        <v>0</v>
      </c>
      <c r="F1045">
        <v>8</v>
      </c>
    </row>
    <row r="1046" spans="1:6" x14ac:dyDescent="0.3">
      <c r="A1046" t="s">
        <v>8219</v>
      </c>
      <c r="B1046">
        <v>17</v>
      </c>
      <c r="C1046">
        <v>57</v>
      </c>
      <c r="D1046" t="s">
        <v>8221</v>
      </c>
      <c r="E1046">
        <v>1</v>
      </c>
      <c r="F1046">
        <v>8</v>
      </c>
    </row>
    <row r="1047" spans="1:6" x14ac:dyDescent="0.3">
      <c r="A1047" t="s">
        <v>8219</v>
      </c>
      <c r="B1047">
        <v>22</v>
      </c>
      <c r="C1047">
        <v>58</v>
      </c>
      <c r="D1047" t="s">
        <v>8221</v>
      </c>
      <c r="E1047">
        <v>39</v>
      </c>
      <c r="F1047">
        <v>8</v>
      </c>
    </row>
    <row r="1048" spans="1:6" x14ac:dyDescent="0.3">
      <c r="A1048" t="s">
        <v>8219</v>
      </c>
      <c r="B1048">
        <v>69</v>
      </c>
      <c r="C1048">
        <v>58</v>
      </c>
      <c r="D1048" t="s">
        <v>8221</v>
      </c>
      <c r="E1048">
        <v>0</v>
      </c>
      <c r="F1048">
        <v>8</v>
      </c>
    </row>
    <row r="1049" spans="1:6" x14ac:dyDescent="0.3">
      <c r="A1049" t="s">
        <v>8219</v>
      </c>
      <c r="B1049">
        <v>13</v>
      </c>
      <c r="C1049">
        <v>58</v>
      </c>
      <c r="D1049" t="s">
        <v>8221</v>
      </c>
      <c r="E1049">
        <v>0</v>
      </c>
      <c r="F1049">
        <v>8</v>
      </c>
    </row>
    <row r="1050" spans="1:6" x14ac:dyDescent="0.3">
      <c r="A1050" t="s">
        <v>8219</v>
      </c>
      <c r="B1050">
        <v>58</v>
      </c>
      <c r="C1050">
        <v>58</v>
      </c>
      <c r="D1050" t="s">
        <v>8221</v>
      </c>
      <c r="E1050">
        <v>3</v>
      </c>
      <c r="F1050">
        <v>8</v>
      </c>
    </row>
    <row r="1051" spans="1:6" x14ac:dyDescent="0.3">
      <c r="A1051" t="s">
        <v>8219</v>
      </c>
      <c r="B1051">
        <v>44</v>
      </c>
      <c r="C1051">
        <v>58</v>
      </c>
      <c r="D1051" t="s">
        <v>8221</v>
      </c>
      <c r="E1051">
        <v>1</v>
      </c>
      <c r="F1051">
        <v>9</v>
      </c>
    </row>
    <row r="1052" spans="1:6" x14ac:dyDescent="0.3">
      <c r="A1052" t="s">
        <v>8219</v>
      </c>
      <c r="B1052">
        <v>83</v>
      </c>
      <c r="C1052">
        <v>58</v>
      </c>
      <c r="D1052" t="s">
        <v>8221</v>
      </c>
      <c r="E1052">
        <v>13</v>
      </c>
      <c r="F1052">
        <v>9</v>
      </c>
    </row>
    <row r="1053" spans="1:6" x14ac:dyDescent="0.3">
      <c r="A1053" t="s">
        <v>8219</v>
      </c>
      <c r="B1053">
        <v>117</v>
      </c>
      <c r="C1053">
        <v>58</v>
      </c>
      <c r="D1053" t="s">
        <v>8221</v>
      </c>
      <c r="E1053">
        <v>0</v>
      </c>
      <c r="F1053">
        <v>9</v>
      </c>
    </row>
    <row r="1054" spans="1:6" x14ac:dyDescent="0.3">
      <c r="A1054" t="s">
        <v>8219</v>
      </c>
      <c r="B1054">
        <v>32</v>
      </c>
      <c r="C1054">
        <v>58</v>
      </c>
      <c r="D1054" t="s">
        <v>8221</v>
      </c>
      <c r="E1054">
        <v>6</v>
      </c>
      <c r="F1054">
        <v>9</v>
      </c>
    </row>
    <row r="1055" spans="1:6" x14ac:dyDescent="0.3">
      <c r="A1055" t="s">
        <v>8219</v>
      </c>
      <c r="B1055">
        <v>8</v>
      </c>
      <c r="C1055">
        <v>58</v>
      </c>
      <c r="D1055" t="s">
        <v>8221</v>
      </c>
      <c r="E1055">
        <v>0</v>
      </c>
      <c r="F1055">
        <v>9</v>
      </c>
    </row>
    <row r="1056" spans="1:6" x14ac:dyDescent="0.3">
      <c r="A1056" t="s">
        <v>8219</v>
      </c>
      <c r="B1056">
        <v>340</v>
      </c>
      <c r="C1056">
        <v>58</v>
      </c>
      <c r="D1056" t="s">
        <v>8221</v>
      </c>
      <c r="E1056">
        <v>14</v>
      </c>
      <c r="F1056">
        <v>9</v>
      </c>
    </row>
    <row r="1057" spans="1:6" x14ac:dyDescent="0.3">
      <c r="A1057" t="s">
        <v>8219</v>
      </c>
      <c r="B1057">
        <v>7</v>
      </c>
      <c r="C1057">
        <v>58</v>
      </c>
      <c r="D1057" t="s">
        <v>8221</v>
      </c>
      <c r="E1057">
        <v>5</v>
      </c>
      <c r="F1057">
        <v>9</v>
      </c>
    </row>
    <row r="1058" spans="1:6" x14ac:dyDescent="0.3">
      <c r="A1058" t="s">
        <v>8219</v>
      </c>
      <c r="B1058">
        <v>19</v>
      </c>
      <c r="C1058">
        <v>58</v>
      </c>
      <c r="D1058" t="s">
        <v>8221</v>
      </c>
      <c r="E1058">
        <v>6</v>
      </c>
      <c r="F1058">
        <v>9</v>
      </c>
    </row>
    <row r="1059" spans="1:6" x14ac:dyDescent="0.3">
      <c r="A1059" t="s">
        <v>8219</v>
      </c>
      <c r="B1059">
        <v>47</v>
      </c>
      <c r="C1059">
        <v>59</v>
      </c>
      <c r="D1059" t="s">
        <v>8221</v>
      </c>
      <c r="E1059">
        <v>15</v>
      </c>
      <c r="F1059">
        <v>9</v>
      </c>
    </row>
    <row r="1060" spans="1:6" x14ac:dyDescent="0.3">
      <c r="A1060" t="s">
        <v>8219</v>
      </c>
      <c r="B1060">
        <v>13</v>
      </c>
      <c r="C1060">
        <v>59</v>
      </c>
      <c r="D1060" t="s">
        <v>8221</v>
      </c>
      <c r="E1060">
        <v>0</v>
      </c>
      <c r="F1060">
        <v>9</v>
      </c>
    </row>
    <row r="1061" spans="1:6" x14ac:dyDescent="0.3">
      <c r="A1061" t="s">
        <v>8219</v>
      </c>
      <c r="B1061">
        <v>90</v>
      </c>
      <c r="C1061">
        <v>59</v>
      </c>
      <c r="D1061" t="s">
        <v>8221</v>
      </c>
      <c r="E1061">
        <v>1</v>
      </c>
      <c r="F1061">
        <v>9</v>
      </c>
    </row>
    <row r="1062" spans="1:6" x14ac:dyDescent="0.3">
      <c r="A1062" t="s">
        <v>8219</v>
      </c>
      <c r="B1062">
        <v>63</v>
      </c>
      <c r="C1062">
        <v>59</v>
      </c>
      <c r="D1062" t="s">
        <v>8221</v>
      </c>
      <c r="E1062">
        <v>9</v>
      </c>
      <c r="F1062">
        <v>9</v>
      </c>
    </row>
    <row r="1063" spans="1:6" x14ac:dyDescent="0.3">
      <c r="A1063" t="s">
        <v>8219</v>
      </c>
      <c r="B1063">
        <v>26</v>
      </c>
      <c r="C1063">
        <v>59</v>
      </c>
      <c r="D1063" t="s">
        <v>8221</v>
      </c>
      <c r="E1063">
        <v>3</v>
      </c>
      <c r="F1063">
        <v>9</v>
      </c>
    </row>
    <row r="1064" spans="1:6" x14ac:dyDescent="0.3">
      <c r="A1064" t="s">
        <v>8219</v>
      </c>
      <c r="B1064">
        <v>71</v>
      </c>
      <c r="C1064">
        <v>59</v>
      </c>
      <c r="D1064" t="s">
        <v>8221</v>
      </c>
      <c r="E1064">
        <v>3</v>
      </c>
      <c r="F1064">
        <v>9</v>
      </c>
    </row>
    <row r="1065" spans="1:6" x14ac:dyDescent="0.3">
      <c r="A1065" t="s">
        <v>8219</v>
      </c>
      <c r="B1065">
        <v>38</v>
      </c>
      <c r="C1065">
        <v>59</v>
      </c>
      <c r="D1065" t="s">
        <v>8221</v>
      </c>
      <c r="E1065">
        <v>1</v>
      </c>
      <c r="F1065">
        <v>9</v>
      </c>
    </row>
    <row r="1066" spans="1:6" x14ac:dyDescent="0.3">
      <c r="A1066" t="s">
        <v>8219</v>
      </c>
      <c r="B1066">
        <v>859</v>
      </c>
      <c r="C1066">
        <v>59</v>
      </c>
      <c r="D1066" t="s">
        <v>8221</v>
      </c>
      <c r="E1066">
        <v>3</v>
      </c>
      <c r="F1066">
        <v>9</v>
      </c>
    </row>
    <row r="1067" spans="1:6" x14ac:dyDescent="0.3">
      <c r="A1067" t="s">
        <v>8219</v>
      </c>
      <c r="B1067">
        <v>21</v>
      </c>
      <c r="C1067">
        <v>59</v>
      </c>
      <c r="D1067" t="s">
        <v>8221</v>
      </c>
      <c r="E1067">
        <v>0</v>
      </c>
      <c r="F1067">
        <v>9</v>
      </c>
    </row>
    <row r="1068" spans="1:6" x14ac:dyDescent="0.3">
      <c r="A1068" t="s">
        <v>8219</v>
      </c>
      <c r="B1068">
        <v>78</v>
      </c>
      <c r="C1068">
        <v>59</v>
      </c>
      <c r="D1068" t="s">
        <v>8221</v>
      </c>
      <c r="E1068">
        <v>2</v>
      </c>
      <c r="F1068">
        <v>9</v>
      </c>
    </row>
    <row r="1069" spans="1:6" x14ac:dyDescent="0.3">
      <c r="A1069" t="s">
        <v>8219</v>
      </c>
      <c r="B1069">
        <v>53</v>
      </c>
      <c r="C1069">
        <v>59</v>
      </c>
      <c r="D1069" t="s">
        <v>8221</v>
      </c>
      <c r="E1069">
        <v>10</v>
      </c>
      <c r="F1069">
        <v>9</v>
      </c>
    </row>
    <row r="1070" spans="1:6" x14ac:dyDescent="0.3">
      <c r="A1070" t="s">
        <v>8219</v>
      </c>
      <c r="B1070">
        <v>356</v>
      </c>
      <c r="C1070">
        <v>60</v>
      </c>
      <c r="D1070" t="s">
        <v>8221</v>
      </c>
      <c r="E1070">
        <v>60</v>
      </c>
      <c r="F1070">
        <v>9</v>
      </c>
    </row>
    <row r="1071" spans="1:6" x14ac:dyDescent="0.3">
      <c r="A1071" t="s">
        <v>8219</v>
      </c>
      <c r="B1071">
        <v>279</v>
      </c>
      <c r="C1071">
        <v>60</v>
      </c>
      <c r="D1071" t="s">
        <v>8221</v>
      </c>
      <c r="E1071">
        <v>5</v>
      </c>
      <c r="F1071">
        <v>9</v>
      </c>
    </row>
    <row r="1072" spans="1:6" x14ac:dyDescent="0.3">
      <c r="A1072" t="s">
        <v>8219</v>
      </c>
      <c r="B1072">
        <v>266</v>
      </c>
      <c r="C1072">
        <v>60</v>
      </c>
      <c r="D1072" t="s">
        <v>8221</v>
      </c>
      <c r="E1072">
        <v>9</v>
      </c>
      <c r="F1072">
        <v>9</v>
      </c>
    </row>
    <row r="1073" spans="1:6" x14ac:dyDescent="0.3">
      <c r="A1073" t="s">
        <v>8219</v>
      </c>
      <c r="B1073">
        <v>623</v>
      </c>
      <c r="C1073">
        <v>60</v>
      </c>
      <c r="D1073" t="s">
        <v>8221</v>
      </c>
      <c r="E1073">
        <v>13</v>
      </c>
      <c r="F1073">
        <v>9</v>
      </c>
    </row>
    <row r="1074" spans="1:6" x14ac:dyDescent="0.3">
      <c r="A1074" t="s">
        <v>8219</v>
      </c>
      <c r="B1074">
        <v>392</v>
      </c>
      <c r="C1074">
        <v>60</v>
      </c>
      <c r="D1074" t="s">
        <v>8221</v>
      </c>
      <c r="E1074">
        <v>0</v>
      </c>
      <c r="F1074">
        <v>9</v>
      </c>
    </row>
    <row r="1075" spans="1:6" x14ac:dyDescent="0.3">
      <c r="A1075" t="s">
        <v>8219</v>
      </c>
      <c r="B1075">
        <v>3562</v>
      </c>
      <c r="C1075">
        <v>60</v>
      </c>
      <c r="D1075" t="s">
        <v>8221</v>
      </c>
      <c r="E1075">
        <v>8</v>
      </c>
      <c r="F1075">
        <v>9</v>
      </c>
    </row>
    <row r="1076" spans="1:6" x14ac:dyDescent="0.3">
      <c r="A1076" t="s">
        <v>8219</v>
      </c>
      <c r="B1076">
        <v>514</v>
      </c>
      <c r="C1076">
        <v>60</v>
      </c>
      <c r="D1076" t="s">
        <v>8221</v>
      </c>
      <c r="E1076">
        <v>3</v>
      </c>
      <c r="F1076">
        <v>9</v>
      </c>
    </row>
    <row r="1077" spans="1:6" x14ac:dyDescent="0.3">
      <c r="A1077" t="s">
        <v>8219</v>
      </c>
      <c r="B1077">
        <v>88</v>
      </c>
      <c r="C1077">
        <v>60</v>
      </c>
      <c r="D1077" t="s">
        <v>8221</v>
      </c>
      <c r="E1077">
        <v>3</v>
      </c>
      <c r="F1077">
        <v>9</v>
      </c>
    </row>
    <row r="1078" spans="1:6" x14ac:dyDescent="0.3">
      <c r="A1078" t="s">
        <v>8219</v>
      </c>
      <c r="B1078">
        <v>537</v>
      </c>
      <c r="C1078">
        <v>60</v>
      </c>
      <c r="D1078" t="s">
        <v>8221</v>
      </c>
      <c r="E1078">
        <v>0</v>
      </c>
      <c r="F1078">
        <v>9</v>
      </c>
    </row>
    <row r="1079" spans="1:6" x14ac:dyDescent="0.3">
      <c r="A1079" t="s">
        <v>8219</v>
      </c>
      <c r="B1079">
        <v>25</v>
      </c>
      <c r="C1079">
        <v>60</v>
      </c>
      <c r="D1079" t="s">
        <v>8221</v>
      </c>
      <c r="E1079">
        <v>6</v>
      </c>
      <c r="F1079">
        <v>9</v>
      </c>
    </row>
    <row r="1080" spans="1:6" x14ac:dyDescent="0.3">
      <c r="A1080" t="s">
        <v>8219</v>
      </c>
      <c r="B1080">
        <v>3238</v>
      </c>
      <c r="C1080">
        <v>60</v>
      </c>
      <c r="D1080" t="s">
        <v>8221</v>
      </c>
      <c r="E1080">
        <v>4</v>
      </c>
      <c r="F1080">
        <v>9</v>
      </c>
    </row>
    <row r="1081" spans="1:6" x14ac:dyDescent="0.3">
      <c r="A1081" t="s">
        <v>8219</v>
      </c>
      <c r="B1081">
        <v>897</v>
      </c>
      <c r="C1081">
        <v>60</v>
      </c>
      <c r="D1081" t="s">
        <v>8221</v>
      </c>
      <c r="E1081">
        <v>1</v>
      </c>
      <c r="F1081">
        <v>9</v>
      </c>
    </row>
    <row r="1082" spans="1:6" x14ac:dyDescent="0.3">
      <c r="A1082" t="s">
        <v>8219</v>
      </c>
      <c r="B1082">
        <v>878</v>
      </c>
      <c r="C1082">
        <v>61</v>
      </c>
      <c r="D1082" t="s">
        <v>8221</v>
      </c>
      <c r="E1082">
        <v>29</v>
      </c>
      <c r="F1082">
        <v>9</v>
      </c>
    </row>
    <row r="1083" spans="1:6" x14ac:dyDescent="0.3">
      <c r="A1083" t="s">
        <v>8219</v>
      </c>
      <c r="B1083">
        <v>115</v>
      </c>
      <c r="C1083">
        <v>61</v>
      </c>
      <c r="D1083" t="s">
        <v>8221</v>
      </c>
      <c r="E1083">
        <v>0</v>
      </c>
      <c r="F1083">
        <v>9</v>
      </c>
    </row>
    <row r="1084" spans="1:6" x14ac:dyDescent="0.3">
      <c r="A1084" t="s">
        <v>8219</v>
      </c>
      <c r="B1084">
        <v>234</v>
      </c>
      <c r="C1084">
        <v>61</v>
      </c>
      <c r="D1084" t="s">
        <v>8221</v>
      </c>
      <c r="E1084">
        <v>4</v>
      </c>
      <c r="F1084">
        <v>9</v>
      </c>
    </row>
    <row r="1085" spans="1:6" x14ac:dyDescent="0.3">
      <c r="A1085" t="s">
        <v>8219</v>
      </c>
      <c r="B1085">
        <v>4330</v>
      </c>
      <c r="C1085">
        <v>61</v>
      </c>
      <c r="D1085" t="s">
        <v>8221</v>
      </c>
      <c r="E1085">
        <v>5</v>
      </c>
      <c r="F1085">
        <v>9</v>
      </c>
    </row>
    <row r="1086" spans="1:6" x14ac:dyDescent="0.3">
      <c r="A1086" t="s">
        <v>8219</v>
      </c>
      <c r="B1086">
        <v>651</v>
      </c>
      <c r="C1086">
        <v>61</v>
      </c>
      <c r="D1086" t="s">
        <v>8221</v>
      </c>
      <c r="E1086">
        <v>4</v>
      </c>
      <c r="F1086">
        <v>9</v>
      </c>
    </row>
    <row r="1087" spans="1:6" x14ac:dyDescent="0.3">
      <c r="A1087" t="s">
        <v>8219</v>
      </c>
      <c r="B1087">
        <v>251</v>
      </c>
      <c r="C1087">
        <v>61</v>
      </c>
      <c r="D1087" t="s">
        <v>8221</v>
      </c>
      <c r="E1087">
        <v>5</v>
      </c>
      <c r="F1087">
        <v>10</v>
      </c>
    </row>
    <row r="1088" spans="1:6" x14ac:dyDescent="0.3">
      <c r="A1088" t="s">
        <v>8219</v>
      </c>
      <c r="B1088">
        <v>263</v>
      </c>
      <c r="C1088">
        <v>61</v>
      </c>
      <c r="D1088" t="s">
        <v>8221</v>
      </c>
      <c r="E1088">
        <v>1</v>
      </c>
      <c r="F1088">
        <v>10</v>
      </c>
    </row>
    <row r="1089" spans="1:6" x14ac:dyDescent="0.3">
      <c r="A1089" t="s">
        <v>8219</v>
      </c>
      <c r="B1089">
        <v>28</v>
      </c>
      <c r="C1089">
        <v>61</v>
      </c>
      <c r="D1089" t="s">
        <v>8221</v>
      </c>
      <c r="E1089">
        <v>1</v>
      </c>
      <c r="F1089">
        <v>10</v>
      </c>
    </row>
    <row r="1090" spans="1:6" x14ac:dyDescent="0.3">
      <c r="A1090" t="s">
        <v>8219</v>
      </c>
      <c r="B1090">
        <v>721</v>
      </c>
      <c r="C1090">
        <v>61</v>
      </c>
      <c r="D1090" t="s">
        <v>8221</v>
      </c>
      <c r="E1090">
        <v>0</v>
      </c>
      <c r="F1090">
        <v>10</v>
      </c>
    </row>
    <row r="1091" spans="1:6" x14ac:dyDescent="0.3">
      <c r="A1091" t="s">
        <v>8219</v>
      </c>
      <c r="B1091">
        <v>50</v>
      </c>
      <c r="C1091">
        <v>61</v>
      </c>
      <c r="D1091" t="s">
        <v>8221</v>
      </c>
      <c r="E1091">
        <v>14</v>
      </c>
      <c r="F1091">
        <v>10</v>
      </c>
    </row>
    <row r="1092" spans="1:6" x14ac:dyDescent="0.3">
      <c r="A1092" t="s">
        <v>8219</v>
      </c>
      <c r="B1092">
        <v>73</v>
      </c>
      <c r="C1092">
        <v>61</v>
      </c>
      <c r="D1092" t="s">
        <v>8221</v>
      </c>
      <c r="E1092">
        <v>3</v>
      </c>
      <c r="F1092">
        <v>10</v>
      </c>
    </row>
    <row r="1093" spans="1:6" x14ac:dyDescent="0.3">
      <c r="A1093" t="s">
        <v>8219</v>
      </c>
      <c r="B1093">
        <v>27</v>
      </c>
      <c r="C1093">
        <v>61</v>
      </c>
      <c r="D1093" t="s">
        <v>8221</v>
      </c>
      <c r="E1093">
        <v>10</v>
      </c>
      <c r="F1093">
        <v>10</v>
      </c>
    </row>
    <row r="1094" spans="1:6" x14ac:dyDescent="0.3">
      <c r="A1094" t="s">
        <v>8219</v>
      </c>
      <c r="B1094">
        <v>34</v>
      </c>
      <c r="C1094">
        <v>61</v>
      </c>
      <c r="D1094" t="s">
        <v>8221</v>
      </c>
      <c r="E1094">
        <v>17</v>
      </c>
      <c r="F1094">
        <v>10</v>
      </c>
    </row>
    <row r="1095" spans="1:6" x14ac:dyDescent="0.3">
      <c r="A1095" t="s">
        <v>8219</v>
      </c>
      <c r="B1095">
        <v>7</v>
      </c>
      <c r="C1095">
        <v>61</v>
      </c>
      <c r="D1095" t="s">
        <v>8221</v>
      </c>
      <c r="E1095">
        <v>2</v>
      </c>
      <c r="F1095">
        <v>10</v>
      </c>
    </row>
    <row r="1096" spans="1:6" x14ac:dyDescent="0.3">
      <c r="A1096" t="s">
        <v>8219</v>
      </c>
      <c r="B1096">
        <v>24</v>
      </c>
      <c r="C1096">
        <v>62</v>
      </c>
      <c r="D1096" t="s">
        <v>8221</v>
      </c>
      <c r="E1096">
        <v>0</v>
      </c>
      <c r="F1096">
        <v>10</v>
      </c>
    </row>
    <row r="1097" spans="1:6" x14ac:dyDescent="0.3">
      <c r="A1097" t="s">
        <v>8219</v>
      </c>
      <c r="B1097">
        <v>15</v>
      </c>
      <c r="C1097">
        <v>62</v>
      </c>
      <c r="D1097" t="s">
        <v>8221</v>
      </c>
      <c r="E1097">
        <v>4</v>
      </c>
      <c r="F1097">
        <v>10</v>
      </c>
    </row>
    <row r="1098" spans="1:6" x14ac:dyDescent="0.3">
      <c r="A1098" t="s">
        <v>8219</v>
      </c>
      <c r="B1098">
        <v>72</v>
      </c>
      <c r="C1098">
        <v>62</v>
      </c>
      <c r="D1098" t="s">
        <v>8221</v>
      </c>
      <c r="E1098">
        <v>12</v>
      </c>
      <c r="F1098">
        <v>10</v>
      </c>
    </row>
    <row r="1099" spans="1:6" x14ac:dyDescent="0.3">
      <c r="A1099" t="s">
        <v>8219</v>
      </c>
      <c r="B1099">
        <v>120</v>
      </c>
      <c r="C1099">
        <v>62</v>
      </c>
      <c r="D1099" t="s">
        <v>8221</v>
      </c>
      <c r="E1099">
        <v>3</v>
      </c>
      <c r="F1099">
        <v>10</v>
      </c>
    </row>
    <row r="1100" spans="1:6" x14ac:dyDescent="0.3">
      <c r="A1100" t="s">
        <v>8219</v>
      </c>
      <c r="B1100">
        <v>123</v>
      </c>
      <c r="C1100">
        <v>62</v>
      </c>
      <c r="D1100" t="s">
        <v>8221</v>
      </c>
      <c r="E1100">
        <v>12</v>
      </c>
      <c r="F1100">
        <v>10</v>
      </c>
    </row>
    <row r="1101" spans="1:6" x14ac:dyDescent="0.3">
      <c r="A1101" t="s">
        <v>8219</v>
      </c>
      <c r="B1101">
        <v>1</v>
      </c>
      <c r="C1101">
        <v>62</v>
      </c>
      <c r="D1101" t="s">
        <v>8221</v>
      </c>
      <c r="E1101">
        <v>0</v>
      </c>
      <c r="F1101">
        <v>10</v>
      </c>
    </row>
    <row r="1102" spans="1:6" x14ac:dyDescent="0.3">
      <c r="A1102" t="s">
        <v>8219</v>
      </c>
      <c r="B1102">
        <v>24</v>
      </c>
      <c r="C1102">
        <v>62</v>
      </c>
      <c r="D1102" t="s">
        <v>8221</v>
      </c>
      <c r="E1102">
        <v>7</v>
      </c>
      <c r="F1102">
        <v>10</v>
      </c>
    </row>
    <row r="1103" spans="1:6" x14ac:dyDescent="0.3">
      <c r="A1103" t="s">
        <v>8219</v>
      </c>
      <c r="B1103">
        <v>33</v>
      </c>
      <c r="C1103">
        <v>62</v>
      </c>
      <c r="D1103" t="s">
        <v>8221</v>
      </c>
      <c r="E1103">
        <v>2</v>
      </c>
      <c r="F1103">
        <v>10</v>
      </c>
    </row>
    <row r="1104" spans="1:6" x14ac:dyDescent="0.3">
      <c r="A1104" t="s">
        <v>8219</v>
      </c>
      <c r="B1104">
        <v>14</v>
      </c>
      <c r="C1104">
        <v>62</v>
      </c>
      <c r="D1104" t="s">
        <v>8221</v>
      </c>
      <c r="E1104">
        <v>1</v>
      </c>
      <c r="F1104">
        <v>10</v>
      </c>
    </row>
    <row r="1105" spans="1:6" x14ac:dyDescent="0.3">
      <c r="A1105" t="s">
        <v>8219</v>
      </c>
      <c r="B1105">
        <v>9</v>
      </c>
      <c r="C1105">
        <v>62</v>
      </c>
      <c r="D1105" t="s">
        <v>8221</v>
      </c>
      <c r="E1105">
        <v>4</v>
      </c>
      <c r="F1105">
        <v>10</v>
      </c>
    </row>
    <row r="1106" spans="1:6" x14ac:dyDescent="0.3">
      <c r="A1106" t="s">
        <v>8219</v>
      </c>
      <c r="B1106">
        <v>76</v>
      </c>
      <c r="C1106">
        <v>62</v>
      </c>
      <c r="D1106" t="s">
        <v>8221</v>
      </c>
      <c r="E1106">
        <v>4</v>
      </c>
      <c r="F1106">
        <v>10</v>
      </c>
    </row>
    <row r="1107" spans="1:6" x14ac:dyDescent="0.3">
      <c r="A1107" t="s">
        <v>8219</v>
      </c>
      <c r="B1107">
        <v>19</v>
      </c>
      <c r="C1107">
        <v>62</v>
      </c>
      <c r="D1107" t="s">
        <v>8221</v>
      </c>
      <c r="E1107">
        <v>17</v>
      </c>
      <c r="F1107">
        <v>10</v>
      </c>
    </row>
    <row r="1108" spans="1:6" x14ac:dyDescent="0.3">
      <c r="A1108" t="s">
        <v>8219</v>
      </c>
      <c r="B1108">
        <v>69</v>
      </c>
      <c r="C1108">
        <v>62</v>
      </c>
      <c r="D1108" t="s">
        <v>8221</v>
      </c>
      <c r="E1108">
        <v>7</v>
      </c>
      <c r="F1108">
        <v>10</v>
      </c>
    </row>
    <row r="1109" spans="1:6" x14ac:dyDescent="0.3">
      <c r="A1109" t="s">
        <v>8219</v>
      </c>
      <c r="B1109">
        <v>218</v>
      </c>
      <c r="C1109">
        <v>62</v>
      </c>
      <c r="D1109" t="s">
        <v>8221</v>
      </c>
      <c r="E1109">
        <v>2</v>
      </c>
      <c r="F1109">
        <v>10</v>
      </c>
    </row>
    <row r="1110" spans="1:6" x14ac:dyDescent="0.3">
      <c r="A1110" t="s">
        <v>8219</v>
      </c>
      <c r="B1110">
        <v>30</v>
      </c>
      <c r="C1110">
        <v>62</v>
      </c>
      <c r="D1110" t="s">
        <v>8221</v>
      </c>
      <c r="E1110">
        <v>5</v>
      </c>
      <c r="F1110">
        <v>10</v>
      </c>
    </row>
    <row r="1111" spans="1:6" x14ac:dyDescent="0.3">
      <c r="A1111" t="s">
        <v>8219</v>
      </c>
      <c r="B1111">
        <v>100</v>
      </c>
      <c r="C1111">
        <v>62</v>
      </c>
      <c r="D1111" t="s">
        <v>8221</v>
      </c>
      <c r="E1111">
        <v>1</v>
      </c>
      <c r="F1111">
        <v>10</v>
      </c>
    </row>
    <row r="1112" spans="1:6" x14ac:dyDescent="0.3">
      <c r="A1112" t="s">
        <v>8219</v>
      </c>
      <c r="B1112">
        <v>296</v>
      </c>
      <c r="C1112">
        <v>62</v>
      </c>
      <c r="D1112" t="s">
        <v>8221</v>
      </c>
      <c r="E1112">
        <v>1</v>
      </c>
      <c r="F1112">
        <v>10</v>
      </c>
    </row>
    <row r="1113" spans="1:6" x14ac:dyDescent="0.3">
      <c r="A1113" t="s">
        <v>8219</v>
      </c>
      <c r="B1113">
        <v>1204</v>
      </c>
      <c r="C1113">
        <v>62</v>
      </c>
      <c r="D1113" t="s">
        <v>8221</v>
      </c>
      <c r="E1113">
        <v>14</v>
      </c>
      <c r="F1113">
        <v>10</v>
      </c>
    </row>
    <row r="1114" spans="1:6" x14ac:dyDescent="0.3">
      <c r="A1114" t="s">
        <v>8219</v>
      </c>
      <c r="B1114">
        <v>321</v>
      </c>
      <c r="C1114">
        <v>63</v>
      </c>
      <c r="D1114" t="s">
        <v>8221</v>
      </c>
      <c r="E1114">
        <v>26</v>
      </c>
      <c r="F1114">
        <v>11</v>
      </c>
    </row>
    <row r="1115" spans="1:6" x14ac:dyDescent="0.3">
      <c r="A1115" t="s">
        <v>8219</v>
      </c>
      <c r="B1115">
        <v>301</v>
      </c>
      <c r="C1115">
        <v>63</v>
      </c>
      <c r="D1115" t="s">
        <v>8221</v>
      </c>
      <c r="E1115">
        <v>2</v>
      </c>
      <c r="F1115">
        <v>11</v>
      </c>
    </row>
    <row r="1116" spans="1:6" x14ac:dyDescent="0.3">
      <c r="A1116" t="s">
        <v>8219</v>
      </c>
      <c r="B1116">
        <v>144</v>
      </c>
      <c r="C1116">
        <v>63</v>
      </c>
      <c r="D1116" t="s">
        <v>8221</v>
      </c>
      <c r="E1116">
        <v>1</v>
      </c>
      <c r="F1116">
        <v>11</v>
      </c>
    </row>
    <row r="1117" spans="1:6" x14ac:dyDescent="0.3">
      <c r="A1117" t="s">
        <v>8219</v>
      </c>
      <c r="B1117">
        <v>539</v>
      </c>
      <c r="C1117">
        <v>63</v>
      </c>
      <c r="D1117" t="s">
        <v>8221</v>
      </c>
      <c r="E1117">
        <v>3</v>
      </c>
      <c r="F1117">
        <v>11</v>
      </c>
    </row>
    <row r="1118" spans="1:6" x14ac:dyDescent="0.3">
      <c r="A1118" t="s">
        <v>8219</v>
      </c>
      <c r="B1118">
        <v>498</v>
      </c>
      <c r="C1118">
        <v>63</v>
      </c>
      <c r="D1118" t="s">
        <v>8221</v>
      </c>
      <c r="E1118">
        <v>7</v>
      </c>
      <c r="F1118">
        <v>11</v>
      </c>
    </row>
    <row r="1119" spans="1:6" x14ac:dyDescent="0.3">
      <c r="A1119" t="s">
        <v>8219</v>
      </c>
      <c r="B1119">
        <v>1113</v>
      </c>
      <c r="C1119">
        <v>63</v>
      </c>
      <c r="D1119" t="s">
        <v>8221</v>
      </c>
      <c r="E1119">
        <v>9</v>
      </c>
      <c r="F1119">
        <v>11</v>
      </c>
    </row>
    <row r="1120" spans="1:6" x14ac:dyDescent="0.3">
      <c r="A1120" t="s">
        <v>8219</v>
      </c>
      <c r="B1120">
        <v>988</v>
      </c>
      <c r="C1120">
        <v>63</v>
      </c>
      <c r="D1120" t="s">
        <v>8221</v>
      </c>
      <c r="E1120">
        <v>20</v>
      </c>
      <c r="F1120">
        <v>11</v>
      </c>
    </row>
    <row r="1121" spans="1:6" x14ac:dyDescent="0.3">
      <c r="A1121" t="s">
        <v>8219</v>
      </c>
      <c r="B1121">
        <v>391</v>
      </c>
      <c r="C1121">
        <v>63</v>
      </c>
      <c r="D1121" t="s">
        <v>8221</v>
      </c>
      <c r="E1121">
        <v>6</v>
      </c>
      <c r="F1121">
        <v>11</v>
      </c>
    </row>
    <row r="1122" spans="1:6" x14ac:dyDescent="0.3">
      <c r="A1122" t="s">
        <v>8219</v>
      </c>
      <c r="B1122">
        <v>28</v>
      </c>
      <c r="C1122">
        <v>63</v>
      </c>
      <c r="D1122" t="s">
        <v>8221</v>
      </c>
      <c r="E1122">
        <v>13</v>
      </c>
      <c r="F1122">
        <v>11</v>
      </c>
    </row>
    <row r="1123" spans="1:6" x14ac:dyDescent="0.3">
      <c r="A1123" t="s">
        <v>8219</v>
      </c>
      <c r="B1123">
        <v>147</v>
      </c>
      <c r="C1123">
        <v>63</v>
      </c>
      <c r="D1123" t="s">
        <v>8221</v>
      </c>
      <c r="E1123">
        <v>1</v>
      </c>
      <c r="F1123">
        <v>11</v>
      </c>
    </row>
    <row r="1124" spans="1:6" x14ac:dyDescent="0.3">
      <c r="A1124" t="s">
        <v>8219</v>
      </c>
      <c r="B1124">
        <v>680</v>
      </c>
      <c r="C1124">
        <v>63</v>
      </c>
      <c r="D1124" t="s">
        <v>8221</v>
      </c>
      <c r="E1124">
        <v>202</v>
      </c>
      <c r="F1124">
        <v>11</v>
      </c>
    </row>
    <row r="1125" spans="1:6" x14ac:dyDescent="0.3">
      <c r="A1125" t="s">
        <v>8219</v>
      </c>
      <c r="B1125">
        <v>983</v>
      </c>
      <c r="C1125">
        <v>63</v>
      </c>
      <c r="D1125" t="s">
        <v>8221</v>
      </c>
      <c r="E1125">
        <v>0</v>
      </c>
      <c r="F1125">
        <v>11</v>
      </c>
    </row>
    <row r="1126" spans="1:6" x14ac:dyDescent="0.3">
      <c r="A1126" t="s">
        <v>8219</v>
      </c>
      <c r="B1126">
        <v>79</v>
      </c>
      <c r="C1126">
        <v>64</v>
      </c>
      <c r="D1126" t="s">
        <v>8221</v>
      </c>
      <c r="E1126">
        <v>1</v>
      </c>
      <c r="F1126">
        <v>11</v>
      </c>
    </row>
    <row r="1127" spans="1:6" x14ac:dyDescent="0.3">
      <c r="A1127" t="s">
        <v>8219</v>
      </c>
      <c r="B1127">
        <v>426</v>
      </c>
      <c r="C1127">
        <v>64</v>
      </c>
      <c r="D1127" t="s">
        <v>8221</v>
      </c>
      <c r="E1127">
        <v>0</v>
      </c>
      <c r="F1127">
        <v>11</v>
      </c>
    </row>
    <row r="1128" spans="1:6" x14ac:dyDescent="0.3">
      <c r="A1128" t="s">
        <v>8219</v>
      </c>
      <c r="B1128">
        <v>96</v>
      </c>
      <c r="C1128">
        <v>64</v>
      </c>
      <c r="D1128" t="s">
        <v>8221</v>
      </c>
      <c r="E1128">
        <v>2</v>
      </c>
      <c r="F1128">
        <v>11</v>
      </c>
    </row>
    <row r="1129" spans="1:6" x14ac:dyDescent="0.3">
      <c r="A1129" t="s">
        <v>8219</v>
      </c>
      <c r="B1129">
        <v>163</v>
      </c>
      <c r="C1129">
        <v>64</v>
      </c>
      <c r="D1129" t="s">
        <v>8221</v>
      </c>
      <c r="E1129">
        <v>13</v>
      </c>
      <c r="F1129">
        <v>11</v>
      </c>
    </row>
    <row r="1130" spans="1:6" x14ac:dyDescent="0.3">
      <c r="A1130" t="s">
        <v>8219</v>
      </c>
      <c r="B1130">
        <v>2525</v>
      </c>
      <c r="C1130">
        <v>64</v>
      </c>
      <c r="D1130" t="s">
        <v>8221</v>
      </c>
      <c r="E1130">
        <v>9</v>
      </c>
      <c r="F1130">
        <v>11</v>
      </c>
    </row>
    <row r="1131" spans="1:6" x14ac:dyDescent="0.3">
      <c r="A1131" t="s">
        <v>8219</v>
      </c>
      <c r="B1131">
        <v>2035</v>
      </c>
      <c r="C1131">
        <v>64</v>
      </c>
      <c r="D1131" t="s">
        <v>8221</v>
      </c>
      <c r="E1131">
        <v>2</v>
      </c>
      <c r="F1131">
        <v>11</v>
      </c>
    </row>
    <row r="1132" spans="1:6" x14ac:dyDescent="0.3">
      <c r="A1132" t="s">
        <v>8219</v>
      </c>
      <c r="B1132">
        <v>290</v>
      </c>
      <c r="C1132">
        <v>64</v>
      </c>
      <c r="D1132" t="s">
        <v>8221</v>
      </c>
      <c r="E1132">
        <v>0</v>
      </c>
      <c r="F1132">
        <v>11</v>
      </c>
    </row>
    <row r="1133" spans="1:6" x14ac:dyDescent="0.3">
      <c r="A1133" t="s">
        <v>8219</v>
      </c>
      <c r="B1133">
        <v>1980</v>
      </c>
      <c r="C1133">
        <v>64</v>
      </c>
      <c r="D1133" t="s">
        <v>8221</v>
      </c>
      <c r="E1133">
        <v>35</v>
      </c>
      <c r="F1133">
        <v>11</v>
      </c>
    </row>
    <row r="1134" spans="1:6" x14ac:dyDescent="0.3">
      <c r="A1134" t="s">
        <v>8219</v>
      </c>
      <c r="B1134">
        <v>57</v>
      </c>
      <c r="C1134">
        <v>64</v>
      </c>
      <c r="D1134" t="s">
        <v>8221</v>
      </c>
      <c r="E1134">
        <v>2</v>
      </c>
      <c r="F1134">
        <v>12</v>
      </c>
    </row>
    <row r="1135" spans="1:6" x14ac:dyDescent="0.3">
      <c r="A1135" t="s">
        <v>8219</v>
      </c>
      <c r="B1135">
        <v>380</v>
      </c>
      <c r="C1135">
        <v>64</v>
      </c>
      <c r="D1135" t="s">
        <v>8221</v>
      </c>
      <c r="E1135">
        <v>3</v>
      </c>
      <c r="F1135">
        <v>12</v>
      </c>
    </row>
    <row r="1136" spans="1:6" x14ac:dyDescent="0.3">
      <c r="A1136" t="s">
        <v>8219</v>
      </c>
      <c r="B1136">
        <v>128</v>
      </c>
      <c r="C1136">
        <v>64</v>
      </c>
      <c r="D1136" t="s">
        <v>8221</v>
      </c>
      <c r="E1136">
        <v>0</v>
      </c>
      <c r="F1136">
        <v>12</v>
      </c>
    </row>
    <row r="1137" spans="1:6" x14ac:dyDescent="0.3">
      <c r="A1137" t="s">
        <v>8219</v>
      </c>
      <c r="B1137">
        <v>180</v>
      </c>
      <c r="C1137">
        <v>64</v>
      </c>
      <c r="D1137" t="s">
        <v>8221</v>
      </c>
      <c r="E1137">
        <v>1</v>
      </c>
      <c r="F1137">
        <v>12</v>
      </c>
    </row>
    <row r="1138" spans="1:6" x14ac:dyDescent="0.3">
      <c r="A1138" t="s">
        <v>8219</v>
      </c>
      <c r="B1138">
        <v>571</v>
      </c>
      <c r="C1138">
        <v>65</v>
      </c>
      <c r="D1138" t="s">
        <v>8221</v>
      </c>
      <c r="E1138">
        <v>0</v>
      </c>
      <c r="F1138">
        <v>12</v>
      </c>
    </row>
    <row r="1139" spans="1:6" x14ac:dyDescent="0.3">
      <c r="A1139" t="s">
        <v>8219</v>
      </c>
      <c r="B1139">
        <v>480</v>
      </c>
      <c r="C1139">
        <v>65</v>
      </c>
      <c r="D1139" t="s">
        <v>8221</v>
      </c>
      <c r="E1139">
        <v>0</v>
      </c>
      <c r="F1139">
        <v>12</v>
      </c>
    </row>
    <row r="1140" spans="1:6" x14ac:dyDescent="0.3">
      <c r="A1140" t="s">
        <v>8219</v>
      </c>
      <c r="B1140">
        <v>249</v>
      </c>
      <c r="C1140">
        <v>65</v>
      </c>
      <c r="D1140" t="s">
        <v>8221</v>
      </c>
      <c r="E1140">
        <v>3</v>
      </c>
      <c r="F1140">
        <v>12</v>
      </c>
    </row>
    <row r="1141" spans="1:6" x14ac:dyDescent="0.3">
      <c r="A1141" t="s">
        <v>8219</v>
      </c>
      <c r="B1141">
        <v>84</v>
      </c>
      <c r="C1141">
        <v>65</v>
      </c>
      <c r="D1141" t="s">
        <v>8221</v>
      </c>
      <c r="E1141">
        <v>11</v>
      </c>
      <c r="F1141">
        <v>12</v>
      </c>
    </row>
    <row r="1142" spans="1:6" x14ac:dyDescent="0.3">
      <c r="A1142" t="s">
        <v>8219</v>
      </c>
      <c r="B1142">
        <v>197</v>
      </c>
      <c r="C1142">
        <v>65</v>
      </c>
      <c r="D1142" t="s">
        <v>8221</v>
      </c>
      <c r="E1142">
        <v>6</v>
      </c>
      <c r="F1142">
        <v>12</v>
      </c>
    </row>
    <row r="1143" spans="1:6" x14ac:dyDescent="0.3">
      <c r="A1143" t="s">
        <v>8219</v>
      </c>
      <c r="B1143">
        <v>271</v>
      </c>
      <c r="C1143">
        <v>65</v>
      </c>
      <c r="D1143" t="s">
        <v>8221</v>
      </c>
      <c r="E1143">
        <v>0</v>
      </c>
      <c r="F1143">
        <v>12</v>
      </c>
    </row>
    <row r="1144" spans="1:6" x14ac:dyDescent="0.3">
      <c r="A1144" t="s">
        <v>8219</v>
      </c>
      <c r="B1144">
        <v>50</v>
      </c>
      <c r="C1144">
        <v>65</v>
      </c>
      <c r="D1144" t="s">
        <v>8221</v>
      </c>
      <c r="E1144">
        <v>67</v>
      </c>
      <c r="F1144">
        <v>12</v>
      </c>
    </row>
    <row r="1145" spans="1:6" x14ac:dyDescent="0.3">
      <c r="A1145" t="s">
        <v>8219</v>
      </c>
      <c r="B1145">
        <v>169</v>
      </c>
      <c r="C1145">
        <v>65</v>
      </c>
      <c r="D1145" t="s">
        <v>8221</v>
      </c>
      <c r="E1145">
        <v>23</v>
      </c>
      <c r="F1145">
        <v>12</v>
      </c>
    </row>
    <row r="1146" spans="1:6" x14ac:dyDescent="0.3">
      <c r="A1146" t="s">
        <v>8219</v>
      </c>
      <c r="B1146">
        <v>205</v>
      </c>
      <c r="C1146">
        <v>65</v>
      </c>
      <c r="D1146" t="s">
        <v>8221</v>
      </c>
      <c r="E1146">
        <v>72</v>
      </c>
      <c r="F1146">
        <v>12</v>
      </c>
    </row>
    <row r="1147" spans="1:6" x14ac:dyDescent="0.3">
      <c r="A1147" t="s">
        <v>8219</v>
      </c>
      <c r="B1147">
        <v>206</v>
      </c>
      <c r="C1147">
        <v>65</v>
      </c>
      <c r="D1147" t="s">
        <v>8221</v>
      </c>
      <c r="E1147">
        <v>2</v>
      </c>
      <c r="F1147">
        <v>12</v>
      </c>
    </row>
    <row r="1148" spans="1:6" x14ac:dyDescent="0.3">
      <c r="A1148" t="s">
        <v>8219</v>
      </c>
      <c r="B1148">
        <v>84</v>
      </c>
      <c r="C1148">
        <v>65</v>
      </c>
      <c r="D1148" t="s">
        <v>8221</v>
      </c>
      <c r="E1148">
        <v>15</v>
      </c>
      <c r="F1148">
        <v>12</v>
      </c>
    </row>
    <row r="1149" spans="1:6" x14ac:dyDescent="0.3">
      <c r="A1149" t="s">
        <v>8219</v>
      </c>
      <c r="B1149">
        <v>210</v>
      </c>
      <c r="C1149">
        <v>65</v>
      </c>
      <c r="D1149" t="s">
        <v>8221</v>
      </c>
      <c r="E1149">
        <v>1</v>
      </c>
      <c r="F1149">
        <v>12</v>
      </c>
    </row>
    <row r="1150" spans="1:6" x14ac:dyDescent="0.3">
      <c r="A1150" t="s">
        <v>8219</v>
      </c>
      <c r="B1150">
        <v>181</v>
      </c>
      <c r="C1150">
        <v>66</v>
      </c>
      <c r="D1150" t="s">
        <v>8221</v>
      </c>
      <c r="E1150">
        <v>2</v>
      </c>
      <c r="F1150">
        <v>12</v>
      </c>
    </row>
    <row r="1151" spans="1:6" x14ac:dyDescent="0.3">
      <c r="A1151" t="s">
        <v>8219</v>
      </c>
      <c r="B1151">
        <v>60</v>
      </c>
      <c r="C1151">
        <v>66</v>
      </c>
      <c r="D1151" t="s">
        <v>8221</v>
      </c>
      <c r="E1151">
        <v>7</v>
      </c>
      <c r="F1151">
        <v>12</v>
      </c>
    </row>
    <row r="1152" spans="1:6" x14ac:dyDescent="0.3">
      <c r="A1152" t="s">
        <v>8219</v>
      </c>
      <c r="B1152">
        <v>445</v>
      </c>
      <c r="C1152">
        <v>66</v>
      </c>
      <c r="D1152" t="s">
        <v>8221</v>
      </c>
      <c r="E1152">
        <v>16</v>
      </c>
      <c r="F1152">
        <v>12</v>
      </c>
    </row>
    <row r="1153" spans="1:6" x14ac:dyDescent="0.3">
      <c r="A1153" t="s">
        <v>8219</v>
      </c>
      <c r="B1153">
        <v>17</v>
      </c>
      <c r="C1153">
        <v>66</v>
      </c>
      <c r="D1153" t="s">
        <v>8221</v>
      </c>
      <c r="E1153">
        <v>117</v>
      </c>
      <c r="F1153">
        <v>12</v>
      </c>
    </row>
    <row r="1154" spans="1:6" x14ac:dyDescent="0.3">
      <c r="A1154" t="s">
        <v>8219</v>
      </c>
      <c r="B1154">
        <v>194</v>
      </c>
      <c r="C1154">
        <v>66</v>
      </c>
      <c r="D1154" t="s">
        <v>8221</v>
      </c>
      <c r="E1154">
        <v>2</v>
      </c>
      <c r="F1154">
        <v>12</v>
      </c>
    </row>
    <row r="1155" spans="1:6" x14ac:dyDescent="0.3">
      <c r="A1155" t="s">
        <v>8219</v>
      </c>
      <c r="B1155">
        <v>404</v>
      </c>
      <c r="C1155">
        <v>66</v>
      </c>
      <c r="D1155" t="s">
        <v>8221</v>
      </c>
      <c r="E1155">
        <v>7</v>
      </c>
      <c r="F1155">
        <v>12</v>
      </c>
    </row>
    <row r="1156" spans="1:6" x14ac:dyDescent="0.3">
      <c r="A1156" t="s">
        <v>8219</v>
      </c>
      <c r="B1156">
        <v>194</v>
      </c>
      <c r="C1156">
        <v>66</v>
      </c>
      <c r="D1156" t="s">
        <v>8221</v>
      </c>
      <c r="E1156">
        <v>3</v>
      </c>
      <c r="F1156">
        <v>12</v>
      </c>
    </row>
    <row r="1157" spans="1:6" x14ac:dyDescent="0.3">
      <c r="A1157" t="s">
        <v>8219</v>
      </c>
      <c r="B1157">
        <v>902</v>
      </c>
      <c r="C1157">
        <v>66</v>
      </c>
      <c r="D1157" t="s">
        <v>8221</v>
      </c>
      <c r="E1157">
        <v>20</v>
      </c>
      <c r="F1157">
        <v>12</v>
      </c>
    </row>
    <row r="1158" spans="1:6" x14ac:dyDescent="0.3">
      <c r="A1158" t="s">
        <v>8219</v>
      </c>
      <c r="B1158">
        <v>1670</v>
      </c>
      <c r="C1158">
        <v>67</v>
      </c>
      <c r="D1158" t="s">
        <v>8221</v>
      </c>
      <c r="E1158">
        <v>50</v>
      </c>
      <c r="F1158">
        <v>12</v>
      </c>
    </row>
    <row r="1159" spans="1:6" x14ac:dyDescent="0.3">
      <c r="A1159" t="s">
        <v>8219</v>
      </c>
      <c r="B1159">
        <v>1328</v>
      </c>
      <c r="C1159">
        <v>67</v>
      </c>
      <c r="D1159" t="s">
        <v>8221</v>
      </c>
      <c r="E1159">
        <v>2</v>
      </c>
      <c r="F1159">
        <v>12</v>
      </c>
    </row>
    <row r="1160" spans="1:6" x14ac:dyDescent="0.3">
      <c r="A1160" t="s">
        <v>8219</v>
      </c>
      <c r="B1160">
        <v>944</v>
      </c>
      <c r="C1160">
        <v>67</v>
      </c>
      <c r="D1160" t="s">
        <v>8221</v>
      </c>
      <c r="E1160">
        <v>3</v>
      </c>
      <c r="F1160">
        <v>12</v>
      </c>
    </row>
    <row r="1161" spans="1:6" x14ac:dyDescent="0.3">
      <c r="A1161" t="s">
        <v>8219</v>
      </c>
      <c r="B1161">
        <v>147</v>
      </c>
      <c r="C1161">
        <v>67</v>
      </c>
      <c r="D1161" t="s">
        <v>8221</v>
      </c>
      <c r="E1161">
        <v>27</v>
      </c>
      <c r="F1161">
        <v>12</v>
      </c>
    </row>
    <row r="1162" spans="1:6" x14ac:dyDescent="0.3">
      <c r="A1162" t="s">
        <v>8219</v>
      </c>
      <c r="B1162">
        <v>99</v>
      </c>
      <c r="C1162">
        <v>67</v>
      </c>
      <c r="D1162" t="s">
        <v>8221</v>
      </c>
      <c r="E1162">
        <v>7</v>
      </c>
      <c r="F1162">
        <v>12</v>
      </c>
    </row>
    <row r="1163" spans="1:6" x14ac:dyDescent="0.3">
      <c r="A1163" t="s">
        <v>8219</v>
      </c>
      <c r="B1163">
        <v>79</v>
      </c>
      <c r="C1163">
        <v>67</v>
      </c>
      <c r="D1163" t="s">
        <v>8221</v>
      </c>
      <c r="E1163">
        <v>5</v>
      </c>
      <c r="F1163">
        <v>12</v>
      </c>
    </row>
    <row r="1164" spans="1:6" x14ac:dyDescent="0.3">
      <c r="A1164" t="s">
        <v>8219</v>
      </c>
      <c r="B1164">
        <v>75</v>
      </c>
      <c r="C1164">
        <v>67</v>
      </c>
      <c r="D1164" t="s">
        <v>8221</v>
      </c>
      <c r="E1164">
        <v>0</v>
      </c>
      <c r="F1164">
        <v>12</v>
      </c>
    </row>
    <row r="1165" spans="1:6" x14ac:dyDescent="0.3">
      <c r="A1165" t="s">
        <v>8219</v>
      </c>
      <c r="B1165">
        <v>207</v>
      </c>
      <c r="C1165">
        <v>67</v>
      </c>
      <c r="D1165" t="s">
        <v>8221</v>
      </c>
      <c r="E1165">
        <v>3</v>
      </c>
      <c r="F1165">
        <v>13</v>
      </c>
    </row>
    <row r="1166" spans="1:6" x14ac:dyDescent="0.3">
      <c r="A1166" t="s">
        <v>8219</v>
      </c>
      <c r="B1166">
        <v>102</v>
      </c>
      <c r="C1166">
        <v>67</v>
      </c>
      <c r="D1166" t="s">
        <v>8221</v>
      </c>
      <c r="E1166">
        <v>6</v>
      </c>
      <c r="F1166">
        <v>13</v>
      </c>
    </row>
    <row r="1167" spans="1:6" x14ac:dyDescent="0.3">
      <c r="A1167" t="s">
        <v>8219</v>
      </c>
      <c r="B1167">
        <v>32</v>
      </c>
      <c r="C1167">
        <v>68</v>
      </c>
      <c r="D1167" t="s">
        <v>8221</v>
      </c>
      <c r="E1167">
        <v>9</v>
      </c>
      <c r="F1167">
        <v>13</v>
      </c>
    </row>
    <row r="1168" spans="1:6" x14ac:dyDescent="0.3">
      <c r="A1168" t="s">
        <v>8219</v>
      </c>
      <c r="B1168">
        <v>480</v>
      </c>
      <c r="C1168">
        <v>68</v>
      </c>
      <c r="D1168" t="s">
        <v>8221</v>
      </c>
      <c r="E1168">
        <v>3</v>
      </c>
      <c r="F1168">
        <v>13</v>
      </c>
    </row>
    <row r="1169" spans="1:6" x14ac:dyDescent="0.3">
      <c r="A1169" t="s">
        <v>8219</v>
      </c>
      <c r="B1169">
        <v>11</v>
      </c>
      <c r="C1169">
        <v>68</v>
      </c>
      <c r="D1169" t="s">
        <v>8221</v>
      </c>
      <c r="E1169">
        <v>2</v>
      </c>
      <c r="F1169">
        <v>13</v>
      </c>
    </row>
    <row r="1170" spans="1:6" x14ac:dyDescent="0.3">
      <c r="A1170" t="s">
        <v>8219</v>
      </c>
      <c r="B1170">
        <v>12</v>
      </c>
      <c r="C1170">
        <v>68</v>
      </c>
      <c r="D1170" t="s">
        <v>8221</v>
      </c>
      <c r="E1170">
        <v>3</v>
      </c>
      <c r="F1170">
        <v>13</v>
      </c>
    </row>
    <row r="1171" spans="1:6" x14ac:dyDescent="0.3">
      <c r="A1171" t="s">
        <v>8219</v>
      </c>
      <c r="B1171">
        <v>48</v>
      </c>
      <c r="C1171">
        <v>68</v>
      </c>
      <c r="D1171" t="s">
        <v>8221</v>
      </c>
      <c r="E1171">
        <v>45</v>
      </c>
      <c r="F1171">
        <v>13</v>
      </c>
    </row>
    <row r="1172" spans="1:6" x14ac:dyDescent="0.3">
      <c r="A1172" t="s">
        <v>8219</v>
      </c>
      <c r="B1172">
        <v>59</v>
      </c>
      <c r="C1172">
        <v>68</v>
      </c>
      <c r="D1172" t="s">
        <v>8221</v>
      </c>
      <c r="E1172">
        <v>9</v>
      </c>
      <c r="F1172">
        <v>13</v>
      </c>
    </row>
    <row r="1173" spans="1:6" x14ac:dyDescent="0.3">
      <c r="A1173" t="s">
        <v>8219</v>
      </c>
      <c r="B1173">
        <v>79</v>
      </c>
      <c r="C1173">
        <v>68</v>
      </c>
      <c r="D1173" t="s">
        <v>8221</v>
      </c>
      <c r="E1173">
        <v>9</v>
      </c>
      <c r="F1173">
        <v>13</v>
      </c>
    </row>
    <row r="1174" spans="1:6" x14ac:dyDescent="0.3">
      <c r="A1174" t="s">
        <v>8219</v>
      </c>
      <c r="B1174">
        <v>14</v>
      </c>
      <c r="C1174">
        <v>69</v>
      </c>
      <c r="D1174" t="s">
        <v>8221</v>
      </c>
      <c r="E1174">
        <v>21</v>
      </c>
      <c r="F1174">
        <v>13</v>
      </c>
    </row>
    <row r="1175" spans="1:6" x14ac:dyDescent="0.3">
      <c r="A1175" t="s">
        <v>8219</v>
      </c>
      <c r="B1175">
        <v>106</v>
      </c>
      <c r="C1175">
        <v>69</v>
      </c>
      <c r="D1175" t="s">
        <v>8221</v>
      </c>
      <c r="E1175">
        <v>17</v>
      </c>
      <c r="F1175">
        <v>13</v>
      </c>
    </row>
    <row r="1176" spans="1:6" x14ac:dyDescent="0.3">
      <c r="A1176" t="s">
        <v>8219</v>
      </c>
      <c r="B1176">
        <v>25</v>
      </c>
      <c r="C1176">
        <v>69</v>
      </c>
      <c r="D1176" t="s">
        <v>8221</v>
      </c>
      <c r="E1176">
        <v>1</v>
      </c>
      <c r="F1176">
        <v>13</v>
      </c>
    </row>
    <row r="1177" spans="1:6" x14ac:dyDescent="0.3">
      <c r="A1177" t="s">
        <v>8219</v>
      </c>
      <c r="B1177">
        <v>25</v>
      </c>
      <c r="C1177">
        <v>69</v>
      </c>
      <c r="D1177" t="s">
        <v>8221</v>
      </c>
      <c r="E1177">
        <v>1</v>
      </c>
      <c r="F1177">
        <v>13</v>
      </c>
    </row>
    <row r="1178" spans="1:6" x14ac:dyDescent="0.3">
      <c r="A1178" t="s">
        <v>8219</v>
      </c>
      <c r="B1178">
        <v>29</v>
      </c>
      <c r="C1178">
        <v>69</v>
      </c>
      <c r="D1178" t="s">
        <v>8221</v>
      </c>
      <c r="E1178">
        <v>14</v>
      </c>
      <c r="F1178">
        <v>13</v>
      </c>
    </row>
    <row r="1179" spans="1:6" x14ac:dyDescent="0.3">
      <c r="A1179" t="s">
        <v>8219</v>
      </c>
      <c r="B1179">
        <v>43</v>
      </c>
      <c r="C1179">
        <v>69</v>
      </c>
      <c r="D1179" t="s">
        <v>8221</v>
      </c>
      <c r="E1179">
        <v>42</v>
      </c>
      <c r="F1179">
        <v>13</v>
      </c>
    </row>
    <row r="1180" spans="1:6" x14ac:dyDescent="0.3">
      <c r="A1180" t="s">
        <v>8219</v>
      </c>
      <c r="B1180">
        <v>46</v>
      </c>
      <c r="C1180">
        <v>69</v>
      </c>
      <c r="D1180" t="s">
        <v>8221</v>
      </c>
      <c r="E1180">
        <v>27</v>
      </c>
      <c r="F1180">
        <v>13</v>
      </c>
    </row>
    <row r="1181" spans="1:6" x14ac:dyDescent="0.3">
      <c r="A1181" t="s">
        <v>8219</v>
      </c>
      <c r="B1181">
        <v>27</v>
      </c>
      <c r="C1181">
        <v>69</v>
      </c>
      <c r="D1181" t="s">
        <v>8221</v>
      </c>
      <c r="E1181">
        <v>5</v>
      </c>
      <c r="F1181">
        <v>13</v>
      </c>
    </row>
    <row r="1182" spans="1:6" x14ac:dyDescent="0.3">
      <c r="A1182" t="s">
        <v>8219</v>
      </c>
      <c r="B1182">
        <v>112</v>
      </c>
      <c r="C1182">
        <v>69</v>
      </c>
      <c r="D1182" t="s">
        <v>8221</v>
      </c>
      <c r="E1182">
        <v>13</v>
      </c>
      <c r="F1182">
        <v>13</v>
      </c>
    </row>
    <row r="1183" spans="1:6" x14ac:dyDescent="0.3">
      <c r="A1183" t="s">
        <v>8219</v>
      </c>
      <c r="B1183">
        <v>34</v>
      </c>
      <c r="C1183">
        <v>69</v>
      </c>
      <c r="D1183" t="s">
        <v>8221</v>
      </c>
      <c r="E1183">
        <v>12</v>
      </c>
      <c r="F1183">
        <v>13</v>
      </c>
    </row>
    <row r="1184" spans="1:6" x14ac:dyDescent="0.3">
      <c r="A1184" t="s">
        <v>8219</v>
      </c>
      <c r="B1184">
        <v>145</v>
      </c>
      <c r="C1184">
        <v>69</v>
      </c>
      <c r="D1184" t="s">
        <v>8221</v>
      </c>
      <c r="E1184">
        <v>90</v>
      </c>
      <c r="F1184">
        <v>13</v>
      </c>
    </row>
    <row r="1185" spans="1:6" x14ac:dyDescent="0.3">
      <c r="A1185" t="s">
        <v>8219</v>
      </c>
      <c r="B1185">
        <v>19</v>
      </c>
      <c r="C1185">
        <v>69</v>
      </c>
      <c r="D1185" t="s">
        <v>8221</v>
      </c>
      <c r="E1185">
        <v>2</v>
      </c>
      <c r="F1185">
        <v>13</v>
      </c>
    </row>
    <row r="1186" spans="1:6" x14ac:dyDescent="0.3">
      <c r="A1186" t="s">
        <v>8219</v>
      </c>
      <c r="B1186">
        <v>288</v>
      </c>
      <c r="C1186">
        <v>69</v>
      </c>
      <c r="D1186" t="s">
        <v>8221</v>
      </c>
      <c r="E1186">
        <v>5</v>
      </c>
      <c r="F1186">
        <v>13</v>
      </c>
    </row>
    <row r="1187" spans="1:6" x14ac:dyDescent="0.3">
      <c r="A1187" t="s">
        <v>8219</v>
      </c>
      <c r="B1187">
        <v>14</v>
      </c>
      <c r="C1187">
        <v>69</v>
      </c>
      <c r="D1187" t="s">
        <v>8221</v>
      </c>
      <c r="E1187">
        <v>31</v>
      </c>
      <c r="F1187">
        <v>14</v>
      </c>
    </row>
    <row r="1188" spans="1:6" x14ac:dyDescent="0.3">
      <c r="A1188" t="s">
        <v>8219</v>
      </c>
      <c r="B1188">
        <v>7</v>
      </c>
      <c r="C1188">
        <v>70</v>
      </c>
      <c r="D1188" t="s">
        <v>8221</v>
      </c>
      <c r="E1188">
        <v>4</v>
      </c>
      <c r="F1188">
        <v>14</v>
      </c>
    </row>
    <row r="1189" spans="1:6" x14ac:dyDescent="0.3">
      <c r="A1189" t="s">
        <v>8219</v>
      </c>
      <c r="B1189">
        <v>211</v>
      </c>
      <c r="C1189">
        <v>70</v>
      </c>
      <c r="D1189" t="s">
        <v>8221</v>
      </c>
      <c r="E1189">
        <v>29</v>
      </c>
      <c r="F1189">
        <v>14</v>
      </c>
    </row>
    <row r="1190" spans="1:6" x14ac:dyDescent="0.3">
      <c r="A1190" t="s">
        <v>8219</v>
      </c>
      <c r="B1190">
        <v>85</v>
      </c>
      <c r="C1190">
        <v>70</v>
      </c>
      <c r="D1190" t="s">
        <v>8221</v>
      </c>
      <c r="E1190">
        <v>2</v>
      </c>
      <c r="F1190">
        <v>14</v>
      </c>
    </row>
    <row r="1191" spans="1:6" x14ac:dyDescent="0.3">
      <c r="A1191" t="s">
        <v>8219</v>
      </c>
      <c r="B1191">
        <v>103</v>
      </c>
      <c r="C1191">
        <v>70</v>
      </c>
      <c r="D1191" t="s">
        <v>8221</v>
      </c>
      <c r="E1191">
        <v>114</v>
      </c>
      <c r="F1191">
        <v>14</v>
      </c>
    </row>
    <row r="1192" spans="1:6" x14ac:dyDescent="0.3">
      <c r="A1192" t="s">
        <v>8219</v>
      </c>
      <c r="B1192">
        <v>113</v>
      </c>
      <c r="C1192">
        <v>70</v>
      </c>
      <c r="D1192" t="s">
        <v>8221</v>
      </c>
      <c r="E1192">
        <v>1</v>
      </c>
      <c r="F1192">
        <v>14</v>
      </c>
    </row>
    <row r="1193" spans="1:6" x14ac:dyDescent="0.3">
      <c r="A1193" t="s">
        <v>8219</v>
      </c>
      <c r="B1193">
        <v>167</v>
      </c>
      <c r="C1193">
        <v>70</v>
      </c>
      <c r="D1193" t="s">
        <v>8221</v>
      </c>
      <c r="E1193">
        <v>76</v>
      </c>
      <c r="F1193">
        <v>14</v>
      </c>
    </row>
    <row r="1194" spans="1:6" x14ac:dyDescent="0.3">
      <c r="A1194" t="s">
        <v>8219</v>
      </c>
      <c r="B1194">
        <v>73</v>
      </c>
      <c r="C1194">
        <v>70</v>
      </c>
      <c r="D1194" t="s">
        <v>8221</v>
      </c>
      <c r="E1194">
        <v>9</v>
      </c>
      <c r="F1194">
        <v>14</v>
      </c>
    </row>
    <row r="1195" spans="1:6" x14ac:dyDescent="0.3">
      <c r="A1195" t="s">
        <v>8219</v>
      </c>
      <c r="B1195">
        <v>75</v>
      </c>
      <c r="C1195">
        <v>70</v>
      </c>
      <c r="D1195" t="s">
        <v>8221</v>
      </c>
      <c r="E1195">
        <v>37</v>
      </c>
      <c r="F1195">
        <v>14</v>
      </c>
    </row>
    <row r="1196" spans="1:6" x14ac:dyDescent="0.3">
      <c r="A1196" t="s">
        <v>8219</v>
      </c>
      <c r="B1196">
        <v>614</v>
      </c>
      <c r="C1196">
        <v>70</v>
      </c>
      <c r="D1196" t="s">
        <v>8221</v>
      </c>
      <c r="E1196">
        <v>0</v>
      </c>
      <c r="F1196">
        <v>14</v>
      </c>
    </row>
    <row r="1197" spans="1:6" x14ac:dyDescent="0.3">
      <c r="A1197" t="s">
        <v>8219</v>
      </c>
      <c r="B1197">
        <v>107</v>
      </c>
      <c r="C1197">
        <v>70</v>
      </c>
      <c r="D1197" t="s">
        <v>8221</v>
      </c>
      <c r="E1197">
        <v>1</v>
      </c>
      <c r="F1197">
        <v>14</v>
      </c>
    </row>
    <row r="1198" spans="1:6" x14ac:dyDescent="0.3">
      <c r="A1198" t="s">
        <v>8219</v>
      </c>
      <c r="B1198">
        <v>1224</v>
      </c>
      <c r="C1198">
        <v>70</v>
      </c>
      <c r="D1198" t="s">
        <v>8221</v>
      </c>
      <c r="E1198">
        <v>10</v>
      </c>
      <c r="F1198">
        <v>14</v>
      </c>
    </row>
    <row r="1199" spans="1:6" x14ac:dyDescent="0.3">
      <c r="A1199" t="s">
        <v>8219</v>
      </c>
      <c r="B1199">
        <v>104</v>
      </c>
      <c r="C1199">
        <v>70</v>
      </c>
      <c r="D1199" t="s">
        <v>8221</v>
      </c>
      <c r="E1199">
        <v>1</v>
      </c>
      <c r="F1199">
        <v>14</v>
      </c>
    </row>
    <row r="1200" spans="1:6" x14ac:dyDescent="0.3">
      <c r="A1200" t="s">
        <v>8219</v>
      </c>
      <c r="B1200">
        <v>79</v>
      </c>
      <c r="C1200">
        <v>70</v>
      </c>
      <c r="D1200" t="s">
        <v>8221</v>
      </c>
      <c r="E1200">
        <v>2</v>
      </c>
      <c r="F1200">
        <v>14</v>
      </c>
    </row>
    <row r="1201" spans="1:6" x14ac:dyDescent="0.3">
      <c r="A1201" t="s">
        <v>8219</v>
      </c>
      <c r="B1201">
        <v>157</v>
      </c>
      <c r="C1201">
        <v>70</v>
      </c>
      <c r="D1201" t="s">
        <v>8221</v>
      </c>
      <c r="E1201">
        <v>1</v>
      </c>
      <c r="F1201">
        <v>14</v>
      </c>
    </row>
    <row r="1202" spans="1:6" x14ac:dyDescent="0.3">
      <c r="A1202" t="s">
        <v>8219</v>
      </c>
      <c r="B1202">
        <v>50</v>
      </c>
      <c r="C1202">
        <v>70</v>
      </c>
      <c r="D1202" t="s">
        <v>8221</v>
      </c>
      <c r="E1202">
        <v>10</v>
      </c>
      <c r="F1202">
        <v>14</v>
      </c>
    </row>
    <row r="1203" spans="1:6" x14ac:dyDescent="0.3">
      <c r="A1203" t="s">
        <v>8219</v>
      </c>
      <c r="B1203">
        <v>64</v>
      </c>
      <c r="C1203">
        <v>70</v>
      </c>
      <c r="D1203" t="s">
        <v>8221</v>
      </c>
      <c r="E1203">
        <v>9</v>
      </c>
      <c r="F1203">
        <v>14</v>
      </c>
    </row>
    <row r="1204" spans="1:6" x14ac:dyDescent="0.3">
      <c r="A1204" t="s">
        <v>8219</v>
      </c>
      <c r="B1204">
        <v>200</v>
      </c>
      <c r="C1204">
        <v>70</v>
      </c>
      <c r="D1204" t="s">
        <v>8221</v>
      </c>
      <c r="E1204">
        <v>19</v>
      </c>
      <c r="F1204">
        <v>14</v>
      </c>
    </row>
    <row r="1205" spans="1:6" x14ac:dyDescent="0.3">
      <c r="A1205" t="s">
        <v>8219</v>
      </c>
      <c r="B1205">
        <v>22</v>
      </c>
      <c r="C1205">
        <v>71</v>
      </c>
      <c r="D1205" t="s">
        <v>8221</v>
      </c>
      <c r="E1205">
        <v>0</v>
      </c>
      <c r="F1205">
        <v>14</v>
      </c>
    </row>
    <row r="1206" spans="1:6" x14ac:dyDescent="0.3">
      <c r="A1206" t="s">
        <v>8219</v>
      </c>
      <c r="B1206">
        <v>163</v>
      </c>
      <c r="C1206">
        <v>71</v>
      </c>
      <c r="D1206" t="s">
        <v>8221</v>
      </c>
      <c r="E1206">
        <v>4</v>
      </c>
      <c r="F1206">
        <v>14</v>
      </c>
    </row>
    <row r="1207" spans="1:6" x14ac:dyDescent="0.3">
      <c r="A1207" t="s">
        <v>8219</v>
      </c>
      <c r="B1207">
        <v>77</v>
      </c>
      <c r="C1207">
        <v>71</v>
      </c>
      <c r="D1207" t="s">
        <v>8221</v>
      </c>
      <c r="E1207">
        <v>8</v>
      </c>
      <c r="F1207">
        <v>14</v>
      </c>
    </row>
    <row r="1208" spans="1:6" x14ac:dyDescent="0.3">
      <c r="A1208" t="s">
        <v>8219</v>
      </c>
      <c r="B1208">
        <v>89</v>
      </c>
      <c r="C1208">
        <v>71</v>
      </c>
      <c r="D1208" t="s">
        <v>8221</v>
      </c>
      <c r="E1208">
        <v>24</v>
      </c>
      <c r="F1208">
        <v>15</v>
      </c>
    </row>
    <row r="1209" spans="1:6" x14ac:dyDescent="0.3">
      <c r="A1209" t="s">
        <v>8219</v>
      </c>
      <c r="B1209">
        <v>3355</v>
      </c>
      <c r="C1209">
        <v>71</v>
      </c>
      <c r="D1209" t="s">
        <v>8221</v>
      </c>
      <c r="E1209">
        <v>0</v>
      </c>
      <c r="F1209">
        <v>15</v>
      </c>
    </row>
    <row r="1210" spans="1:6" x14ac:dyDescent="0.3">
      <c r="A1210" t="s">
        <v>8219</v>
      </c>
      <c r="B1210">
        <v>537</v>
      </c>
      <c r="C1210">
        <v>71</v>
      </c>
      <c r="D1210" t="s">
        <v>8221</v>
      </c>
      <c r="E1210">
        <v>39</v>
      </c>
      <c r="F1210">
        <v>15</v>
      </c>
    </row>
    <row r="1211" spans="1:6" x14ac:dyDescent="0.3">
      <c r="A1211" t="s">
        <v>8219</v>
      </c>
      <c r="B1211">
        <v>125</v>
      </c>
      <c r="C1211">
        <v>71</v>
      </c>
      <c r="D1211" t="s">
        <v>8221</v>
      </c>
      <c r="E1211">
        <v>6</v>
      </c>
      <c r="F1211">
        <v>15</v>
      </c>
    </row>
    <row r="1212" spans="1:6" x14ac:dyDescent="0.3">
      <c r="A1212" t="s">
        <v>8219</v>
      </c>
      <c r="B1212">
        <v>163</v>
      </c>
      <c r="C1212">
        <v>71</v>
      </c>
      <c r="D1212" t="s">
        <v>8221</v>
      </c>
      <c r="E1212">
        <v>4</v>
      </c>
      <c r="F1212">
        <v>15</v>
      </c>
    </row>
    <row r="1213" spans="1:6" x14ac:dyDescent="0.3">
      <c r="A1213" t="s">
        <v>8219</v>
      </c>
      <c r="B1213">
        <v>283</v>
      </c>
      <c r="C1213">
        <v>71</v>
      </c>
      <c r="D1213" t="s">
        <v>8221</v>
      </c>
      <c r="E1213">
        <v>3</v>
      </c>
      <c r="F1213">
        <v>15</v>
      </c>
    </row>
    <row r="1214" spans="1:6" x14ac:dyDescent="0.3">
      <c r="A1214" t="s">
        <v>8219</v>
      </c>
      <c r="B1214">
        <v>352</v>
      </c>
      <c r="C1214">
        <v>71</v>
      </c>
      <c r="D1214" t="s">
        <v>8221</v>
      </c>
      <c r="E1214">
        <v>53</v>
      </c>
      <c r="F1214">
        <v>15</v>
      </c>
    </row>
    <row r="1215" spans="1:6" x14ac:dyDescent="0.3">
      <c r="A1215" t="s">
        <v>8219</v>
      </c>
      <c r="B1215">
        <v>94</v>
      </c>
      <c r="C1215">
        <v>71</v>
      </c>
      <c r="D1215" t="s">
        <v>8221</v>
      </c>
      <c r="E1215">
        <v>1</v>
      </c>
      <c r="F1215">
        <v>15</v>
      </c>
    </row>
    <row r="1216" spans="1:6" x14ac:dyDescent="0.3">
      <c r="A1216" t="s">
        <v>8219</v>
      </c>
      <c r="B1216">
        <v>67</v>
      </c>
      <c r="C1216">
        <v>71</v>
      </c>
      <c r="D1216" t="s">
        <v>8221</v>
      </c>
      <c r="E1216">
        <v>2</v>
      </c>
      <c r="F1216">
        <v>15</v>
      </c>
    </row>
    <row r="1217" spans="1:6" x14ac:dyDescent="0.3">
      <c r="A1217" t="s">
        <v>8219</v>
      </c>
      <c r="B1217">
        <v>221</v>
      </c>
      <c r="C1217">
        <v>71</v>
      </c>
      <c r="D1217" t="s">
        <v>8221</v>
      </c>
      <c r="E1217">
        <v>25</v>
      </c>
      <c r="F1217">
        <v>15</v>
      </c>
    </row>
    <row r="1218" spans="1:6" x14ac:dyDescent="0.3">
      <c r="A1218" t="s">
        <v>8219</v>
      </c>
      <c r="B1218">
        <v>2165</v>
      </c>
      <c r="C1218">
        <v>71</v>
      </c>
      <c r="D1218" t="s">
        <v>8221</v>
      </c>
      <c r="E1218">
        <v>6</v>
      </c>
      <c r="F1218">
        <v>15</v>
      </c>
    </row>
    <row r="1219" spans="1:6" x14ac:dyDescent="0.3">
      <c r="A1219" t="s">
        <v>8219</v>
      </c>
      <c r="B1219">
        <v>179</v>
      </c>
      <c r="C1219">
        <v>71</v>
      </c>
      <c r="D1219" t="s">
        <v>8221</v>
      </c>
      <c r="E1219">
        <v>0</v>
      </c>
      <c r="F1219">
        <v>15</v>
      </c>
    </row>
    <row r="1220" spans="1:6" x14ac:dyDescent="0.3">
      <c r="A1220" t="s">
        <v>8219</v>
      </c>
      <c r="B1220">
        <v>123</v>
      </c>
      <c r="C1220">
        <v>71</v>
      </c>
      <c r="D1220" t="s">
        <v>8221</v>
      </c>
      <c r="E1220">
        <v>12</v>
      </c>
      <c r="F1220">
        <v>15</v>
      </c>
    </row>
    <row r="1221" spans="1:6" x14ac:dyDescent="0.3">
      <c r="A1221" t="s">
        <v>8219</v>
      </c>
      <c r="B1221">
        <v>1104</v>
      </c>
      <c r="C1221">
        <v>72</v>
      </c>
      <c r="D1221" t="s">
        <v>8221</v>
      </c>
      <c r="E1221">
        <v>0</v>
      </c>
      <c r="F1221">
        <v>16</v>
      </c>
    </row>
    <row r="1222" spans="1:6" x14ac:dyDescent="0.3">
      <c r="A1222" t="s">
        <v>8219</v>
      </c>
      <c r="B1222">
        <v>403</v>
      </c>
      <c r="C1222">
        <v>72</v>
      </c>
      <c r="D1222" t="s">
        <v>8221</v>
      </c>
      <c r="E1222">
        <v>36</v>
      </c>
      <c r="F1222">
        <v>16</v>
      </c>
    </row>
    <row r="1223" spans="1:6" x14ac:dyDescent="0.3">
      <c r="A1223" t="s">
        <v>8219</v>
      </c>
      <c r="B1223">
        <v>109</v>
      </c>
      <c r="C1223">
        <v>72</v>
      </c>
      <c r="D1223" t="s">
        <v>8221</v>
      </c>
      <c r="E1223">
        <v>0</v>
      </c>
      <c r="F1223">
        <v>16</v>
      </c>
    </row>
    <row r="1224" spans="1:6" x14ac:dyDescent="0.3">
      <c r="A1224" t="s">
        <v>8219</v>
      </c>
      <c r="B1224">
        <v>372</v>
      </c>
      <c r="C1224">
        <v>72</v>
      </c>
      <c r="D1224" t="s">
        <v>8221</v>
      </c>
      <c r="E1224">
        <v>2</v>
      </c>
      <c r="F1224">
        <v>16</v>
      </c>
    </row>
    <row r="1225" spans="1:6" x14ac:dyDescent="0.3">
      <c r="A1225" t="s">
        <v>8219</v>
      </c>
      <c r="B1225">
        <v>311</v>
      </c>
      <c r="C1225">
        <v>72</v>
      </c>
      <c r="D1225" t="s">
        <v>8221</v>
      </c>
      <c r="E1225">
        <v>1</v>
      </c>
      <c r="F1225">
        <v>16</v>
      </c>
    </row>
    <row r="1226" spans="1:6" x14ac:dyDescent="0.3">
      <c r="A1226" t="s">
        <v>8219</v>
      </c>
      <c r="B1226">
        <v>61</v>
      </c>
      <c r="C1226">
        <v>72</v>
      </c>
      <c r="D1226" t="s">
        <v>8221</v>
      </c>
      <c r="E1226">
        <v>59</v>
      </c>
      <c r="F1226">
        <v>16</v>
      </c>
    </row>
    <row r="1227" spans="1:6" x14ac:dyDescent="0.3">
      <c r="A1227" t="s">
        <v>8219</v>
      </c>
      <c r="B1227">
        <v>115</v>
      </c>
      <c r="C1227">
        <v>72</v>
      </c>
      <c r="D1227" t="s">
        <v>8221</v>
      </c>
      <c r="E1227">
        <v>1</v>
      </c>
      <c r="F1227">
        <v>16</v>
      </c>
    </row>
    <row r="1228" spans="1:6" x14ac:dyDescent="0.3">
      <c r="A1228" t="s">
        <v>8219</v>
      </c>
      <c r="B1228">
        <v>111</v>
      </c>
      <c r="C1228">
        <v>72</v>
      </c>
      <c r="D1228" t="s">
        <v>8221</v>
      </c>
      <c r="E1228">
        <v>31</v>
      </c>
      <c r="F1228">
        <v>16</v>
      </c>
    </row>
    <row r="1229" spans="1:6" x14ac:dyDescent="0.3">
      <c r="A1229" t="s">
        <v>8219</v>
      </c>
      <c r="B1229">
        <v>337</v>
      </c>
      <c r="C1229">
        <v>72</v>
      </c>
      <c r="D1229" t="s">
        <v>8221</v>
      </c>
      <c r="E1229">
        <v>18</v>
      </c>
      <c r="F1229">
        <v>16</v>
      </c>
    </row>
    <row r="1230" spans="1:6" x14ac:dyDescent="0.3">
      <c r="A1230" t="s">
        <v>8219</v>
      </c>
      <c r="B1230">
        <v>9</v>
      </c>
      <c r="C1230">
        <v>72</v>
      </c>
      <c r="D1230" t="s">
        <v>8221</v>
      </c>
      <c r="E1230">
        <v>10</v>
      </c>
      <c r="F1230">
        <v>16</v>
      </c>
    </row>
    <row r="1231" spans="1:6" x14ac:dyDescent="0.3">
      <c r="A1231" t="s">
        <v>8219</v>
      </c>
      <c r="B1231">
        <v>120</v>
      </c>
      <c r="C1231">
        <v>72</v>
      </c>
      <c r="D1231" t="s">
        <v>8221</v>
      </c>
      <c r="E1231">
        <v>0</v>
      </c>
      <c r="F1231">
        <v>16</v>
      </c>
    </row>
    <row r="1232" spans="1:6" x14ac:dyDescent="0.3">
      <c r="A1232" t="s">
        <v>8219</v>
      </c>
      <c r="B1232">
        <v>102</v>
      </c>
      <c r="C1232">
        <v>72</v>
      </c>
      <c r="D1232" t="s">
        <v>8221</v>
      </c>
      <c r="E1232">
        <v>14</v>
      </c>
      <c r="F1232">
        <v>16</v>
      </c>
    </row>
    <row r="1233" spans="1:6" x14ac:dyDescent="0.3">
      <c r="A1233" t="s">
        <v>8219</v>
      </c>
      <c r="B1233">
        <v>186</v>
      </c>
      <c r="C1233">
        <v>72</v>
      </c>
      <c r="D1233" t="s">
        <v>8221</v>
      </c>
      <c r="E1233">
        <v>2</v>
      </c>
      <c r="F1233">
        <v>16</v>
      </c>
    </row>
    <row r="1234" spans="1:6" x14ac:dyDescent="0.3">
      <c r="A1234" t="s">
        <v>8219</v>
      </c>
      <c r="B1234">
        <v>15</v>
      </c>
      <c r="C1234">
        <v>73</v>
      </c>
      <c r="D1234" t="s">
        <v>8221</v>
      </c>
      <c r="E1234">
        <v>1</v>
      </c>
      <c r="F1234">
        <v>16</v>
      </c>
    </row>
    <row r="1235" spans="1:6" x14ac:dyDescent="0.3">
      <c r="A1235" t="s">
        <v>8219</v>
      </c>
      <c r="B1235">
        <v>67</v>
      </c>
      <c r="C1235">
        <v>73</v>
      </c>
      <c r="D1235" t="s">
        <v>8221</v>
      </c>
      <c r="E1235">
        <v>3</v>
      </c>
      <c r="F1235">
        <v>16</v>
      </c>
    </row>
    <row r="1236" spans="1:6" x14ac:dyDescent="0.3">
      <c r="A1236" t="s">
        <v>8219</v>
      </c>
      <c r="B1236">
        <v>130</v>
      </c>
      <c r="C1236">
        <v>73</v>
      </c>
      <c r="D1236" t="s">
        <v>8221</v>
      </c>
      <c r="E1236">
        <v>0</v>
      </c>
      <c r="F1236">
        <v>16</v>
      </c>
    </row>
    <row r="1237" spans="1:6" x14ac:dyDescent="0.3">
      <c r="A1237" t="s">
        <v>8219</v>
      </c>
      <c r="B1237">
        <v>16</v>
      </c>
      <c r="C1237">
        <v>73</v>
      </c>
      <c r="D1237" t="s">
        <v>8221</v>
      </c>
      <c r="E1237">
        <v>2</v>
      </c>
      <c r="F1237">
        <v>17</v>
      </c>
    </row>
    <row r="1238" spans="1:6" x14ac:dyDescent="0.3">
      <c r="A1238" t="s">
        <v>8219</v>
      </c>
      <c r="B1238">
        <v>67</v>
      </c>
      <c r="C1238">
        <v>73</v>
      </c>
      <c r="D1238" t="s">
        <v>8221</v>
      </c>
      <c r="E1238">
        <v>0</v>
      </c>
      <c r="F1238">
        <v>17</v>
      </c>
    </row>
    <row r="1239" spans="1:6" x14ac:dyDescent="0.3">
      <c r="A1239" t="s">
        <v>8219</v>
      </c>
      <c r="B1239">
        <v>124</v>
      </c>
      <c r="C1239">
        <v>73</v>
      </c>
      <c r="D1239" t="s">
        <v>8221</v>
      </c>
      <c r="E1239">
        <v>12</v>
      </c>
      <c r="F1239">
        <v>17</v>
      </c>
    </row>
    <row r="1240" spans="1:6" x14ac:dyDescent="0.3">
      <c r="A1240" t="s">
        <v>8219</v>
      </c>
      <c r="B1240">
        <v>80</v>
      </c>
      <c r="C1240">
        <v>73</v>
      </c>
      <c r="D1240" t="s">
        <v>8221</v>
      </c>
      <c r="E1240">
        <v>1</v>
      </c>
      <c r="F1240">
        <v>17</v>
      </c>
    </row>
    <row r="1241" spans="1:6" x14ac:dyDescent="0.3">
      <c r="A1241" t="s">
        <v>8219</v>
      </c>
      <c r="B1241">
        <v>282</v>
      </c>
      <c r="C1241">
        <v>73</v>
      </c>
      <c r="D1241" t="s">
        <v>8221</v>
      </c>
      <c r="E1241">
        <v>8</v>
      </c>
      <c r="F1241">
        <v>17</v>
      </c>
    </row>
    <row r="1242" spans="1:6" x14ac:dyDescent="0.3">
      <c r="A1242" t="s">
        <v>8219</v>
      </c>
      <c r="B1242">
        <v>68</v>
      </c>
      <c r="C1242">
        <v>73</v>
      </c>
      <c r="D1242" t="s">
        <v>8221</v>
      </c>
      <c r="E1242">
        <v>2</v>
      </c>
      <c r="F1242">
        <v>17</v>
      </c>
    </row>
    <row r="1243" spans="1:6" x14ac:dyDescent="0.3">
      <c r="A1243" t="s">
        <v>8219</v>
      </c>
      <c r="B1243">
        <v>86</v>
      </c>
      <c r="C1243">
        <v>73</v>
      </c>
      <c r="D1243" t="s">
        <v>8221</v>
      </c>
      <c r="E1243">
        <v>31</v>
      </c>
      <c r="F1243">
        <v>17</v>
      </c>
    </row>
    <row r="1244" spans="1:6" x14ac:dyDescent="0.3">
      <c r="A1244" t="s">
        <v>8219</v>
      </c>
      <c r="B1244">
        <v>115</v>
      </c>
      <c r="C1244">
        <v>73</v>
      </c>
      <c r="D1244" t="s">
        <v>8221</v>
      </c>
      <c r="E1244">
        <v>5</v>
      </c>
      <c r="F1244">
        <v>17</v>
      </c>
    </row>
    <row r="1245" spans="1:6" x14ac:dyDescent="0.3">
      <c r="A1245" t="s">
        <v>8219</v>
      </c>
      <c r="B1245">
        <v>75</v>
      </c>
      <c r="C1245">
        <v>73</v>
      </c>
      <c r="D1245" t="s">
        <v>8221</v>
      </c>
      <c r="E1245">
        <v>1</v>
      </c>
      <c r="F1245">
        <v>17</v>
      </c>
    </row>
    <row r="1246" spans="1:6" x14ac:dyDescent="0.3">
      <c r="A1246" t="s">
        <v>8219</v>
      </c>
      <c r="B1246">
        <v>43</v>
      </c>
      <c r="C1246">
        <v>74</v>
      </c>
      <c r="D1246" t="s">
        <v>8221</v>
      </c>
      <c r="E1246">
        <v>12</v>
      </c>
      <c r="F1246">
        <v>17</v>
      </c>
    </row>
    <row r="1247" spans="1:6" x14ac:dyDescent="0.3">
      <c r="A1247" t="s">
        <v>8219</v>
      </c>
      <c r="B1247">
        <v>48</v>
      </c>
      <c r="C1247">
        <v>74</v>
      </c>
      <c r="D1247" t="s">
        <v>8221</v>
      </c>
      <c r="E1247">
        <v>4</v>
      </c>
      <c r="F1247">
        <v>17</v>
      </c>
    </row>
    <row r="1248" spans="1:6" x14ac:dyDescent="0.3">
      <c r="A1248" t="s">
        <v>8219</v>
      </c>
      <c r="B1248">
        <v>52</v>
      </c>
      <c r="C1248">
        <v>74</v>
      </c>
      <c r="D1248" t="s">
        <v>8221</v>
      </c>
      <c r="E1248">
        <v>0</v>
      </c>
      <c r="F1248">
        <v>17</v>
      </c>
    </row>
    <row r="1249" spans="1:6" x14ac:dyDescent="0.3">
      <c r="A1249" t="s">
        <v>8219</v>
      </c>
      <c r="B1249">
        <v>43</v>
      </c>
      <c r="C1249">
        <v>74</v>
      </c>
      <c r="D1249" t="s">
        <v>8221</v>
      </c>
      <c r="E1249">
        <v>7</v>
      </c>
      <c r="F1249">
        <v>17</v>
      </c>
    </row>
    <row r="1250" spans="1:6" x14ac:dyDescent="0.3">
      <c r="A1250" t="s">
        <v>8219</v>
      </c>
      <c r="B1250">
        <v>58</v>
      </c>
      <c r="C1250">
        <v>74</v>
      </c>
      <c r="D1250" t="s">
        <v>8221</v>
      </c>
      <c r="E1250">
        <v>2</v>
      </c>
      <c r="F1250">
        <v>17</v>
      </c>
    </row>
    <row r="1251" spans="1:6" x14ac:dyDescent="0.3">
      <c r="A1251" t="s">
        <v>8219</v>
      </c>
      <c r="B1251">
        <v>47</v>
      </c>
      <c r="C1251">
        <v>74</v>
      </c>
      <c r="D1251" t="s">
        <v>8221</v>
      </c>
      <c r="E1251">
        <v>1</v>
      </c>
      <c r="F1251">
        <v>17</v>
      </c>
    </row>
    <row r="1252" spans="1:6" x14ac:dyDescent="0.3">
      <c r="A1252" t="s">
        <v>8219</v>
      </c>
      <c r="B1252">
        <v>36</v>
      </c>
      <c r="C1252">
        <v>74</v>
      </c>
      <c r="D1252" t="s">
        <v>8221</v>
      </c>
      <c r="E1252">
        <v>4</v>
      </c>
      <c r="F1252">
        <v>17</v>
      </c>
    </row>
    <row r="1253" spans="1:6" x14ac:dyDescent="0.3">
      <c r="A1253" t="s">
        <v>8219</v>
      </c>
      <c r="B1253">
        <v>17</v>
      </c>
      <c r="C1253">
        <v>74</v>
      </c>
      <c r="D1253" t="s">
        <v>8221</v>
      </c>
      <c r="E1253">
        <v>6</v>
      </c>
      <c r="F1253">
        <v>18</v>
      </c>
    </row>
    <row r="1254" spans="1:6" x14ac:dyDescent="0.3">
      <c r="A1254" t="s">
        <v>8219</v>
      </c>
      <c r="B1254">
        <v>104</v>
      </c>
      <c r="C1254">
        <v>74</v>
      </c>
      <c r="D1254" t="s">
        <v>8221</v>
      </c>
      <c r="E1254">
        <v>8</v>
      </c>
      <c r="F1254">
        <v>18</v>
      </c>
    </row>
    <row r="1255" spans="1:6" x14ac:dyDescent="0.3">
      <c r="A1255" t="s">
        <v>8219</v>
      </c>
      <c r="B1255">
        <v>47</v>
      </c>
      <c r="C1255">
        <v>74</v>
      </c>
      <c r="D1255" t="s">
        <v>8221</v>
      </c>
      <c r="E1255">
        <v>14</v>
      </c>
      <c r="F1255">
        <v>18</v>
      </c>
    </row>
    <row r="1256" spans="1:6" x14ac:dyDescent="0.3">
      <c r="A1256" t="s">
        <v>8219</v>
      </c>
      <c r="B1256">
        <v>38</v>
      </c>
      <c r="C1256">
        <v>74</v>
      </c>
      <c r="D1256" t="s">
        <v>8221</v>
      </c>
      <c r="E1256">
        <v>0</v>
      </c>
      <c r="F1256">
        <v>18</v>
      </c>
    </row>
    <row r="1257" spans="1:6" x14ac:dyDescent="0.3">
      <c r="A1257" t="s">
        <v>8219</v>
      </c>
      <c r="B1257">
        <v>81</v>
      </c>
      <c r="C1257">
        <v>74</v>
      </c>
      <c r="D1257" t="s">
        <v>8221</v>
      </c>
      <c r="E1257">
        <v>4</v>
      </c>
      <c r="F1257">
        <v>18</v>
      </c>
    </row>
    <row r="1258" spans="1:6" x14ac:dyDescent="0.3">
      <c r="A1258" t="s">
        <v>8219</v>
      </c>
      <c r="B1258">
        <v>55</v>
      </c>
      <c r="C1258">
        <v>74</v>
      </c>
      <c r="D1258" t="s">
        <v>8221</v>
      </c>
      <c r="E1258">
        <v>0</v>
      </c>
      <c r="F1258">
        <v>18</v>
      </c>
    </row>
    <row r="1259" spans="1:6" x14ac:dyDescent="0.3">
      <c r="A1259" t="s">
        <v>8219</v>
      </c>
      <c r="B1259">
        <v>41</v>
      </c>
      <c r="C1259">
        <v>75</v>
      </c>
      <c r="D1259" t="s">
        <v>8221</v>
      </c>
      <c r="E1259">
        <v>0</v>
      </c>
      <c r="F1259">
        <v>18</v>
      </c>
    </row>
    <row r="1260" spans="1:6" x14ac:dyDescent="0.3">
      <c r="A1260" t="s">
        <v>8219</v>
      </c>
      <c r="B1260">
        <v>79</v>
      </c>
      <c r="C1260">
        <v>75</v>
      </c>
      <c r="D1260" t="s">
        <v>8221</v>
      </c>
      <c r="E1260">
        <v>1</v>
      </c>
      <c r="F1260">
        <v>18</v>
      </c>
    </row>
    <row r="1261" spans="1:6" x14ac:dyDescent="0.3">
      <c r="A1261" t="s">
        <v>8219</v>
      </c>
      <c r="B1261">
        <v>16</v>
      </c>
      <c r="C1261">
        <v>75</v>
      </c>
      <c r="D1261" t="s">
        <v>8221</v>
      </c>
      <c r="E1261">
        <v>1</v>
      </c>
      <c r="F1261">
        <v>19</v>
      </c>
    </row>
    <row r="1262" spans="1:6" x14ac:dyDescent="0.3">
      <c r="A1262" t="s">
        <v>8219</v>
      </c>
      <c r="B1262">
        <v>8</v>
      </c>
      <c r="C1262">
        <v>75</v>
      </c>
      <c r="D1262" t="s">
        <v>8221</v>
      </c>
      <c r="E1262">
        <v>1</v>
      </c>
      <c r="F1262">
        <v>19</v>
      </c>
    </row>
    <row r="1263" spans="1:6" x14ac:dyDescent="0.3">
      <c r="A1263" t="s">
        <v>8219</v>
      </c>
      <c r="B1263">
        <v>95</v>
      </c>
      <c r="C1263">
        <v>75</v>
      </c>
      <c r="D1263" t="s">
        <v>8221</v>
      </c>
      <c r="E1263">
        <v>1</v>
      </c>
      <c r="F1263">
        <v>19</v>
      </c>
    </row>
    <row r="1264" spans="1:6" x14ac:dyDescent="0.3">
      <c r="A1264" t="s">
        <v>8219</v>
      </c>
      <c r="B1264">
        <v>25</v>
      </c>
      <c r="C1264">
        <v>75</v>
      </c>
      <c r="D1264" t="s">
        <v>8221</v>
      </c>
      <c r="E1264">
        <v>4</v>
      </c>
      <c r="F1264">
        <v>19</v>
      </c>
    </row>
    <row r="1265" spans="1:6" x14ac:dyDescent="0.3">
      <c r="A1265" t="s">
        <v>8219</v>
      </c>
      <c r="B1265">
        <v>19</v>
      </c>
      <c r="C1265">
        <v>75</v>
      </c>
      <c r="D1265" t="s">
        <v>8221</v>
      </c>
      <c r="E1265">
        <v>0</v>
      </c>
      <c r="F1265">
        <v>19</v>
      </c>
    </row>
    <row r="1266" spans="1:6" x14ac:dyDescent="0.3">
      <c r="A1266" t="s">
        <v>8219</v>
      </c>
      <c r="B1266">
        <v>90</v>
      </c>
      <c r="C1266">
        <v>75</v>
      </c>
      <c r="D1266" t="s">
        <v>8221</v>
      </c>
      <c r="E1266">
        <v>0</v>
      </c>
      <c r="F1266">
        <v>19</v>
      </c>
    </row>
    <row r="1267" spans="1:6" x14ac:dyDescent="0.3">
      <c r="A1267" t="s">
        <v>8219</v>
      </c>
      <c r="B1267">
        <v>41</v>
      </c>
      <c r="C1267">
        <v>75</v>
      </c>
      <c r="D1267" t="s">
        <v>8221</v>
      </c>
      <c r="E1267">
        <v>2</v>
      </c>
      <c r="F1267">
        <v>19</v>
      </c>
    </row>
    <row r="1268" spans="1:6" x14ac:dyDescent="0.3">
      <c r="A1268" t="s">
        <v>8219</v>
      </c>
      <c r="B1268">
        <v>30</v>
      </c>
      <c r="C1268">
        <v>75</v>
      </c>
      <c r="D1268" t="s">
        <v>8221</v>
      </c>
      <c r="E1268">
        <v>24</v>
      </c>
      <c r="F1268">
        <v>19</v>
      </c>
    </row>
    <row r="1269" spans="1:6" x14ac:dyDescent="0.3">
      <c r="A1269" t="s">
        <v>8219</v>
      </c>
      <c r="B1269">
        <v>38</v>
      </c>
      <c r="C1269">
        <v>75</v>
      </c>
      <c r="D1269" t="s">
        <v>8221</v>
      </c>
      <c r="E1269">
        <v>1</v>
      </c>
      <c r="F1269">
        <v>19</v>
      </c>
    </row>
    <row r="1270" spans="1:6" x14ac:dyDescent="0.3">
      <c r="A1270" t="s">
        <v>8219</v>
      </c>
      <c r="B1270">
        <v>65</v>
      </c>
      <c r="C1270">
        <v>75</v>
      </c>
      <c r="D1270" t="s">
        <v>8221</v>
      </c>
      <c r="E1270">
        <v>2</v>
      </c>
      <c r="F1270">
        <v>19</v>
      </c>
    </row>
    <row r="1271" spans="1:6" x14ac:dyDescent="0.3">
      <c r="A1271" t="s">
        <v>8219</v>
      </c>
      <c r="B1271">
        <v>75</v>
      </c>
      <c r="C1271">
        <v>76</v>
      </c>
      <c r="D1271" t="s">
        <v>8221</v>
      </c>
      <c r="E1271">
        <v>1</v>
      </c>
      <c r="F1271">
        <v>19</v>
      </c>
    </row>
    <row r="1272" spans="1:6" x14ac:dyDescent="0.3">
      <c r="A1272" t="s">
        <v>8219</v>
      </c>
      <c r="B1272">
        <v>16</v>
      </c>
      <c r="C1272">
        <v>76</v>
      </c>
      <c r="D1272" t="s">
        <v>8221</v>
      </c>
      <c r="E1272">
        <v>37</v>
      </c>
      <c r="F1272">
        <v>20</v>
      </c>
    </row>
    <row r="1273" spans="1:6" x14ac:dyDescent="0.3">
      <c r="A1273" t="s">
        <v>8219</v>
      </c>
      <c r="B1273">
        <v>10</v>
      </c>
      <c r="C1273">
        <v>76</v>
      </c>
      <c r="D1273" t="s">
        <v>8221</v>
      </c>
      <c r="E1273">
        <v>5</v>
      </c>
      <c r="F1273">
        <v>20</v>
      </c>
    </row>
    <row r="1274" spans="1:6" x14ac:dyDescent="0.3">
      <c r="A1274" t="s">
        <v>8219</v>
      </c>
      <c r="B1274">
        <v>27</v>
      </c>
      <c r="C1274">
        <v>76</v>
      </c>
      <c r="D1274" t="s">
        <v>8221</v>
      </c>
      <c r="E1274">
        <v>4</v>
      </c>
      <c r="F1274">
        <v>20</v>
      </c>
    </row>
    <row r="1275" spans="1:6" x14ac:dyDescent="0.3">
      <c r="A1275" t="s">
        <v>8219</v>
      </c>
      <c r="B1275">
        <v>259</v>
      </c>
      <c r="C1275">
        <v>76</v>
      </c>
      <c r="D1275" t="s">
        <v>8221</v>
      </c>
      <c r="E1275">
        <v>16</v>
      </c>
      <c r="F1275">
        <v>20</v>
      </c>
    </row>
    <row r="1276" spans="1:6" x14ac:dyDescent="0.3">
      <c r="A1276" t="s">
        <v>8219</v>
      </c>
      <c r="B1276">
        <v>39</v>
      </c>
      <c r="C1276">
        <v>76</v>
      </c>
      <c r="D1276" t="s">
        <v>8221</v>
      </c>
      <c r="E1276">
        <v>9</v>
      </c>
      <c r="F1276">
        <v>20</v>
      </c>
    </row>
    <row r="1277" spans="1:6" x14ac:dyDescent="0.3">
      <c r="A1277" t="s">
        <v>8219</v>
      </c>
      <c r="B1277">
        <v>42</v>
      </c>
      <c r="C1277">
        <v>76</v>
      </c>
      <c r="D1277" t="s">
        <v>8221</v>
      </c>
      <c r="E1277">
        <v>0</v>
      </c>
      <c r="F1277">
        <v>20</v>
      </c>
    </row>
    <row r="1278" spans="1:6" x14ac:dyDescent="0.3">
      <c r="A1278" t="s">
        <v>8219</v>
      </c>
      <c r="B1278">
        <v>10</v>
      </c>
      <c r="C1278">
        <v>76</v>
      </c>
      <c r="D1278" t="s">
        <v>8221</v>
      </c>
      <c r="E1278">
        <v>40</v>
      </c>
      <c r="F1278">
        <v>20</v>
      </c>
    </row>
    <row r="1279" spans="1:6" x14ac:dyDescent="0.3">
      <c r="A1279" t="s">
        <v>8219</v>
      </c>
      <c r="B1279">
        <v>56</v>
      </c>
      <c r="C1279">
        <v>76</v>
      </c>
      <c r="D1279" t="s">
        <v>8221</v>
      </c>
      <c r="E1279">
        <v>0</v>
      </c>
      <c r="F1279">
        <v>20</v>
      </c>
    </row>
    <row r="1280" spans="1:6" x14ac:dyDescent="0.3">
      <c r="A1280" t="s">
        <v>8219</v>
      </c>
      <c r="B1280">
        <v>20</v>
      </c>
      <c r="C1280">
        <v>76</v>
      </c>
      <c r="D1280" t="s">
        <v>8221</v>
      </c>
      <c r="E1280">
        <v>2</v>
      </c>
      <c r="F1280">
        <v>21</v>
      </c>
    </row>
    <row r="1281" spans="1:6" x14ac:dyDescent="0.3">
      <c r="A1281" t="s">
        <v>8219</v>
      </c>
      <c r="B1281">
        <v>170</v>
      </c>
      <c r="C1281">
        <v>77</v>
      </c>
      <c r="D1281" t="s">
        <v>8221</v>
      </c>
      <c r="E1281">
        <v>1</v>
      </c>
      <c r="F1281">
        <v>21</v>
      </c>
    </row>
    <row r="1282" spans="1:6" x14ac:dyDescent="0.3">
      <c r="A1282" t="s">
        <v>8219</v>
      </c>
      <c r="B1282">
        <v>29</v>
      </c>
      <c r="C1282">
        <v>77</v>
      </c>
      <c r="D1282" t="s">
        <v>8221</v>
      </c>
      <c r="E1282">
        <v>9</v>
      </c>
      <c r="F1282">
        <v>21</v>
      </c>
    </row>
    <row r="1283" spans="1:6" x14ac:dyDescent="0.3">
      <c r="A1283" t="s">
        <v>8219</v>
      </c>
      <c r="B1283">
        <v>132</v>
      </c>
      <c r="C1283">
        <v>77</v>
      </c>
      <c r="D1283" t="s">
        <v>8221</v>
      </c>
      <c r="E1283">
        <v>34</v>
      </c>
      <c r="F1283">
        <v>21</v>
      </c>
    </row>
    <row r="1284" spans="1:6" x14ac:dyDescent="0.3">
      <c r="A1284" t="s">
        <v>8219</v>
      </c>
      <c r="B1284">
        <v>27</v>
      </c>
      <c r="C1284">
        <v>77</v>
      </c>
      <c r="D1284" t="s">
        <v>8221</v>
      </c>
      <c r="E1284">
        <v>23</v>
      </c>
      <c r="F1284">
        <v>21</v>
      </c>
    </row>
    <row r="1285" spans="1:6" x14ac:dyDescent="0.3">
      <c r="A1285" t="s">
        <v>8219</v>
      </c>
      <c r="B1285">
        <v>26</v>
      </c>
      <c r="C1285">
        <v>77</v>
      </c>
      <c r="D1285" t="s">
        <v>8221</v>
      </c>
      <c r="E1285">
        <v>19</v>
      </c>
      <c r="F1285">
        <v>21</v>
      </c>
    </row>
    <row r="1286" spans="1:6" x14ac:dyDescent="0.3">
      <c r="A1286" t="s">
        <v>8219</v>
      </c>
      <c r="B1286">
        <v>43</v>
      </c>
      <c r="C1286">
        <v>77</v>
      </c>
      <c r="D1286" t="s">
        <v>8221</v>
      </c>
      <c r="E1286">
        <v>50</v>
      </c>
      <c r="F1286">
        <v>21</v>
      </c>
    </row>
    <row r="1287" spans="1:6" x14ac:dyDescent="0.3">
      <c r="A1287" t="s">
        <v>8219</v>
      </c>
      <c r="B1287">
        <v>80</v>
      </c>
      <c r="C1287">
        <v>77</v>
      </c>
      <c r="D1287" t="s">
        <v>8221</v>
      </c>
      <c r="E1287">
        <v>12</v>
      </c>
      <c r="F1287">
        <v>21</v>
      </c>
    </row>
    <row r="1288" spans="1:6" x14ac:dyDescent="0.3">
      <c r="A1288" t="s">
        <v>8219</v>
      </c>
      <c r="B1288">
        <v>33</v>
      </c>
      <c r="C1288">
        <v>77</v>
      </c>
      <c r="D1288" t="s">
        <v>8221</v>
      </c>
      <c r="E1288">
        <v>8</v>
      </c>
      <c r="F1288">
        <v>21</v>
      </c>
    </row>
    <row r="1289" spans="1:6" x14ac:dyDescent="0.3">
      <c r="A1289" t="s">
        <v>8219</v>
      </c>
      <c r="B1289">
        <v>71</v>
      </c>
      <c r="C1289">
        <v>78</v>
      </c>
      <c r="D1289" t="s">
        <v>8221</v>
      </c>
      <c r="E1289">
        <v>9</v>
      </c>
      <c r="F1289">
        <v>22</v>
      </c>
    </row>
    <row r="1290" spans="1:6" x14ac:dyDescent="0.3">
      <c r="A1290" t="s">
        <v>8219</v>
      </c>
      <c r="B1290">
        <v>81</v>
      </c>
      <c r="C1290">
        <v>78</v>
      </c>
      <c r="D1290" t="s">
        <v>8221</v>
      </c>
      <c r="E1290">
        <v>43</v>
      </c>
      <c r="F1290">
        <v>22</v>
      </c>
    </row>
    <row r="1291" spans="1:6" x14ac:dyDescent="0.3">
      <c r="A1291" t="s">
        <v>8219</v>
      </c>
      <c r="B1291">
        <v>76</v>
      </c>
      <c r="C1291">
        <v>78</v>
      </c>
      <c r="D1291" t="s">
        <v>8221</v>
      </c>
      <c r="E1291">
        <v>28</v>
      </c>
      <c r="F1291">
        <v>22</v>
      </c>
    </row>
    <row r="1292" spans="1:6" x14ac:dyDescent="0.3">
      <c r="A1292" t="s">
        <v>8219</v>
      </c>
      <c r="B1292">
        <v>48</v>
      </c>
      <c r="C1292">
        <v>78</v>
      </c>
      <c r="D1292" t="s">
        <v>8221</v>
      </c>
      <c r="E1292">
        <v>4</v>
      </c>
      <c r="F1292">
        <v>22</v>
      </c>
    </row>
    <row r="1293" spans="1:6" x14ac:dyDescent="0.3">
      <c r="A1293" t="s">
        <v>8219</v>
      </c>
      <c r="B1293">
        <v>61</v>
      </c>
      <c r="C1293">
        <v>78</v>
      </c>
      <c r="D1293" t="s">
        <v>8221</v>
      </c>
      <c r="E1293">
        <v>24</v>
      </c>
      <c r="F1293">
        <v>22</v>
      </c>
    </row>
    <row r="1294" spans="1:6" x14ac:dyDescent="0.3">
      <c r="A1294" t="s">
        <v>8219</v>
      </c>
      <c r="B1294">
        <v>60</v>
      </c>
      <c r="C1294">
        <v>78</v>
      </c>
      <c r="D1294" t="s">
        <v>8221</v>
      </c>
      <c r="E1294">
        <v>2</v>
      </c>
      <c r="F1294">
        <v>22</v>
      </c>
    </row>
    <row r="1295" spans="1:6" x14ac:dyDescent="0.3">
      <c r="A1295" t="s">
        <v>8219</v>
      </c>
      <c r="B1295">
        <v>136</v>
      </c>
      <c r="C1295">
        <v>78</v>
      </c>
      <c r="D1295" t="s">
        <v>8221</v>
      </c>
      <c r="E1295">
        <v>2</v>
      </c>
      <c r="F1295">
        <v>22</v>
      </c>
    </row>
    <row r="1296" spans="1:6" x14ac:dyDescent="0.3">
      <c r="A1296" t="s">
        <v>8219</v>
      </c>
      <c r="B1296">
        <v>14</v>
      </c>
      <c r="C1296">
        <v>78</v>
      </c>
      <c r="D1296" t="s">
        <v>8221</v>
      </c>
      <c r="E1296">
        <v>20</v>
      </c>
      <c r="F1296">
        <v>23</v>
      </c>
    </row>
    <row r="1297" spans="1:6" x14ac:dyDescent="0.3">
      <c r="A1297" t="s">
        <v>8219</v>
      </c>
      <c r="B1297">
        <v>78</v>
      </c>
      <c r="C1297">
        <v>78</v>
      </c>
      <c r="D1297" t="s">
        <v>8221</v>
      </c>
      <c r="E1297">
        <v>1</v>
      </c>
      <c r="F1297">
        <v>23</v>
      </c>
    </row>
    <row r="1298" spans="1:6" x14ac:dyDescent="0.3">
      <c r="A1298" t="s">
        <v>8219</v>
      </c>
      <c r="B1298">
        <v>4</v>
      </c>
      <c r="C1298">
        <v>78</v>
      </c>
      <c r="D1298" t="s">
        <v>8221</v>
      </c>
      <c r="E1298">
        <v>1</v>
      </c>
      <c r="F1298">
        <v>23</v>
      </c>
    </row>
    <row r="1299" spans="1:6" x14ac:dyDescent="0.3">
      <c r="A1299" t="s">
        <v>8219</v>
      </c>
      <c r="B1299">
        <v>11</v>
      </c>
      <c r="C1299">
        <v>78</v>
      </c>
      <c r="D1299" t="s">
        <v>8221</v>
      </c>
      <c r="E1299">
        <v>4</v>
      </c>
      <c r="F1299">
        <v>23</v>
      </c>
    </row>
    <row r="1300" spans="1:6" x14ac:dyDescent="0.3">
      <c r="A1300" t="s">
        <v>8219</v>
      </c>
      <c r="B1300">
        <v>185</v>
      </c>
      <c r="C1300">
        <v>78</v>
      </c>
      <c r="D1300" t="s">
        <v>8221</v>
      </c>
      <c r="E1300">
        <v>1</v>
      </c>
      <c r="F1300">
        <v>23</v>
      </c>
    </row>
    <row r="1301" spans="1:6" x14ac:dyDescent="0.3">
      <c r="A1301" t="s">
        <v>8219</v>
      </c>
      <c r="B1301">
        <v>59</v>
      </c>
      <c r="C1301">
        <v>78</v>
      </c>
      <c r="D1301" t="s">
        <v>8221</v>
      </c>
      <c r="E1301">
        <v>1</v>
      </c>
      <c r="F1301">
        <v>23</v>
      </c>
    </row>
    <row r="1302" spans="1:6" x14ac:dyDescent="0.3">
      <c r="A1302" t="s">
        <v>8219</v>
      </c>
      <c r="B1302">
        <v>27</v>
      </c>
      <c r="C1302">
        <v>79</v>
      </c>
      <c r="D1302" t="s">
        <v>8221</v>
      </c>
      <c r="E1302">
        <v>13</v>
      </c>
      <c r="F1302">
        <v>23</v>
      </c>
    </row>
    <row r="1303" spans="1:6" x14ac:dyDescent="0.3">
      <c r="A1303" t="s">
        <v>8219</v>
      </c>
      <c r="B1303">
        <v>63</v>
      </c>
      <c r="C1303">
        <v>79</v>
      </c>
      <c r="D1303" t="s">
        <v>8221</v>
      </c>
      <c r="E1303">
        <v>1</v>
      </c>
      <c r="F1303">
        <v>24</v>
      </c>
    </row>
    <row r="1304" spans="1:6" x14ac:dyDescent="0.3">
      <c r="A1304" t="s">
        <v>8219</v>
      </c>
      <c r="B1304">
        <v>13</v>
      </c>
      <c r="C1304">
        <v>79</v>
      </c>
      <c r="D1304" t="s">
        <v>8221</v>
      </c>
      <c r="E1304">
        <v>1</v>
      </c>
      <c r="F1304">
        <v>24</v>
      </c>
    </row>
    <row r="1305" spans="1:6" x14ac:dyDescent="0.3">
      <c r="A1305" t="s">
        <v>8219</v>
      </c>
      <c r="B1305">
        <v>13</v>
      </c>
      <c r="C1305">
        <v>79</v>
      </c>
      <c r="D1305" t="s">
        <v>8221</v>
      </c>
      <c r="E1305">
        <v>0</v>
      </c>
      <c r="F1305">
        <v>24</v>
      </c>
    </row>
    <row r="1306" spans="1:6" x14ac:dyDescent="0.3">
      <c r="A1306" t="s">
        <v>8219</v>
      </c>
      <c r="B1306">
        <v>57</v>
      </c>
      <c r="C1306">
        <v>79</v>
      </c>
      <c r="D1306" t="s">
        <v>8221</v>
      </c>
      <c r="E1306">
        <v>3</v>
      </c>
      <c r="F1306">
        <v>24</v>
      </c>
    </row>
    <row r="1307" spans="1:6" x14ac:dyDescent="0.3">
      <c r="A1307" t="s">
        <v>8219</v>
      </c>
      <c r="B1307">
        <v>61</v>
      </c>
      <c r="C1307">
        <v>79</v>
      </c>
      <c r="D1307" t="s">
        <v>8221</v>
      </c>
      <c r="E1307">
        <v>14</v>
      </c>
      <c r="F1307">
        <v>24</v>
      </c>
    </row>
    <row r="1308" spans="1:6" x14ac:dyDescent="0.3">
      <c r="A1308" t="s">
        <v>8219</v>
      </c>
      <c r="B1308">
        <v>65</v>
      </c>
      <c r="C1308">
        <v>79</v>
      </c>
      <c r="D1308" t="s">
        <v>8221</v>
      </c>
      <c r="E1308">
        <v>2</v>
      </c>
      <c r="F1308">
        <v>24</v>
      </c>
    </row>
    <row r="1309" spans="1:6" x14ac:dyDescent="0.3">
      <c r="A1309" t="s">
        <v>8219</v>
      </c>
      <c r="B1309">
        <v>134</v>
      </c>
      <c r="C1309">
        <v>79</v>
      </c>
      <c r="D1309" t="s">
        <v>8221</v>
      </c>
      <c r="E1309">
        <v>5</v>
      </c>
      <c r="F1309">
        <v>24</v>
      </c>
    </row>
    <row r="1310" spans="1:6" x14ac:dyDescent="0.3">
      <c r="A1310" t="s">
        <v>8219</v>
      </c>
      <c r="B1310">
        <v>37</v>
      </c>
      <c r="C1310">
        <v>79</v>
      </c>
      <c r="D1310" t="s">
        <v>8221</v>
      </c>
      <c r="E1310">
        <v>14</v>
      </c>
      <c r="F1310">
        <v>24</v>
      </c>
    </row>
    <row r="1311" spans="1:6" x14ac:dyDescent="0.3">
      <c r="A1311" t="s">
        <v>8219</v>
      </c>
      <c r="B1311">
        <v>37</v>
      </c>
      <c r="C1311">
        <v>79</v>
      </c>
      <c r="D1311" t="s">
        <v>8221</v>
      </c>
      <c r="E1311">
        <v>9</v>
      </c>
      <c r="F1311">
        <v>24</v>
      </c>
    </row>
    <row r="1312" spans="1:6" x14ac:dyDescent="0.3">
      <c r="A1312" t="s">
        <v>8219</v>
      </c>
      <c r="B1312">
        <v>150</v>
      </c>
      <c r="C1312">
        <v>79</v>
      </c>
      <c r="D1312" t="s">
        <v>8221</v>
      </c>
      <c r="E1312">
        <v>8</v>
      </c>
      <c r="F1312">
        <v>24</v>
      </c>
    </row>
    <row r="1313" spans="1:6" x14ac:dyDescent="0.3">
      <c r="A1313" t="s">
        <v>8219</v>
      </c>
      <c r="B1313">
        <v>56</v>
      </c>
      <c r="C1313">
        <v>80</v>
      </c>
      <c r="D1313" t="s">
        <v>8221</v>
      </c>
      <c r="E1313">
        <v>7</v>
      </c>
      <c r="F1313">
        <v>24</v>
      </c>
    </row>
    <row r="1314" spans="1:6" x14ac:dyDescent="0.3">
      <c r="A1314" t="s">
        <v>8219</v>
      </c>
      <c r="B1314">
        <v>18</v>
      </c>
      <c r="C1314">
        <v>80</v>
      </c>
      <c r="D1314" t="s">
        <v>8221</v>
      </c>
      <c r="E1314">
        <v>0</v>
      </c>
      <c r="F1314">
        <v>24</v>
      </c>
    </row>
    <row r="1315" spans="1:6" x14ac:dyDescent="0.3">
      <c r="A1315" t="s">
        <v>8219</v>
      </c>
      <c r="B1315">
        <v>60</v>
      </c>
      <c r="C1315">
        <v>80</v>
      </c>
      <c r="D1315" t="s">
        <v>8221</v>
      </c>
      <c r="E1315">
        <v>84</v>
      </c>
      <c r="F1315">
        <v>24</v>
      </c>
    </row>
    <row r="1316" spans="1:6" x14ac:dyDescent="0.3">
      <c r="A1316" t="s">
        <v>8219</v>
      </c>
      <c r="B1316">
        <v>67</v>
      </c>
      <c r="C1316">
        <v>80</v>
      </c>
      <c r="D1316" t="s">
        <v>8221</v>
      </c>
      <c r="E1316">
        <v>11</v>
      </c>
      <c r="F1316">
        <v>25</v>
      </c>
    </row>
    <row r="1317" spans="1:6" x14ac:dyDescent="0.3">
      <c r="A1317" t="s">
        <v>8219</v>
      </c>
      <c r="B1317">
        <v>35</v>
      </c>
      <c r="C1317">
        <v>80</v>
      </c>
      <c r="D1317" t="s">
        <v>8221</v>
      </c>
      <c r="E1317">
        <v>1</v>
      </c>
      <c r="F1317">
        <v>25</v>
      </c>
    </row>
    <row r="1318" spans="1:6" x14ac:dyDescent="0.3">
      <c r="A1318" t="s">
        <v>8219</v>
      </c>
      <c r="B1318">
        <v>34</v>
      </c>
      <c r="C1318">
        <v>80</v>
      </c>
      <c r="D1318" t="s">
        <v>8221</v>
      </c>
      <c r="E1318">
        <v>4</v>
      </c>
      <c r="F1318">
        <v>25</v>
      </c>
    </row>
    <row r="1319" spans="1:6" x14ac:dyDescent="0.3">
      <c r="A1319" t="s">
        <v>8219</v>
      </c>
      <c r="B1319">
        <v>36</v>
      </c>
      <c r="C1319">
        <v>80</v>
      </c>
      <c r="D1319" t="s">
        <v>8221</v>
      </c>
      <c r="E1319">
        <v>10</v>
      </c>
      <c r="F1319">
        <v>25</v>
      </c>
    </row>
    <row r="1320" spans="1:6" x14ac:dyDescent="0.3">
      <c r="A1320" t="s">
        <v>8219</v>
      </c>
      <c r="B1320">
        <v>18</v>
      </c>
      <c r="C1320">
        <v>80</v>
      </c>
      <c r="D1320" t="s">
        <v>8221</v>
      </c>
      <c r="E1320">
        <v>16</v>
      </c>
      <c r="F1320">
        <v>25</v>
      </c>
    </row>
    <row r="1321" spans="1:6" x14ac:dyDescent="0.3">
      <c r="A1321" t="s">
        <v>8219</v>
      </c>
      <c r="B1321">
        <v>25</v>
      </c>
      <c r="C1321">
        <v>81</v>
      </c>
      <c r="D1321" t="s">
        <v>8221</v>
      </c>
      <c r="E1321">
        <v>2</v>
      </c>
      <c r="F1321">
        <v>25</v>
      </c>
    </row>
    <row r="1322" spans="1:6" x14ac:dyDescent="0.3">
      <c r="A1322" t="s">
        <v>8219</v>
      </c>
      <c r="B1322">
        <v>21</v>
      </c>
      <c r="C1322">
        <v>81</v>
      </c>
      <c r="D1322" t="s">
        <v>8221</v>
      </c>
      <c r="E1322">
        <v>5</v>
      </c>
      <c r="F1322">
        <v>25</v>
      </c>
    </row>
    <row r="1323" spans="1:6" x14ac:dyDescent="0.3">
      <c r="A1323" t="s">
        <v>8219</v>
      </c>
      <c r="B1323">
        <v>151</v>
      </c>
      <c r="C1323">
        <v>81</v>
      </c>
      <c r="D1323" t="s">
        <v>8221</v>
      </c>
      <c r="E1323">
        <v>1</v>
      </c>
      <c r="F1323">
        <v>26</v>
      </c>
    </row>
    <row r="1324" spans="1:6" x14ac:dyDescent="0.3">
      <c r="A1324" t="s">
        <v>8219</v>
      </c>
      <c r="B1324">
        <v>489</v>
      </c>
      <c r="C1324">
        <v>81</v>
      </c>
      <c r="D1324" t="s">
        <v>8221</v>
      </c>
      <c r="E1324">
        <v>31</v>
      </c>
      <c r="F1324">
        <v>26</v>
      </c>
    </row>
    <row r="1325" spans="1:6" x14ac:dyDescent="0.3">
      <c r="A1325" t="s">
        <v>8219</v>
      </c>
      <c r="B1325">
        <v>50</v>
      </c>
      <c r="C1325">
        <v>81</v>
      </c>
      <c r="D1325" t="s">
        <v>8221</v>
      </c>
      <c r="E1325">
        <v>0</v>
      </c>
      <c r="F1325">
        <v>26</v>
      </c>
    </row>
    <row r="1326" spans="1:6" x14ac:dyDescent="0.3">
      <c r="A1326" t="s">
        <v>8219</v>
      </c>
      <c r="B1326">
        <v>321</v>
      </c>
      <c r="C1326">
        <v>81</v>
      </c>
      <c r="D1326" t="s">
        <v>8221</v>
      </c>
      <c r="E1326">
        <v>2</v>
      </c>
      <c r="F1326">
        <v>26</v>
      </c>
    </row>
    <row r="1327" spans="1:6" x14ac:dyDescent="0.3">
      <c r="A1327" t="s">
        <v>8219</v>
      </c>
      <c r="B1327">
        <v>1762</v>
      </c>
      <c r="C1327">
        <v>81</v>
      </c>
      <c r="D1327" t="s">
        <v>8221</v>
      </c>
      <c r="E1327">
        <v>7</v>
      </c>
      <c r="F1327">
        <v>26</v>
      </c>
    </row>
    <row r="1328" spans="1:6" x14ac:dyDescent="0.3">
      <c r="A1328" t="s">
        <v>8219</v>
      </c>
      <c r="B1328">
        <v>385</v>
      </c>
      <c r="C1328">
        <v>81</v>
      </c>
      <c r="D1328" t="s">
        <v>8221</v>
      </c>
      <c r="E1328">
        <v>16</v>
      </c>
      <c r="F1328">
        <v>26</v>
      </c>
    </row>
    <row r="1329" spans="1:6" x14ac:dyDescent="0.3">
      <c r="A1329" t="s">
        <v>8219</v>
      </c>
      <c r="B1329">
        <v>398</v>
      </c>
      <c r="C1329">
        <v>81</v>
      </c>
      <c r="D1329" t="s">
        <v>8221</v>
      </c>
      <c r="E1329">
        <v>4</v>
      </c>
      <c r="F1329">
        <v>27</v>
      </c>
    </row>
    <row r="1330" spans="1:6" x14ac:dyDescent="0.3">
      <c r="A1330" t="s">
        <v>8219</v>
      </c>
      <c r="B1330">
        <v>304</v>
      </c>
      <c r="C1330">
        <v>81</v>
      </c>
      <c r="D1330" t="s">
        <v>8221</v>
      </c>
      <c r="E1330">
        <v>4</v>
      </c>
      <c r="F1330">
        <v>27</v>
      </c>
    </row>
    <row r="1331" spans="1:6" x14ac:dyDescent="0.3">
      <c r="A1331" t="s">
        <v>8219</v>
      </c>
      <c r="B1331">
        <v>676</v>
      </c>
      <c r="C1331">
        <v>82</v>
      </c>
      <c r="D1331" t="s">
        <v>8221</v>
      </c>
      <c r="E1331">
        <v>4</v>
      </c>
      <c r="F1331">
        <v>27</v>
      </c>
    </row>
    <row r="1332" spans="1:6" x14ac:dyDescent="0.3">
      <c r="A1332" t="s">
        <v>8219</v>
      </c>
      <c r="B1332">
        <v>577</v>
      </c>
      <c r="C1332">
        <v>82</v>
      </c>
      <c r="D1332" t="s">
        <v>8221</v>
      </c>
      <c r="E1332">
        <v>3</v>
      </c>
      <c r="F1332">
        <v>27</v>
      </c>
    </row>
    <row r="1333" spans="1:6" x14ac:dyDescent="0.3">
      <c r="A1333" t="s">
        <v>8219</v>
      </c>
      <c r="B1333">
        <v>3663</v>
      </c>
      <c r="C1333">
        <v>82</v>
      </c>
      <c r="D1333" t="s">
        <v>8221</v>
      </c>
      <c r="E1333">
        <v>36</v>
      </c>
      <c r="F1333">
        <v>27</v>
      </c>
    </row>
    <row r="1334" spans="1:6" x14ac:dyDescent="0.3">
      <c r="A1334" t="s">
        <v>8219</v>
      </c>
      <c r="B1334">
        <v>294</v>
      </c>
      <c r="C1334">
        <v>82</v>
      </c>
      <c r="D1334" t="s">
        <v>8221</v>
      </c>
      <c r="E1334">
        <v>1</v>
      </c>
      <c r="F1334">
        <v>27</v>
      </c>
    </row>
    <row r="1335" spans="1:6" x14ac:dyDescent="0.3">
      <c r="A1335" t="s">
        <v>8219</v>
      </c>
      <c r="B1335">
        <v>28</v>
      </c>
      <c r="C1335">
        <v>82</v>
      </c>
      <c r="D1335" t="s">
        <v>8221</v>
      </c>
      <c r="E1335">
        <v>7</v>
      </c>
      <c r="F1335">
        <v>27</v>
      </c>
    </row>
    <row r="1336" spans="1:6" x14ac:dyDescent="0.3">
      <c r="A1336" t="s">
        <v>8219</v>
      </c>
      <c r="B1336">
        <v>100</v>
      </c>
      <c r="C1336">
        <v>82</v>
      </c>
      <c r="D1336" t="s">
        <v>8221</v>
      </c>
      <c r="E1336">
        <v>27</v>
      </c>
      <c r="F1336">
        <v>28</v>
      </c>
    </row>
    <row r="1337" spans="1:6" x14ac:dyDescent="0.3">
      <c r="A1337" t="s">
        <v>8219</v>
      </c>
      <c r="B1337">
        <v>72</v>
      </c>
      <c r="C1337">
        <v>82</v>
      </c>
      <c r="D1337" t="s">
        <v>8221</v>
      </c>
      <c r="E1337">
        <v>1</v>
      </c>
      <c r="F1337">
        <v>28</v>
      </c>
    </row>
    <row r="1338" spans="1:6" x14ac:dyDescent="0.3">
      <c r="A1338" t="s">
        <v>8219</v>
      </c>
      <c r="B1338">
        <v>238</v>
      </c>
      <c r="C1338">
        <v>82</v>
      </c>
      <c r="D1338" t="s">
        <v>8221</v>
      </c>
      <c r="E1338">
        <v>0</v>
      </c>
      <c r="F1338">
        <v>28</v>
      </c>
    </row>
    <row r="1339" spans="1:6" x14ac:dyDescent="0.3">
      <c r="A1339" t="s">
        <v>8219</v>
      </c>
      <c r="B1339">
        <v>159</v>
      </c>
      <c r="C1339">
        <v>82</v>
      </c>
      <c r="D1339" t="s">
        <v>8221</v>
      </c>
      <c r="E1339">
        <v>1</v>
      </c>
      <c r="F1339">
        <v>28</v>
      </c>
    </row>
    <row r="1340" spans="1:6" x14ac:dyDescent="0.3">
      <c r="A1340" t="s">
        <v>8219</v>
      </c>
      <c r="B1340">
        <v>77</v>
      </c>
      <c r="C1340">
        <v>83</v>
      </c>
      <c r="D1340" t="s">
        <v>8221</v>
      </c>
      <c r="E1340">
        <v>3</v>
      </c>
      <c r="F1340">
        <v>28</v>
      </c>
    </row>
    <row r="1341" spans="1:6" x14ac:dyDescent="0.3">
      <c r="A1341" t="s">
        <v>8219</v>
      </c>
      <c r="B1341">
        <v>53</v>
      </c>
      <c r="C1341">
        <v>83</v>
      </c>
      <c r="D1341" t="s">
        <v>8221</v>
      </c>
      <c r="E1341">
        <v>3</v>
      </c>
      <c r="F1341">
        <v>28</v>
      </c>
    </row>
    <row r="1342" spans="1:6" x14ac:dyDescent="0.3">
      <c r="A1342" t="s">
        <v>8219</v>
      </c>
      <c r="B1342">
        <v>1251</v>
      </c>
      <c r="C1342">
        <v>83</v>
      </c>
      <c r="D1342" t="s">
        <v>8221</v>
      </c>
      <c r="E1342">
        <v>3</v>
      </c>
      <c r="F1342">
        <v>28</v>
      </c>
    </row>
    <row r="1343" spans="1:6" x14ac:dyDescent="0.3">
      <c r="A1343" t="s">
        <v>8219</v>
      </c>
      <c r="B1343">
        <v>465</v>
      </c>
      <c r="C1343">
        <v>83</v>
      </c>
      <c r="D1343" t="s">
        <v>8221</v>
      </c>
      <c r="E1343">
        <v>0</v>
      </c>
      <c r="F1343">
        <v>28</v>
      </c>
    </row>
    <row r="1344" spans="1:6" x14ac:dyDescent="0.3">
      <c r="A1344" t="s">
        <v>8219</v>
      </c>
      <c r="B1344">
        <v>74</v>
      </c>
      <c r="C1344">
        <v>83</v>
      </c>
      <c r="D1344" t="s">
        <v>8221</v>
      </c>
      <c r="E1344">
        <v>6</v>
      </c>
      <c r="F1344">
        <v>29</v>
      </c>
    </row>
    <row r="1345" spans="1:6" x14ac:dyDescent="0.3">
      <c r="A1345" t="s">
        <v>8219</v>
      </c>
      <c r="B1345">
        <v>62</v>
      </c>
      <c r="C1345">
        <v>83</v>
      </c>
      <c r="D1345" t="s">
        <v>8221</v>
      </c>
      <c r="E1345">
        <v>17</v>
      </c>
      <c r="F1345">
        <v>29</v>
      </c>
    </row>
    <row r="1346" spans="1:6" x14ac:dyDescent="0.3">
      <c r="A1346" t="s">
        <v>8219</v>
      </c>
      <c r="B1346">
        <v>3468</v>
      </c>
      <c r="C1346">
        <v>83</v>
      </c>
      <c r="D1346" t="s">
        <v>8221</v>
      </c>
      <c r="E1346">
        <v>40</v>
      </c>
      <c r="F1346">
        <v>29</v>
      </c>
    </row>
    <row r="1347" spans="1:6" x14ac:dyDescent="0.3">
      <c r="A1347" t="s">
        <v>8219</v>
      </c>
      <c r="B1347">
        <v>52</v>
      </c>
      <c r="C1347">
        <v>83</v>
      </c>
      <c r="D1347" t="s">
        <v>8221</v>
      </c>
      <c r="E1347">
        <v>3</v>
      </c>
      <c r="F1347">
        <v>29</v>
      </c>
    </row>
    <row r="1348" spans="1:6" x14ac:dyDescent="0.3">
      <c r="A1348" t="s">
        <v>8219</v>
      </c>
      <c r="B1348">
        <v>50</v>
      </c>
      <c r="C1348">
        <v>84</v>
      </c>
      <c r="D1348" t="s">
        <v>8221</v>
      </c>
      <c r="E1348">
        <v>1</v>
      </c>
      <c r="F1348">
        <v>29</v>
      </c>
    </row>
    <row r="1349" spans="1:6" x14ac:dyDescent="0.3">
      <c r="A1349" t="s">
        <v>8219</v>
      </c>
      <c r="B1349">
        <v>45</v>
      </c>
      <c r="C1349">
        <v>84</v>
      </c>
      <c r="D1349" t="s">
        <v>8221</v>
      </c>
      <c r="E1349">
        <v>2</v>
      </c>
      <c r="F1349">
        <v>29</v>
      </c>
    </row>
    <row r="1350" spans="1:6" x14ac:dyDescent="0.3">
      <c r="A1350" t="s">
        <v>8219</v>
      </c>
      <c r="B1350">
        <v>21</v>
      </c>
      <c r="C1350">
        <v>84</v>
      </c>
      <c r="D1350" t="s">
        <v>8221</v>
      </c>
      <c r="E1350">
        <v>7</v>
      </c>
      <c r="F1350">
        <v>29</v>
      </c>
    </row>
    <row r="1351" spans="1:6" x14ac:dyDescent="0.3">
      <c r="A1351" t="s">
        <v>8219</v>
      </c>
      <c r="B1351">
        <v>100</v>
      </c>
      <c r="C1351">
        <v>84</v>
      </c>
      <c r="D1351" t="s">
        <v>8221</v>
      </c>
      <c r="E1351">
        <v>14</v>
      </c>
      <c r="F1351">
        <v>29</v>
      </c>
    </row>
    <row r="1352" spans="1:6" x14ac:dyDescent="0.3">
      <c r="A1352" t="s">
        <v>8219</v>
      </c>
      <c r="B1352">
        <v>81</v>
      </c>
      <c r="C1352">
        <v>84</v>
      </c>
      <c r="D1352" t="s">
        <v>8221</v>
      </c>
      <c r="E1352">
        <v>0</v>
      </c>
      <c r="F1352">
        <v>29</v>
      </c>
    </row>
    <row r="1353" spans="1:6" x14ac:dyDescent="0.3">
      <c r="A1353" t="s">
        <v>8219</v>
      </c>
      <c r="B1353">
        <v>286</v>
      </c>
      <c r="C1353">
        <v>84</v>
      </c>
      <c r="D1353" t="s">
        <v>8221</v>
      </c>
      <c r="E1353">
        <v>0</v>
      </c>
      <c r="F1353">
        <v>30</v>
      </c>
    </row>
    <row r="1354" spans="1:6" x14ac:dyDescent="0.3">
      <c r="A1354" t="s">
        <v>8219</v>
      </c>
      <c r="B1354">
        <v>42</v>
      </c>
      <c r="C1354">
        <v>85</v>
      </c>
      <c r="D1354" t="s">
        <v>8221</v>
      </c>
      <c r="E1354">
        <v>1</v>
      </c>
      <c r="F1354">
        <v>30</v>
      </c>
    </row>
    <row r="1355" spans="1:6" x14ac:dyDescent="0.3">
      <c r="A1355" t="s">
        <v>8219</v>
      </c>
      <c r="B1355">
        <v>199</v>
      </c>
      <c r="C1355">
        <v>85</v>
      </c>
      <c r="D1355" t="s">
        <v>8221</v>
      </c>
      <c r="E1355">
        <v>12</v>
      </c>
      <c r="F1355">
        <v>30</v>
      </c>
    </row>
    <row r="1356" spans="1:6" x14ac:dyDescent="0.3">
      <c r="A1356" t="s">
        <v>8219</v>
      </c>
      <c r="B1356">
        <v>25</v>
      </c>
      <c r="C1356">
        <v>85</v>
      </c>
      <c r="D1356" t="s">
        <v>8221</v>
      </c>
      <c r="E1356">
        <v>12</v>
      </c>
      <c r="F1356">
        <v>30</v>
      </c>
    </row>
    <row r="1357" spans="1:6" x14ac:dyDescent="0.3">
      <c r="A1357" t="s">
        <v>8219</v>
      </c>
      <c r="B1357">
        <v>84</v>
      </c>
      <c r="C1357">
        <v>85</v>
      </c>
      <c r="D1357" t="s">
        <v>8221</v>
      </c>
      <c r="E1357">
        <v>23</v>
      </c>
      <c r="F1357">
        <v>30</v>
      </c>
    </row>
    <row r="1358" spans="1:6" x14ac:dyDescent="0.3">
      <c r="A1358" t="s">
        <v>8219</v>
      </c>
      <c r="B1358">
        <v>50</v>
      </c>
      <c r="C1358">
        <v>86</v>
      </c>
      <c r="D1358" t="s">
        <v>8221</v>
      </c>
      <c r="E1358">
        <v>0</v>
      </c>
      <c r="F1358">
        <v>30</v>
      </c>
    </row>
    <row r="1359" spans="1:6" x14ac:dyDescent="0.3">
      <c r="A1359" t="s">
        <v>8219</v>
      </c>
      <c r="B1359">
        <v>26</v>
      </c>
      <c r="C1359">
        <v>86</v>
      </c>
      <c r="D1359" t="s">
        <v>8221</v>
      </c>
      <c r="E1359">
        <v>10</v>
      </c>
      <c r="F1359">
        <v>30</v>
      </c>
    </row>
    <row r="1360" spans="1:6" x14ac:dyDescent="0.3">
      <c r="A1360" t="s">
        <v>8219</v>
      </c>
      <c r="B1360">
        <v>14</v>
      </c>
      <c r="C1360">
        <v>86</v>
      </c>
      <c r="D1360" t="s">
        <v>8221</v>
      </c>
      <c r="E1360">
        <v>5</v>
      </c>
      <c r="F1360">
        <v>31</v>
      </c>
    </row>
    <row r="1361" spans="1:6" x14ac:dyDescent="0.3">
      <c r="A1361" t="s">
        <v>8219</v>
      </c>
      <c r="B1361">
        <v>49</v>
      </c>
      <c r="C1361">
        <v>86</v>
      </c>
      <c r="D1361" t="s">
        <v>8221</v>
      </c>
      <c r="E1361">
        <v>1</v>
      </c>
      <c r="F1361">
        <v>31</v>
      </c>
    </row>
    <row r="1362" spans="1:6" x14ac:dyDescent="0.3">
      <c r="A1362" t="s">
        <v>8219</v>
      </c>
      <c r="B1362">
        <v>69</v>
      </c>
      <c r="C1362">
        <v>86</v>
      </c>
      <c r="D1362" t="s">
        <v>8221</v>
      </c>
      <c r="E1362">
        <v>2</v>
      </c>
      <c r="F1362">
        <v>31</v>
      </c>
    </row>
    <row r="1363" spans="1:6" x14ac:dyDescent="0.3">
      <c r="A1363" t="s">
        <v>8219</v>
      </c>
      <c r="B1363">
        <v>60</v>
      </c>
      <c r="C1363">
        <v>86</v>
      </c>
      <c r="D1363" t="s">
        <v>8221</v>
      </c>
      <c r="E1363">
        <v>2</v>
      </c>
      <c r="F1363">
        <v>31</v>
      </c>
    </row>
    <row r="1364" spans="1:6" x14ac:dyDescent="0.3">
      <c r="A1364" t="s">
        <v>8219</v>
      </c>
      <c r="B1364">
        <v>80</v>
      </c>
      <c r="C1364">
        <v>87</v>
      </c>
      <c r="D1364" t="s">
        <v>8221</v>
      </c>
      <c r="E1364">
        <v>0</v>
      </c>
      <c r="F1364">
        <v>31</v>
      </c>
    </row>
    <row r="1365" spans="1:6" x14ac:dyDescent="0.3">
      <c r="A1365" t="s">
        <v>8219</v>
      </c>
      <c r="B1365">
        <v>56</v>
      </c>
      <c r="C1365">
        <v>87</v>
      </c>
      <c r="D1365" t="s">
        <v>8221</v>
      </c>
      <c r="E1365">
        <v>13</v>
      </c>
      <c r="F1365">
        <v>31</v>
      </c>
    </row>
    <row r="1366" spans="1:6" x14ac:dyDescent="0.3">
      <c r="A1366" t="s">
        <v>8219</v>
      </c>
      <c r="B1366">
        <v>104</v>
      </c>
      <c r="C1366">
        <v>87</v>
      </c>
      <c r="D1366" t="s">
        <v>8221</v>
      </c>
      <c r="E1366">
        <v>0</v>
      </c>
      <c r="F1366">
        <v>31</v>
      </c>
    </row>
    <row r="1367" spans="1:6" x14ac:dyDescent="0.3">
      <c r="A1367" t="s">
        <v>8219</v>
      </c>
      <c r="B1367">
        <v>46</v>
      </c>
      <c r="C1367">
        <v>87</v>
      </c>
      <c r="D1367" t="s">
        <v>8221</v>
      </c>
      <c r="E1367">
        <v>1</v>
      </c>
      <c r="F1367">
        <v>32</v>
      </c>
    </row>
    <row r="1368" spans="1:6" x14ac:dyDescent="0.3">
      <c r="A1368" t="s">
        <v>8219</v>
      </c>
      <c r="B1368">
        <v>206</v>
      </c>
      <c r="C1368">
        <v>87</v>
      </c>
      <c r="D1368" t="s">
        <v>8221</v>
      </c>
      <c r="E1368">
        <v>5</v>
      </c>
      <c r="F1368">
        <v>32</v>
      </c>
    </row>
    <row r="1369" spans="1:6" x14ac:dyDescent="0.3">
      <c r="A1369" t="s">
        <v>8219</v>
      </c>
      <c r="B1369">
        <v>18</v>
      </c>
      <c r="C1369">
        <v>87</v>
      </c>
      <c r="D1369" t="s">
        <v>8221</v>
      </c>
      <c r="E1369">
        <v>2</v>
      </c>
      <c r="F1369">
        <v>32</v>
      </c>
    </row>
    <row r="1370" spans="1:6" x14ac:dyDescent="0.3">
      <c r="A1370" t="s">
        <v>8219</v>
      </c>
      <c r="B1370">
        <v>28</v>
      </c>
      <c r="C1370">
        <v>87</v>
      </c>
      <c r="D1370" t="s">
        <v>8221</v>
      </c>
      <c r="E1370">
        <v>0</v>
      </c>
      <c r="F1370">
        <v>33</v>
      </c>
    </row>
    <row r="1371" spans="1:6" x14ac:dyDescent="0.3">
      <c r="A1371" t="s">
        <v>8219</v>
      </c>
      <c r="B1371">
        <v>11</v>
      </c>
      <c r="C1371">
        <v>87</v>
      </c>
      <c r="D1371" t="s">
        <v>8221</v>
      </c>
      <c r="E1371">
        <v>32</v>
      </c>
      <c r="F1371">
        <v>33</v>
      </c>
    </row>
    <row r="1372" spans="1:6" x14ac:dyDescent="0.3">
      <c r="A1372" t="s">
        <v>8219</v>
      </c>
      <c r="B1372">
        <v>263</v>
      </c>
      <c r="C1372">
        <v>87</v>
      </c>
      <c r="D1372" t="s">
        <v>8221</v>
      </c>
      <c r="E1372">
        <v>1</v>
      </c>
      <c r="F1372">
        <v>33</v>
      </c>
    </row>
    <row r="1373" spans="1:6" x14ac:dyDescent="0.3">
      <c r="A1373" t="s">
        <v>8219</v>
      </c>
      <c r="B1373">
        <v>394</v>
      </c>
      <c r="C1373">
        <v>88</v>
      </c>
      <c r="D1373" t="s">
        <v>8221</v>
      </c>
      <c r="E1373">
        <v>1</v>
      </c>
      <c r="F1373">
        <v>33</v>
      </c>
    </row>
    <row r="1374" spans="1:6" x14ac:dyDescent="0.3">
      <c r="A1374" t="s">
        <v>8219</v>
      </c>
      <c r="B1374">
        <v>1049</v>
      </c>
      <c r="C1374">
        <v>88</v>
      </c>
      <c r="D1374" t="s">
        <v>8221</v>
      </c>
      <c r="E1374">
        <v>1</v>
      </c>
      <c r="F1374">
        <v>33</v>
      </c>
    </row>
    <row r="1375" spans="1:6" x14ac:dyDescent="0.3">
      <c r="A1375" t="s">
        <v>8219</v>
      </c>
      <c r="B1375">
        <v>308</v>
      </c>
      <c r="C1375">
        <v>88</v>
      </c>
      <c r="D1375" t="s">
        <v>8221</v>
      </c>
      <c r="E1375">
        <v>0</v>
      </c>
      <c r="F1375">
        <v>33</v>
      </c>
    </row>
    <row r="1376" spans="1:6" x14ac:dyDescent="0.3">
      <c r="A1376" t="s">
        <v>8219</v>
      </c>
      <c r="B1376">
        <v>1088</v>
      </c>
      <c r="C1376">
        <v>88</v>
      </c>
      <c r="D1376" t="s">
        <v>8221</v>
      </c>
      <c r="E1376">
        <v>0</v>
      </c>
      <c r="F1376">
        <v>33</v>
      </c>
    </row>
    <row r="1377" spans="1:6" x14ac:dyDescent="0.3">
      <c r="A1377" t="s">
        <v>8219</v>
      </c>
      <c r="B1377">
        <v>73</v>
      </c>
      <c r="C1377">
        <v>88</v>
      </c>
      <c r="D1377" t="s">
        <v>8221</v>
      </c>
      <c r="E1377">
        <v>8</v>
      </c>
      <c r="F1377">
        <v>34</v>
      </c>
    </row>
    <row r="1378" spans="1:6" x14ac:dyDescent="0.3">
      <c r="A1378" t="s">
        <v>8219</v>
      </c>
      <c r="B1378">
        <v>143</v>
      </c>
      <c r="C1378">
        <v>88</v>
      </c>
      <c r="D1378" t="s">
        <v>8221</v>
      </c>
      <c r="E1378">
        <v>0</v>
      </c>
      <c r="F1378">
        <v>34</v>
      </c>
    </row>
    <row r="1379" spans="1:6" x14ac:dyDescent="0.3">
      <c r="A1379" t="s">
        <v>8219</v>
      </c>
      <c r="B1379">
        <v>1420</v>
      </c>
      <c r="C1379">
        <v>89</v>
      </c>
      <c r="D1379" t="s">
        <v>8221</v>
      </c>
      <c r="E1379">
        <v>1</v>
      </c>
      <c r="F1379">
        <v>34</v>
      </c>
    </row>
    <row r="1380" spans="1:6" x14ac:dyDescent="0.3">
      <c r="A1380" t="s">
        <v>8219</v>
      </c>
      <c r="B1380">
        <v>305</v>
      </c>
      <c r="C1380">
        <v>89</v>
      </c>
      <c r="D1380" t="s">
        <v>8221</v>
      </c>
      <c r="E1380">
        <v>16</v>
      </c>
      <c r="F1380">
        <v>34</v>
      </c>
    </row>
    <row r="1381" spans="1:6" x14ac:dyDescent="0.3">
      <c r="A1381" t="s">
        <v>8219</v>
      </c>
      <c r="B1381">
        <v>551</v>
      </c>
      <c r="C1381">
        <v>89</v>
      </c>
      <c r="D1381" t="s">
        <v>8221</v>
      </c>
      <c r="E1381">
        <v>12</v>
      </c>
      <c r="F1381">
        <v>34</v>
      </c>
    </row>
    <row r="1382" spans="1:6" x14ac:dyDescent="0.3">
      <c r="A1382" t="s">
        <v>8219</v>
      </c>
      <c r="B1382">
        <v>187</v>
      </c>
      <c r="C1382">
        <v>89</v>
      </c>
      <c r="D1382" t="s">
        <v>8221</v>
      </c>
      <c r="E1382">
        <v>4</v>
      </c>
      <c r="F1382">
        <v>35</v>
      </c>
    </row>
    <row r="1383" spans="1:6" x14ac:dyDescent="0.3">
      <c r="A1383" t="s">
        <v>8219</v>
      </c>
      <c r="B1383">
        <v>325</v>
      </c>
      <c r="C1383">
        <v>89</v>
      </c>
      <c r="D1383" t="s">
        <v>8221</v>
      </c>
      <c r="E1383">
        <v>2</v>
      </c>
      <c r="F1383">
        <v>36</v>
      </c>
    </row>
    <row r="1384" spans="1:6" x14ac:dyDescent="0.3">
      <c r="A1384" t="s">
        <v>8219</v>
      </c>
      <c r="B1384">
        <v>148</v>
      </c>
      <c r="C1384">
        <v>89</v>
      </c>
      <c r="D1384" t="s">
        <v>8221</v>
      </c>
      <c r="E1384">
        <v>3</v>
      </c>
      <c r="F1384">
        <v>36</v>
      </c>
    </row>
    <row r="1385" spans="1:6" x14ac:dyDescent="0.3">
      <c r="A1385" t="s">
        <v>8219</v>
      </c>
      <c r="B1385">
        <v>69</v>
      </c>
      <c r="C1385">
        <v>89</v>
      </c>
      <c r="D1385" t="s">
        <v>8221</v>
      </c>
      <c r="E1385">
        <v>0</v>
      </c>
      <c r="F1385">
        <v>36</v>
      </c>
    </row>
    <row r="1386" spans="1:6" x14ac:dyDescent="0.3">
      <c r="A1386" t="s">
        <v>8219</v>
      </c>
      <c r="B1386">
        <v>173</v>
      </c>
      <c r="C1386">
        <v>89</v>
      </c>
      <c r="D1386" t="s">
        <v>8221</v>
      </c>
      <c r="E1386">
        <v>3</v>
      </c>
      <c r="F1386">
        <v>36</v>
      </c>
    </row>
    <row r="1387" spans="1:6" x14ac:dyDescent="0.3">
      <c r="A1387" t="s">
        <v>8219</v>
      </c>
      <c r="B1387">
        <v>269</v>
      </c>
      <c r="C1387">
        <v>89</v>
      </c>
      <c r="D1387" t="s">
        <v>8221</v>
      </c>
      <c r="E1387">
        <v>4</v>
      </c>
      <c r="F1387">
        <v>36</v>
      </c>
    </row>
    <row r="1388" spans="1:6" x14ac:dyDescent="0.3">
      <c r="A1388" t="s">
        <v>8219</v>
      </c>
      <c r="B1388">
        <v>185</v>
      </c>
      <c r="C1388">
        <v>89</v>
      </c>
      <c r="D1388" t="s">
        <v>8221</v>
      </c>
      <c r="E1388">
        <v>2</v>
      </c>
      <c r="F1388">
        <v>37</v>
      </c>
    </row>
    <row r="1389" spans="1:6" x14ac:dyDescent="0.3">
      <c r="A1389" t="s">
        <v>8219</v>
      </c>
      <c r="B1389">
        <v>176</v>
      </c>
      <c r="C1389">
        <v>89</v>
      </c>
      <c r="D1389" t="s">
        <v>8221</v>
      </c>
      <c r="E1389">
        <v>10</v>
      </c>
      <c r="F1389">
        <v>37</v>
      </c>
    </row>
    <row r="1390" spans="1:6" x14ac:dyDescent="0.3">
      <c r="A1390" t="s">
        <v>8219</v>
      </c>
      <c r="B1390">
        <v>1019</v>
      </c>
      <c r="C1390">
        <v>90</v>
      </c>
      <c r="D1390" t="s">
        <v>8221</v>
      </c>
      <c r="E1390">
        <v>11</v>
      </c>
      <c r="F1390">
        <v>37</v>
      </c>
    </row>
    <row r="1391" spans="1:6" x14ac:dyDescent="0.3">
      <c r="A1391" t="s">
        <v>8219</v>
      </c>
      <c r="B1391">
        <v>113</v>
      </c>
      <c r="C1391">
        <v>90</v>
      </c>
      <c r="D1391" t="s">
        <v>8221</v>
      </c>
      <c r="E1391">
        <v>6</v>
      </c>
      <c r="F1391">
        <v>37</v>
      </c>
    </row>
    <row r="1392" spans="1:6" x14ac:dyDescent="0.3">
      <c r="A1392" t="s">
        <v>8219</v>
      </c>
      <c r="B1392">
        <v>404</v>
      </c>
      <c r="C1392">
        <v>90</v>
      </c>
      <c r="D1392" t="s">
        <v>8221</v>
      </c>
      <c r="E1392">
        <v>2</v>
      </c>
      <c r="F1392">
        <v>37</v>
      </c>
    </row>
    <row r="1393" spans="1:6" x14ac:dyDescent="0.3">
      <c r="A1393" t="s">
        <v>8219</v>
      </c>
      <c r="B1393">
        <v>707</v>
      </c>
      <c r="C1393">
        <v>90</v>
      </c>
      <c r="D1393" t="s">
        <v>8221</v>
      </c>
      <c r="E1393">
        <v>6</v>
      </c>
      <c r="F1393">
        <v>37</v>
      </c>
    </row>
    <row r="1394" spans="1:6" x14ac:dyDescent="0.3">
      <c r="A1394" t="s">
        <v>8219</v>
      </c>
      <c r="B1394">
        <v>392</v>
      </c>
      <c r="C1394">
        <v>90</v>
      </c>
      <c r="D1394" t="s">
        <v>8221</v>
      </c>
      <c r="E1394">
        <v>8</v>
      </c>
      <c r="F1394">
        <v>37</v>
      </c>
    </row>
    <row r="1395" spans="1:6" x14ac:dyDescent="0.3">
      <c r="A1395" t="s">
        <v>8219</v>
      </c>
      <c r="B1395">
        <v>23</v>
      </c>
      <c r="C1395">
        <v>90</v>
      </c>
      <c r="D1395" t="s">
        <v>8221</v>
      </c>
      <c r="E1395">
        <v>37</v>
      </c>
      <c r="F1395">
        <v>37</v>
      </c>
    </row>
    <row r="1396" spans="1:6" x14ac:dyDescent="0.3">
      <c r="A1396" t="s">
        <v>8219</v>
      </c>
      <c r="B1396">
        <v>682</v>
      </c>
      <c r="C1396">
        <v>90</v>
      </c>
      <c r="D1396" t="s">
        <v>8221</v>
      </c>
      <c r="E1396">
        <v>11</v>
      </c>
      <c r="F1396">
        <v>38</v>
      </c>
    </row>
    <row r="1397" spans="1:6" x14ac:dyDescent="0.3">
      <c r="A1397" t="s">
        <v>8219</v>
      </c>
      <c r="B1397">
        <v>37</v>
      </c>
      <c r="C1397">
        <v>90</v>
      </c>
      <c r="D1397" t="s">
        <v>8221</v>
      </c>
      <c r="E1397">
        <v>0</v>
      </c>
      <c r="F1397">
        <v>38</v>
      </c>
    </row>
    <row r="1398" spans="1:6" x14ac:dyDescent="0.3">
      <c r="A1398" t="s">
        <v>8219</v>
      </c>
      <c r="B1398">
        <v>146</v>
      </c>
      <c r="C1398">
        <v>90</v>
      </c>
      <c r="D1398" t="s">
        <v>8221</v>
      </c>
      <c r="E1398">
        <v>10</v>
      </c>
      <c r="F1398">
        <v>38</v>
      </c>
    </row>
    <row r="1399" spans="1:6" x14ac:dyDescent="0.3">
      <c r="A1399" t="s">
        <v>8219</v>
      </c>
      <c r="B1399">
        <v>119</v>
      </c>
      <c r="C1399">
        <v>91</v>
      </c>
      <c r="D1399" t="s">
        <v>8221</v>
      </c>
      <c r="E1399">
        <v>6</v>
      </c>
      <c r="F1399">
        <v>38</v>
      </c>
    </row>
    <row r="1400" spans="1:6" x14ac:dyDescent="0.3">
      <c r="A1400" t="s">
        <v>8219</v>
      </c>
      <c r="B1400">
        <v>163</v>
      </c>
      <c r="C1400">
        <v>91</v>
      </c>
      <c r="D1400" t="s">
        <v>8221</v>
      </c>
      <c r="E1400">
        <v>8</v>
      </c>
      <c r="F1400">
        <v>38</v>
      </c>
    </row>
    <row r="1401" spans="1:6" x14ac:dyDescent="0.3">
      <c r="A1401" t="s">
        <v>8219</v>
      </c>
      <c r="B1401">
        <v>339</v>
      </c>
      <c r="C1401">
        <v>91</v>
      </c>
      <c r="D1401" t="s">
        <v>8221</v>
      </c>
      <c r="E1401">
        <v>6</v>
      </c>
      <c r="F1401">
        <v>39</v>
      </c>
    </row>
    <row r="1402" spans="1:6" x14ac:dyDescent="0.3">
      <c r="A1402" t="s">
        <v>8219</v>
      </c>
      <c r="B1402">
        <v>58</v>
      </c>
      <c r="C1402">
        <v>91</v>
      </c>
      <c r="D1402" t="s">
        <v>8221</v>
      </c>
      <c r="E1402">
        <v>7</v>
      </c>
      <c r="F1402">
        <v>39</v>
      </c>
    </row>
    <row r="1403" spans="1:6" x14ac:dyDescent="0.3">
      <c r="A1403" t="s">
        <v>8219</v>
      </c>
      <c r="B1403">
        <v>456</v>
      </c>
      <c r="C1403">
        <v>91</v>
      </c>
      <c r="D1403" t="s">
        <v>8221</v>
      </c>
      <c r="E1403">
        <v>7</v>
      </c>
      <c r="F1403">
        <v>39</v>
      </c>
    </row>
    <row r="1404" spans="1:6" x14ac:dyDescent="0.3">
      <c r="A1404" t="s">
        <v>8219</v>
      </c>
      <c r="B1404">
        <v>15</v>
      </c>
      <c r="C1404">
        <v>92</v>
      </c>
      <c r="D1404" t="s">
        <v>8221</v>
      </c>
      <c r="E1404">
        <v>5</v>
      </c>
      <c r="F1404">
        <v>39</v>
      </c>
    </row>
    <row r="1405" spans="1:6" x14ac:dyDescent="0.3">
      <c r="A1405" t="s">
        <v>8219</v>
      </c>
      <c r="B1405">
        <v>191</v>
      </c>
      <c r="C1405">
        <v>92</v>
      </c>
      <c r="D1405" t="s">
        <v>8221</v>
      </c>
      <c r="E1405">
        <v>46</v>
      </c>
      <c r="F1405">
        <v>39</v>
      </c>
    </row>
    <row r="1406" spans="1:6" x14ac:dyDescent="0.3">
      <c r="A1406" t="s">
        <v>8219</v>
      </c>
      <c r="B1406">
        <v>17</v>
      </c>
      <c r="C1406">
        <v>92</v>
      </c>
      <c r="D1406" t="s">
        <v>8221</v>
      </c>
      <c r="E1406">
        <v>10</v>
      </c>
      <c r="F1406">
        <v>39</v>
      </c>
    </row>
    <row r="1407" spans="1:6" x14ac:dyDescent="0.3">
      <c r="A1407" t="s">
        <v>8219</v>
      </c>
      <c r="B1407">
        <v>28</v>
      </c>
      <c r="C1407">
        <v>93</v>
      </c>
      <c r="D1407" t="s">
        <v>8221</v>
      </c>
      <c r="E1407">
        <v>19</v>
      </c>
      <c r="F1407">
        <v>40</v>
      </c>
    </row>
    <row r="1408" spans="1:6" x14ac:dyDescent="0.3">
      <c r="A1408" t="s">
        <v>8219</v>
      </c>
      <c r="B1408">
        <v>18</v>
      </c>
      <c r="C1408">
        <v>93</v>
      </c>
      <c r="D1408" t="s">
        <v>8221</v>
      </c>
      <c r="E1408">
        <v>13</v>
      </c>
      <c r="F1408">
        <v>40</v>
      </c>
    </row>
    <row r="1409" spans="1:6" x14ac:dyDescent="0.3">
      <c r="A1409" t="s">
        <v>8219</v>
      </c>
      <c r="B1409">
        <v>61</v>
      </c>
      <c r="C1409">
        <v>93</v>
      </c>
      <c r="D1409" t="s">
        <v>8221</v>
      </c>
      <c r="E1409">
        <v>13</v>
      </c>
      <c r="F1409">
        <v>40</v>
      </c>
    </row>
    <row r="1410" spans="1:6" x14ac:dyDescent="0.3">
      <c r="A1410" t="s">
        <v>8219</v>
      </c>
      <c r="B1410">
        <v>108</v>
      </c>
      <c r="C1410">
        <v>93</v>
      </c>
      <c r="D1410" t="s">
        <v>8221</v>
      </c>
      <c r="E1410">
        <v>4</v>
      </c>
      <c r="F1410">
        <v>41</v>
      </c>
    </row>
    <row r="1411" spans="1:6" x14ac:dyDescent="0.3">
      <c r="A1411" t="s">
        <v>8219</v>
      </c>
      <c r="B1411">
        <v>142</v>
      </c>
      <c r="C1411">
        <v>93</v>
      </c>
      <c r="D1411" t="s">
        <v>8221</v>
      </c>
      <c r="E1411">
        <v>0</v>
      </c>
      <c r="F1411">
        <v>41</v>
      </c>
    </row>
    <row r="1412" spans="1:6" x14ac:dyDescent="0.3">
      <c r="A1412" t="s">
        <v>8219</v>
      </c>
      <c r="B1412">
        <v>74</v>
      </c>
      <c r="C1412">
        <v>93</v>
      </c>
      <c r="D1412" t="s">
        <v>8221</v>
      </c>
      <c r="E1412">
        <v>3</v>
      </c>
      <c r="F1412">
        <v>41</v>
      </c>
    </row>
    <row r="1413" spans="1:6" x14ac:dyDescent="0.3">
      <c r="A1413" t="s">
        <v>8219</v>
      </c>
      <c r="B1413">
        <v>38</v>
      </c>
      <c r="C1413">
        <v>94</v>
      </c>
      <c r="D1413" t="s">
        <v>8221</v>
      </c>
      <c r="E1413">
        <v>1</v>
      </c>
      <c r="F1413">
        <v>42</v>
      </c>
    </row>
    <row r="1414" spans="1:6" x14ac:dyDescent="0.3">
      <c r="A1414" t="s">
        <v>8219</v>
      </c>
      <c r="B1414">
        <v>20</v>
      </c>
      <c r="C1414">
        <v>94</v>
      </c>
      <c r="D1414" t="s">
        <v>8221</v>
      </c>
      <c r="E1414">
        <v>9</v>
      </c>
      <c r="F1414">
        <v>42</v>
      </c>
    </row>
    <row r="1415" spans="1:6" x14ac:dyDescent="0.3">
      <c r="A1415" t="s">
        <v>8219</v>
      </c>
      <c r="B1415">
        <v>24</v>
      </c>
      <c r="C1415">
        <v>94</v>
      </c>
      <c r="D1415" t="s">
        <v>8221</v>
      </c>
      <c r="E1415">
        <v>1</v>
      </c>
      <c r="F1415">
        <v>43</v>
      </c>
    </row>
    <row r="1416" spans="1:6" x14ac:dyDescent="0.3">
      <c r="A1416" t="s">
        <v>8219</v>
      </c>
      <c r="B1416">
        <v>66</v>
      </c>
      <c r="C1416">
        <v>94</v>
      </c>
      <c r="D1416" t="s">
        <v>8221</v>
      </c>
      <c r="E1416">
        <v>1</v>
      </c>
      <c r="F1416">
        <v>44</v>
      </c>
    </row>
    <row r="1417" spans="1:6" x14ac:dyDescent="0.3">
      <c r="A1417" t="s">
        <v>8219</v>
      </c>
      <c r="B1417">
        <v>28</v>
      </c>
      <c r="C1417">
        <v>94</v>
      </c>
      <c r="D1417" t="s">
        <v>8221</v>
      </c>
      <c r="E1417">
        <v>4</v>
      </c>
      <c r="F1417">
        <v>45</v>
      </c>
    </row>
    <row r="1418" spans="1:6" x14ac:dyDescent="0.3">
      <c r="A1418" t="s">
        <v>8219</v>
      </c>
      <c r="B1418">
        <v>24</v>
      </c>
      <c r="C1418">
        <v>94</v>
      </c>
      <c r="D1418" t="s">
        <v>8221</v>
      </c>
      <c r="E1418">
        <v>17</v>
      </c>
      <c r="F1418">
        <v>45</v>
      </c>
    </row>
    <row r="1419" spans="1:6" x14ac:dyDescent="0.3">
      <c r="A1419" t="s">
        <v>8219</v>
      </c>
      <c r="B1419">
        <v>73</v>
      </c>
      <c r="C1419">
        <v>94</v>
      </c>
      <c r="D1419" t="s">
        <v>8221</v>
      </c>
      <c r="E1419">
        <v>0</v>
      </c>
      <c r="F1419">
        <v>45</v>
      </c>
    </row>
    <row r="1420" spans="1:6" x14ac:dyDescent="0.3">
      <c r="A1420" t="s">
        <v>8219</v>
      </c>
      <c r="B1420">
        <v>3</v>
      </c>
      <c r="C1420">
        <v>94</v>
      </c>
      <c r="D1420" t="s">
        <v>8221</v>
      </c>
      <c r="E1420">
        <v>12</v>
      </c>
      <c r="F1420">
        <v>46</v>
      </c>
    </row>
    <row r="1421" spans="1:6" x14ac:dyDescent="0.3">
      <c r="A1421" t="s">
        <v>8219</v>
      </c>
      <c r="B1421">
        <v>20</v>
      </c>
      <c r="C1421">
        <v>95</v>
      </c>
      <c r="D1421" t="s">
        <v>8221</v>
      </c>
      <c r="E1421">
        <v>14</v>
      </c>
      <c r="F1421">
        <v>47</v>
      </c>
    </row>
    <row r="1422" spans="1:6" x14ac:dyDescent="0.3">
      <c r="A1422" t="s">
        <v>8219</v>
      </c>
      <c r="B1422">
        <v>21</v>
      </c>
      <c r="C1422">
        <v>95</v>
      </c>
      <c r="D1422" t="s">
        <v>8221</v>
      </c>
      <c r="E1422">
        <v>1</v>
      </c>
      <c r="F1422">
        <v>47</v>
      </c>
    </row>
    <row r="1423" spans="1:6" x14ac:dyDescent="0.3">
      <c r="A1423" t="s">
        <v>8219</v>
      </c>
      <c r="B1423">
        <v>94</v>
      </c>
      <c r="C1423">
        <v>95</v>
      </c>
      <c r="D1423" t="s">
        <v>8221</v>
      </c>
      <c r="E1423">
        <v>14</v>
      </c>
      <c r="F1423">
        <v>48</v>
      </c>
    </row>
    <row r="1424" spans="1:6" x14ac:dyDescent="0.3">
      <c r="A1424" t="s">
        <v>8219</v>
      </c>
      <c r="B1424">
        <v>139</v>
      </c>
      <c r="C1424">
        <v>95</v>
      </c>
      <c r="D1424" t="s">
        <v>8221</v>
      </c>
      <c r="E1424">
        <v>4</v>
      </c>
      <c r="F1424">
        <v>48</v>
      </c>
    </row>
    <row r="1425" spans="1:6" x14ac:dyDescent="0.3">
      <c r="A1425" t="s">
        <v>8219</v>
      </c>
      <c r="B1425">
        <v>130</v>
      </c>
      <c r="C1425">
        <v>95</v>
      </c>
      <c r="D1425" t="s">
        <v>8221</v>
      </c>
      <c r="E1425">
        <v>2</v>
      </c>
      <c r="F1425">
        <v>49</v>
      </c>
    </row>
    <row r="1426" spans="1:6" x14ac:dyDescent="0.3">
      <c r="A1426" t="s">
        <v>8219</v>
      </c>
      <c r="B1426">
        <v>31</v>
      </c>
      <c r="C1426">
        <v>95</v>
      </c>
      <c r="D1426" t="s">
        <v>8221</v>
      </c>
      <c r="E1426">
        <v>1</v>
      </c>
      <c r="F1426">
        <v>49</v>
      </c>
    </row>
    <row r="1427" spans="1:6" x14ac:dyDescent="0.3">
      <c r="A1427" t="s">
        <v>8219</v>
      </c>
      <c r="B1427">
        <v>13</v>
      </c>
      <c r="C1427">
        <v>95</v>
      </c>
      <c r="D1427" t="s">
        <v>8221</v>
      </c>
      <c r="E1427">
        <v>2</v>
      </c>
      <c r="F1427">
        <v>49</v>
      </c>
    </row>
    <row r="1428" spans="1:6" x14ac:dyDescent="0.3">
      <c r="A1428" t="s">
        <v>8219</v>
      </c>
      <c r="B1428">
        <v>90</v>
      </c>
      <c r="C1428">
        <v>96</v>
      </c>
      <c r="D1428" t="s">
        <v>8221</v>
      </c>
      <c r="E1428">
        <v>1</v>
      </c>
      <c r="F1428">
        <v>50</v>
      </c>
    </row>
    <row r="1429" spans="1:6" x14ac:dyDescent="0.3">
      <c r="A1429" t="s">
        <v>8219</v>
      </c>
      <c r="B1429">
        <v>141</v>
      </c>
      <c r="C1429">
        <v>96</v>
      </c>
      <c r="D1429" t="s">
        <v>8221</v>
      </c>
      <c r="E1429">
        <v>1</v>
      </c>
      <c r="F1429">
        <v>50</v>
      </c>
    </row>
    <row r="1430" spans="1:6" x14ac:dyDescent="0.3">
      <c r="A1430" t="s">
        <v>8219</v>
      </c>
      <c r="B1430">
        <v>23</v>
      </c>
      <c r="C1430">
        <v>96</v>
      </c>
      <c r="D1430" t="s">
        <v>8221</v>
      </c>
      <c r="E1430">
        <v>4</v>
      </c>
      <c r="F1430">
        <v>52</v>
      </c>
    </row>
    <row r="1431" spans="1:6" x14ac:dyDescent="0.3">
      <c r="A1431" t="s">
        <v>8219</v>
      </c>
      <c r="B1431">
        <v>18</v>
      </c>
      <c r="C1431">
        <v>96</v>
      </c>
      <c r="D1431" t="s">
        <v>8221</v>
      </c>
      <c r="E1431">
        <v>3</v>
      </c>
      <c r="F1431">
        <v>52</v>
      </c>
    </row>
    <row r="1432" spans="1:6" x14ac:dyDescent="0.3">
      <c r="A1432" t="s">
        <v>8219</v>
      </c>
      <c r="B1432">
        <v>76</v>
      </c>
      <c r="C1432">
        <v>96</v>
      </c>
      <c r="D1432" t="s">
        <v>8221</v>
      </c>
      <c r="E1432">
        <v>38</v>
      </c>
      <c r="F1432">
        <v>52</v>
      </c>
    </row>
    <row r="1433" spans="1:6" x14ac:dyDescent="0.3">
      <c r="A1433" t="s">
        <v>8219</v>
      </c>
      <c r="B1433">
        <v>93</v>
      </c>
      <c r="C1433">
        <v>96</v>
      </c>
      <c r="D1433" t="s">
        <v>8221</v>
      </c>
      <c r="E1433">
        <v>4</v>
      </c>
      <c r="F1433">
        <v>53</v>
      </c>
    </row>
    <row r="1434" spans="1:6" x14ac:dyDescent="0.3">
      <c r="A1434" t="s">
        <v>8219</v>
      </c>
      <c r="B1434">
        <v>69</v>
      </c>
      <c r="C1434">
        <v>96</v>
      </c>
      <c r="D1434" t="s">
        <v>8221</v>
      </c>
      <c r="E1434">
        <v>0</v>
      </c>
      <c r="F1434">
        <v>53</v>
      </c>
    </row>
    <row r="1435" spans="1:6" x14ac:dyDescent="0.3">
      <c r="A1435" t="s">
        <v>8219</v>
      </c>
      <c r="B1435">
        <v>21</v>
      </c>
      <c r="C1435">
        <v>96</v>
      </c>
      <c r="D1435" t="s">
        <v>8221</v>
      </c>
      <c r="E1435">
        <v>2</v>
      </c>
      <c r="F1435">
        <v>55</v>
      </c>
    </row>
    <row r="1436" spans="1:6" x14ac:dyDescent="0.3">
      <c r="A1436" t="s">
        <v>8219</v>
      </c>
      <c r="B1436">
        <v>57</v>
      </c>
      <c r="C1436">
        <v>96</v>
      </c>
      <c r="D1436" t="s">
        <v>8221</v>
      </c>
      <c r="E1436">
        <v>0</v>
      </c>
      <c r="F1436">
        <v>55</v>
      </c>
    </row>
    <row r="1437" spans="1:6" x14ac:dyDescent="0.3">
      <c r="A1437" t="s">
        <v>8219</v>
      </c>
      <c r="B1437">
        <v>108</v>
      </c>
      <c r="C1437">
        <v>96</v>
      </c>
      <c r="D1437" t="s">
        <v>8221</v>
      </c>
      <c r="E1437">
        <v>1</v>
      </c>
      <c r="F1437">
        <v>56</v>
      </c>
    </row>
    <row r="1438" spans="1:6" x14ac:dyDescent="0.3">
      <c r="A1438" t="s">
        <v>8219</v>
      </c>
      <c r="B1438">
        <v>83</v>
      </c>
      <c r="C1438">
        <v>97</v>
      </c>
      <c r="D1438" t="s">
        <v>8221</v>
      </c>
      <c r="E1438">
        <v>7</v>
      </c>
      <c r="F1438">
        <v>57</v>
      </c>
    </row>
    <row r="1439" spans="1:6" x14ac:dyDescent="0.3">
      <c r="A1439" t="s">
        <v>8219</v>
      </c>
      <c r="B1439">
        <v>96</v>
      </c>
      <c r="C1439">
        <v>97</v>
      </c>
      <c r="D1439" t="s">
        <v>8221</v>
      </c>
      <c r="E1439">
        <v>2</v>
      </c>
      <c r="F1439">
        <v>57</v>
      </c>
    </row>
    <row r="1440" spans="1:6" x14ac:dyDescent="0.3">
      <c r="A1440" t="s">
        <v>8219</v>
      </c>
      <c r="B1440">
        <v>64</v>
      </c>
      <c r="C1440">
        <v>97</v>
      </c>
      <c r="D1440" t="s">
        <v>8221</v>
      </c>
      <c r="E1440">
        <v>4</v>
      </c>
      <c r="F1440">
        <v>59</v>
      </c>
    </row>
    <row r="1441" spans="1:6" x14ac:dyDescent="0.3">
      <c r="A1441" t="s">
        <v>8219</v>
      </c>
      <c r="B1441">
        <v>14</v>
      </c>
      <c r="C1441">
        <v>97</v>
      </c>
      <c r="D1441" t="s">
        <v>8221</v>
      </c>
      <c r="E1441">
        <v>4</v>
      </c>
      <c r="F1441">
        <v>60</v>
      </c>
    </row>
    <row r="1442" spans="1:6" x14ac:dyDescent="0.3">
      <c r="A1442" t="s">
        <v>8219</v>
      </c>
      <c r="B1442">
        <v>169</v>
      </c>
      <c r="C1442">
        <v>97</v>
      </c>
      <c r="D1442" t="s">
        <v>8221</v>
      </c>
      <c r="E1442">
        <v>3</v>
      </c>
      <c r="F1442">
        <v>60</v>
      </c>
    </row>
    <row r="1443" spans="1:6" x14ac:dyDescent="0.3">
      <c r="A1443" t="s">
        <v>8219</v>
      </c>
      <c r="B1443">
        <v>33</v>
      </c>
      <c r="C1443">
        <v>97</v>
      </c>
      <c r="D1443" t="s">
        <v>8221</v>
      </c>
      <c r="E1443">
        <v>2</v>
      </c>
      <c r="F1443">
        <v>66</v>
      </c>
    </row>
    <row r="1444" spans="1:6" x14ac:dyDescent="0.3">
      <c r="A1444" t="s">
        <v>8219</v>
      </c>
      <c r="B1444">
        <v>102</v>
      </c>
      <c r="C1444">
        <v>97</v>
      </c>
      <c r="D1444" t="s">
        <v>8221</v>
      </c>
      <c r="E1444">
        <v>197</v>
      </c>
      <c r="F1444">
        <v>67</v>
      </c>
    </row>
    <row r="1445" spans="1:6" x14ac:dyDescent="0.3">
      <c r="A1445" t="s">
        <v>8219</v>
      </c>
      <c r="B1445">
        <v>104</v>
      </c>
      <c r="C1445">
        <v>98</v>
      </c>
      <c r="D1445" t="s">
        <v>8221</v>
      </c>
      <c r="E1445">
        <v>0</v>
      </c>
      <c r="F1445">
        <v>68</v>
      </c>
    </row>
    <row r="1446" spans="1:6" x14ac:dyDescent="0.3">
      <c r="A1446" t="s">
        <v>8219</v>
      </c>
      <c r="B1446">
        <v>20</v>
      </c>
      <c r="C1446">
        <v>98</v>
      </c>
      <c r="D1446" t="s">
        <v>8221</v>
      </c>
      <c r="E1446">
        <v>1</v>
      </c>
      <c r="F1446">
        <v>70</v>
      </c>
    </row>
    <row r="1447" spans="1:6" x14ac:dyDescent="0.3">
      <c r="A1447" t="s">
        <v>8219</v>
      </c>
      <c r="B1447">
        <v>35</v>
      </c>
      <c r="C1447">
        <v>98</v>
      </c>
      <c r="D1447" t="s">
        <v>8221</v>
      </c>
      <c r="E1447">
        <v>4</v>
      </c>
      <c r="F1447">
        <v>70</v>
      </c>
    </row>
    <row r="1448" spans="1:6" x14ac:dyDescent="0.3">
      <c r="A1448" t="s">
        <v>8219</v>
      </c>
      <c r="B1448">
        <v>94</v>
      </c>
      <c r="C1448">
        <v>98</v>
      </c>
      <c r="D1448" t="s">
        <v>8221</v>
      </c>
      <c r="E1448">
        <v>0</v>
      </c>
      <c r="F1448">
        <v>72</v>
      </c>
    </row>
    <row r="1449" spans="1:6" x14ac:dyDescent="0.3">
      <c r="A1449" t="s">
        <v>8219</v>
      </c>
      <c r="B1449">
        <v>14</v>
      </c>
      <c r="C1449">
        <v>98</v>
      </c>
      <c r="D1449" t="s">
        <v>8221</v>
      </c>
      <c r="E1449">
        <v>7</v>
      </c>
      <c r="F1449">
        <v>72</v>
      </c>
    </row>
    <row r="1450" spans="1:6" x14ac:dyDescent="0.3">
      <c r="A1450" t="s">
        <v>8219</v>
      </c>
      <c r="B1450">
        <v>15</v>
      </c>
      <c r="C1450">
        <v>98</v>
      </c>
      <c r="D1450" t="s">
        <v>8221</v>
      </c>
      <c r="E1450">
        <v>11</v>
      </c>
      <c r="F1450">
        <v>73</v>
      </c>
    </row>
    <row r="1451" spans="1:6" x14ac:dyDescent="0.3">
      <c r="A1451" t="s">
        <v>8219</v>
      </c>
      <c r="B1451">
        <v>51</v>
      </c>
      <c r="C1451">
        <v>99</v>
      </c>
      <c r="D1451" t="s">
        <v>8221</v>
      </c>
      <c r="E1451">
        <v>0</v>
      </c>
      <c r="F1451">
        <v>75</v>
      </c>
    </row>
    <row r="1452" spans="1:6" x14ac:dyDescent="0.3">
      <c r="A1452" t="s">
        <v>8219</v>
      </c>
      <c r="B1452">
        <v>19</v>
      </c>
      <c r="C1452">
        <v>99</v>
      </c>
      <c r="D1452" t="s">
        <v>8221</v>
      </c>
      <c r="E1452">
        <v>6</v>
      </c>
      <c r="F1452">
        <v>76</v>
      </c>
    </row>
    <row r="1453" spans="1:6" x14ac:dyDescent="0.3">
      <c r="A1453" t="s">
        <v>8219</v>
      </c>
      <c r="B1453">
        <v>23</v>
      </c>
      <c r="C1453">
        <v>99</v>
      </c>
      <c r="D1453" t="s">
        <v>8221</v>
      </c>
      <c r="E1453">
        <v>0</v>
      </c>
      <c r="F1453">
        <v>76</v>
      </c>
    </row>
    <row r="1454" spans="1:6" x14ac:dyDescent="0.3">
      <c r="A1454" t="s">
        <v>8219</v>
      </c>
      <c r="B1454">
        <v>97</v>
      </c>
      <c r="C1454">
        <v>99</v>
      </c>
      <c r="D1454" t="s">
        <v>8221</v>
      </c>
      <c r="E1454">
        <v>7</v>
      </c>
      <c r="F1454">
        <v>76</v>
      </c>
    </row>
    <row r="1455" spans="1:6" x14ac:dyDescent="0.3">
      <c r="A1455" t="s">
        <v>8219</v>
      </c>
      <c r="B1455">
        <v>76</v>
      </c>
      <c r="C1455">
        <v>99</v>
      </c>
      <c r="D1455" t="s">
        <v>8221</v>
      </c>
      <c r="E1455">
        <v>94</v>
      </c>
      <c r="F1455">
        <v>79</v>
      </c>
    </row>
    <row r="1456" spans="1:6" x14ac:dyDescent="0.3">
      <c r="A1456" t="s">
        <v>8219</v>
      </c>
      <c r="B1456">
        <v>11</v>
      </c>
      <c r="C1456">
        <v>99</v>
      </c>
      <c r="D1456" t="s">
        <v>8221</v>
      </c>
      <c r="E1456">
        <v>2</v>
      </c>
      <c r="F1456">
        <v>81</v>
      </c>
    </row>
    <row r="1457" spans="1:6" x14ac:dyDescent="0.3">
      <c r="A1457" t="s">
        <v>8219</v>
      </c>
      <c r="B1457">
        <v>52</v>
      </c>
      <c r="C1457">
        <v>99</v>
      </c>
      <c r="D1457" t="s">
        <v>8221</v>
      </c>
      <c r="E1457">
        <v>25</v>
      </c>
      <c r="F1457">
        <v>81</v>
      </c>
    </row>
    <row r="1458" spans="1:6" x14ac:dyDescent="0.3">
      <c r="A1458" t="s">
        <v>8219</v>
      </c>
      <c r="B1458">
        <v>95</v>
      </c>
      <c r="C1458">
        <v>100</v>
      </c>
      <c r="D1458" t="s">
        <v>8221</v>
      </c>
      <c r="E1458">
        <v>17</v>
      </c>
      <c r="F1458">
        <v>83</v>
      </c>
    </row>
    <row r="1459" spans="1:6" x14ac:dyDescent="0.3">
      <c r="A1459" t="s">
        <v>8219</v>
      </c>
      <c r="B1459">
        <v>35</v>
      </c>
      <c r="C1459">
        <v>100</v>
      </c>
      <c r="D1459" t="s">
        <v>8221</v>
      </c>
      <c r="E1459">
        <v>2</v>
      </c>
      <c r="F1459">
        <v>84</v>
      </c>
    </row>
    <row r="1460" spans="1:6" x14ac:dyDescent="0.3">
      <c r="A1460" t="s">
        <v>8219</v>
      </c>
      <c r="B1460">
        <v>21</v>
      </c>
      <c r="C1460">
        <v>100</v>
      </c>
      <c r="D1460" t="s">
        <v>8221</v>
      </c>
      <c r="E1460">
        <v>4</v>
      </c>
      <c r="F1460">
        <v>84</v>
      </c>
    </row>
    <row r="1461" spans="1:6" x14ac:dyDescent="0.3">
      <c r="A1461" t="s">
        <v>8219</v>
      </c>
      <c r="B1461">
        <v>93</v>
      </c>
      <c r="C1461">
        <v>100</v>
      </c>
      <c r="D1461" t="s">
        <v>8221</v>
      </c>
      <c r="E1461">
        <v>5</v>
      </c>
      <c r="F1461">
        <v>84</v>
      </c>
    </row>
    <row r="1462" spans="1:6" x14ac:dyDescent="0.3">
      <c r="A1462" t="s">
        <v>8219</v>
      </c>
      <c r="B1462">
        <v>11</v>
      </c>
      <c r="C1462">
        <v>100</v>
      </c>
      <c r="D1462" t="s">
        <v>8221</v>
      </c>
      <c r="E1462">
        <v>2</v>
      </c>
      <c r="F1462">
        <v>85</v>
      </c>
    </row>
    <row r="1463" spans="1:6" x14ac:dyDescent="0.3">
      <c r="A1463" t="s">
        <v>8219</v>
      </c>
      <c r="B1463">
        <v>21</v>
      </c>
      <c r="C1463">
        <v>100</v>
      </c>
      <c r="D1463" t="s">
        <v>8221</v>
      </c>
      <c r="E1463">
        <v>2</v>
      </c>
      <c r="F1463">
        <v>86</v>
      </c>
    </row>
    <row r="1464" spans="1:6" x14ac:dyDescent="0.3">
      <c r="A1464" t="s">
        <v>8219</v>
      </c>
      <c r="B1464">
        <v>54</v>
      </c>
      <c r="C1464">
        <v>100</v>
      </c>
      <c r="D1464" t="s">
        <v>8221</v>
      </c>
      <c r="E1464">
        <v>3</v>
      </c>
      <c r="F1464">
        <v>89</v>
      </c>
    </row>
    <row r="1465" spans="1:6" x14ac:dyDescent="0.3">
      <c r="A1465" t="s">
        <v>8219</v>
      </c>
      <c r="B1465">
        <v>31</v>
      </c>
      <c r="C1465">
        <v>100</v>
      </c>
      <c r="D1465" t="s">
        <v>8221</v>
      </c>
      <c r="E1465">
        <v>0</v>
      </c>
      <c r="F1465">
        <v>90</v>
      </c>
    </row>
    <row r="1466" spans="1:6" x14ac:dyDescent="0.3">
      <c r="A1466" t="s">
        <v>8219</v>
      </c>
      <c r="B1466">
        <v>132</v>
      </c>
      <c r="C1466">
        <v>101</v>
      </c>
      <c r="D1466" t="s">
        <v>8221</v>
      </c>
      <c r="E1466">
        <v>4</v>
      </c>
      <c r="F1466">
        <v>91</v>
      </c>
    </row>
    <row r="1467" spans="1:6" x14ac:dyDescent="0.3">
      <c r="A1467" t="s">
        <v>8219</v>
      </c>
      <c r="B1467">
        <v>3</v>
      </c>
      <c r="C1467">
        <v>101</v>
      </c>
      <c r="D1467" t="s">
        <v>8221</v>
      </c>
      <c r="E1467">
        <v>1</v>
      </c>
      <c r="F1467">
        <v>92</v>
      </c>
    </row>
    <row r="1468" spans="1:6" x14ac:dyDescent="0.3">
      <c r="A1468" t="s">
        <v>8219</v>
      </c>
      <c r="B1468">
        <v>6</v>
      </c>
      <c r="C1468">
        <v>101</v>
      </c>
      <c r="D1468" t="s">
        <v>8221</v>
      </c>
      <c r="E1468">
        <v>12</v>
      </c>
      <c r="F1468">
        <v>92</v>
      </c>
    </row>
    <row r="1469" spans="1:6" x14ac:dyDescent="0.3">
      <c r="A1469" t="s">
        <v>8219</v>
      </c>
      <c r="B1469">
        <v>10</v>
      </c>
      <c r="C1469">
        <v>101</v>
      </c>
      <c r="D1469" t="s">
        <v>8221</v>
      </c>
      <c r="E1469">
        <v>4</v>
      </c>
      <c r="F1469">
        <v>93</v>
      </c>
    </row>
    <row r="1470" spans="1:6" x14ac:dyDescent="0.3">
      <c r="A1470" t="s">
        <v>8219</v>
      </c>
      <c r="B1470">
        <v>147</v>
      </c>
      <c r="C1470">
        <v>102</v>
      </c>
      <c r="D1470" t="s">
        <v>8221</v>
      </c>
      <c r="E1470">
        <v>91</v>
      </c>
      <c r="F1470">
        <v>94</v>
      </c>
    </row>
    <row r="1471" spans="1:6" x14ac:dyDescent="0.3">
      <c r="A1471" t="s">
        <v>8219</v>
      </c>
      <c r="B1471">
        <v>199</v>
      </c>
      <c r="C1471">
        <v>102</v>
      </c>
      <c r="D1471" t="s">
        <v>8221</v>
      </c>
      <c r="E1471">
        <v>1</v>
      </c>
      <c r="F1471">
        <v>94</v>
      </c>
    </row>
    <row r="1472" spans="1:6" x14ac:dyDescent="0.3">
      <c r="A1472" t="s">
        <v>8219</v>
      </c>
      <c r="B1472">
        <v>50</v>
      </c>
      <c r="C1472">
        <v>102</v>
      </c>
      <c r="D1472" t="s">
        <v>8221</v>
      </c>
      <c r="E1472">
        <v>1</v>
      </c>
      <c r="F1472">
        <v>94</v>
      </c>
    </row>
    <row r="1473" spans="1:6" x14ac:dyDescent="0.3">
      <c r="A1473" t="s">
        <v>8219</v>
      </c>
      <c r="B1473">
        <v>21</v>
      </c>
      <c r="C1473">
        <v>102</v>
      </c>
      <c r="D1473" t="s">
        <v>8221</v>
      </c>
      <c r="E1473">
        <v>0</v>
      </c>
      <c r="F1473">
        <v>95</v>
      </c>
    </row>
    <row r="1474" spans="1:6" x14ac:dyDescent="0.3">
      <c r="A1474" t="s">
        <v>8219</v>
      </c>
      <c r="B1474">
        <v>24</v>
      </c>
      <c r="C1474">
        <v>102</v>
      </c>
      <c r="D1474" t="s">
        <v>8221</v>
      </c>
      <c r="E1474">
        <v>13</v>
      </c>
      <c r="F1474">
        <v>96</v>
      </c>
    </row>
    <row r="1475" spans="1:6" x14ac:dyDescent="0.3">
      <c r="A1475" t="s">
        <v>8219</v>
      </c>
      <c r="B1475">
        <v>32</v>
      </c>
      <c r="C1475">
        <v>103</v>
      </c>
      <c r="D1475" t="s">
        <v>8221</v>
      </c>
      <c r="E1475">
        <v>2</v>
      </c>
      <c r="F1475">
        <v>96</v>
      </c>
    </row>
    <row r="1476" spans="1:6" x14ac:dyDescent="0.3">
      <c r="A1476" t="s">
        <v>8219</v>
      </c>
      <c r="B1476">
        <v>62</v>
      </c>
      <c r="C1476">
        <v>103</v>
      </c>
      <c r="D1476" t="s">
        <v>8221</v>
      </c>
      <c r="E1476">
        <v>0</v>
      </c>
      <c r="F1476">
        <v>96</v>
      </c>
    </row>
    <row r="1477" spans="1:6" x14ac:dyDescent="0.3">
      <c r="A1477" t="s">
        <v>8219</v>
      </c>
      <c r="B1477">
        <v>9</v>
      </c>
      <c r="C1477">
        <v>103</v>
      </c>
      <c r="D1477" t="s">
        <v>8221</v>
      </c>
      <c r="E1477">
        <v>21</v>
      </c>
      <c r="F1477">
        <v>96</v>
      </c>
    </row>
    <row r="1478" spans="1:6" x14ac:dyDescent="0.3">
      <c r="A1478" t="s">
        <v>8219</v>
      </c>
      <c r="B1478">
        <v>38</v>
      </c>
      <c r="C1478">
        <v>103</v>
      </c>
      <c r="D1478" t="s">
        <v>8221</v>
      </c>
      <c r="E1478">
        <v>9</v>
      </c>
      <c r="F1478">
        <v>98</v>
      </c>
    </row>
    <row r="1479" spans="1:6" x14ac:dyDescent="0.3">
      <c r="A1479" t="s">
        <v>8219</v>
      </c>
      <c r="B1479">
        <v>54</v>
      </c>
      <c r="C1479">
        <v>103</v>
      </c>
      <c r="D1479" t="s">
        <v>8221</v>
      </c>
      <c r="E1479">
        <v>6</v>
      </c>
      <c r="F1479">
        <v>99</v>
      </c>
    </row>
    <row r="1480" spans="1:6" x14ac:dyDescent="0.3">
      <c r="A1480" t="s">
        <v>8219</v>
      </c>
      <c r="B1480">
        <v>37</v>
      </c>
      <c r="C1480">
        <v>103</v>
      </c>
      <c r="D1480" t="s">
        <v>8221</v>
      </c>
      <c r="E1480">
        <v>4</v>
      </c>
      <c r="F1480">
        <v>99</v>
      </c>
    </row>
    <row r="1481" spans="1:6" x14ac:dyDescent="0.3">
      <c r="A1481" t="s">
        <v>8219</v>
      </c>
      <c r="B1481">
        <v>39</v>
      </c>
      <c r="C1481">
        <v>104</v>
      </c>
      <c r="D1481" t="s">
        <v>8221</v>
      </c>
      <c r="E1481">
        <v>7</v>
      </c>
      <c r="F1481">
        <v>100</v>
      </c>
    </row>
    <row r="1482" spans="1:6" x14ac:dyDescent="0.3">
      <c r="A1482" t="s">
        <v>8219</v>
      </c>
      <c r="B1482">
        <v>34</v>
      </c>
      <c r="C1482">
        <v>104</v>
      </c>
      <c r="D1482" t="s">
        <v>8221</v>
      </c>
      <c r="E1482">
        <v>5</v>
      </c>
      <c r="F1482">
        <v>103</v>
      </c>
    </row>
    <row r="1483" spans="1:6" x14ac:dyDescent="0.3">
      <c r="A1483" t="s">
        <v>8219</v>
      </c>
      <c r="B1483">
        <v>55</v>
      </c>
      <c r="C1483">
        <v>104</v>
      </c>
      <c r="D1483" t="s">
        <v>8221</v>
      </c>
      <c r="E1483">
        <v>0</v>
      </c>
      <c r="F1483">
        <v>105</v>
      </c>
    </row>
    <row r="1484" spans="1:6" x14ac:dyDescent="0.3">
      <c r="A1484" t="s">
        <v>8219</v>
      </c>
      <c r="B1484">
        <v>32</v>
      </c>
      <c r="C1484">
        <v>104</v>
      </c>
      <c r="D1484" t="s">
        <v>8221</v>
      </c>
      <c r="E1484">
        <v>3</v>
      </c>
      <c r="F1484">
        <v>108</v>
      </c>
    </row>
    <row r="1485" spans="1:6" x14ac:dyDescent="0.3">
      <c r="A1485" t="s">
        <v>8219</v>
      </c>
      <c r="B1485">
        <v>25</v>
      </c>
      <c r="C1485">
        <v>104</v>
      </c>
      <c r="D1485" t="s">
        <v>8221</v>
      </c>
      <c r="E1485">
        <v>9</v>
      </c>
      <c r="F1485">
        <v>110</v>
      </c>
    </row>
    <row r="1486" spans="1:6" x14ac:dyDescent="0.3">
      <c r="A1486" t="s">
        <v>8219</v>
      </c>
      <c r="B1486">
        <v>33</v>
      </c>
      <c r="C1486">
        <v>104</v>
      </c>
      <c r="D1486" t="s">
        <v>8221</v>
      </c>
      <c r="E1486">
        <v>6</v>
      </c>
      <c r="F1486">
        <v>113</v>
      </c>
    </row>
    <row r="1487" spans="1:6" x14ac:dyDescent="0.3">
      <c r="A1487" t="s">
        <v>8219</v>
      </c>
      <c r="B1487">
        <v>108</v>
      </c>
      <c r="C1487">
        <v>104</v>
      </c>
      <c r="D1487" t="s">
        <v>8221</v>
      </c>
      <c r="E1487">
        <v>4</v>
      </c>
      <c r="F1487">
        <v>114</v>
      </c>
    </row>
    <row r="1488" spans="1:6" x14ac:dyDescent="0.3">
      <c r="A1488" t="s">
        <v>8219</v>
      </c>
      <c r="B1488">
        <v>20</v>
      </c>
      <c r="C1488">
        <v>104</v>
      </c>
      <c r="D1488" t="s">
        <v>8221</v>
      </c>
      <c r="E1488">
        <v>1</v>
      </c>
      <c r="F1488">
        <v>114</v>
      </c>
    </row>
    <row r="1489" spans="1:6" x14ac:dyDescent="0.3">
      <c r="A1489" t="s">
        <v>8219</v>
      </c>
      <c r="B1489">
        <v>98</v>
      </c>
      <c r="C1489">
        <v>104</v>
      </c>
      <c r="D1489" t="s">
        <v>8221</v>
      </c>
      <c r="E1489">
        <v>17</v>
      </c>
      <c r="F1489">
        <v>117</v>
      </c>
    </row>
    <row r="1490" spans="1:6" x14ac:dyDescent="0.3">
      <c r="A1490" t="s">
        <v>8219</v>
      </c>
      <c r="B1490">
        <v>196</v>
      </c>
      <c r="C1490">
        <v>104</v>
      </c>
      <c r="D1490" t="s">
        <v>8221</v>
      </c>
      <c r="E1490">
        <v>1</v>
      </c>
      <c r="F1490">
        <v>118</v>
      </c>
    </row>
    <row r="1491" spans="1:6" x14ac:dyDescent="0.3">
      <c r="A1491" t="s">
        <v>8219</v>
      </c>
      <c r="B1491">
        <v>39</v>
      </c>
      <c r="C1491">
        <v>104</v>
      </c>
      <c r="D1491" t="s">
        <v>8221</v>
      </c>
      <c r="E1491">
        <v>13</v>
      </c>
      <c r="F1491">
        <v>121</v>
      </c>
    </row>
    <row r="1492" spans="1:6" x14ac:dyDescent="0.3">
      <c r="A1492" t="s">
        <v>8219</v>
      </c>
      <c r="B1492">
        <v>128</v>
      </c>
      <c r="C1492">
        <v>104</v>
      </c>
      <c r="D1492" t="s">
        <v>8221</v>
      </c>
      <c r="E1492">
        <v>6</v>
      </c>
      <c r="F1492">
        <v>122</v>
      </c>
    </row>
    <row r="1493" spans="1:6" x14ac:dyDescent="0.3">
      <c r="A1493" t="s">
        <v>8219</v>
      </c>
      <c r="B1493">
        <v>71</v>
      </c>
      <c r="C1493">
        <v>104</v>
      </c>
      <c r="D1493" t="s">
        <v>8221</v>
      </c>
      <c r="E1493">
        <v>0</v>
      </c>
      <c r="F1493">
        <v>123</v>
      </c>
    </row>
    <row r="1494" spans="1:6" x14ac:dyDescent="0.3">
      <c r="A1494" t="s">
        <v>8219</v>
      </c>
      <c r="B1494">
        <v>47</v>
      </c>
      <c r="C1494">
        <v>104</v>
      </c>
      <c r="D1494" t="s">
        <v>8221</v>
      </c>
      <c r="E1494">
        <v>2</v>
      </c>
      <c r="F1494">
        <v>123</v>
      </c>
    </row>
    <row r="1495" spans="1:6" x14ac:dyDescent="0.3">
      <c r="A1495" t="s">
        <v>8219</v>
      </c>
      <c r="B1495">
        <v>17</v>
      </c>
      <c r="C1495">
        <v>105</v>
      </c>
      <c r="D1495" t="s">
        <v>8221</v>
      </c>
      <c r="E1495">
        <v>2</v>
      </c>
      <c r="F1495">
        <v>124</v>
      </c>
    </row>
    <row r="1496" spans="1:6" x14ac:dyDescent="0.3">
      <c r="A1496" t="s">
        <v>8219</v>
      </c>
      <c r="B1496">
        <v>91</v>
      </c>
      <c r="C1496">
        <v>105</v>
      </c>
      <c r="D1496" t="s">
        <v>8221</v>
      </c>
      <c r="E1496">
        <v>21</v>
      </c>
      <c r="F1496">
        <v>124</v>
      </c>
    </row>
    <row r="1497" spans="1:6" x14ac:dyDescent="0.3">
      <c r="A1497" t="s">
        <v>8219</v>
      </c>
      <c r="B1497">
        <v>43</v>
      </c>
      <c r="C1497">
        <v>105</v>
      </c>
      <c r="D1497" t="s">
        <v>8221</v>
      </c>
      <c r="E1497">
        <v>13</v>
      </c>
      <c r="F1497">
        <v>125</v>
      </c>
    </row>
    <row r="1498" spans="1:6" x14ac:dyDescent="0.3">
      <c r="A1498" t="s">
        <v>8219</v>
      </c>
      <c r="B1498">
        <v>17</v>
      </c>
      <c r="C1498">
        <v>105</v>
      </c>
      <c r="D1498" t="s">
        <v>8221</v>
      </c>
      <c r="E1498">
        <v>0</v>
      </c>
      <c r="F1498">
        <v>129</v>
      </c>
    </row>
    <row r="1499" spans="1:6" x14ac:dyDescent="0.3">
      <c r="A1499" t="s">
        <v>8219</v>
      </c>
      <c r="B1499">
        <v>33</v>
      </c>
      <c r="C1499">
        <v>105</v>
      </c>
      <c r="D1499" t="s">
        <v>8221</v>
      </c>
      <c r="E1499">
        <v>6</v>
      </c>
      <c r="F1499">
        <v>135</v>
      </c>
    </row>
    <row r="1500" spans="1:6" x14ac:dyDescent="0.3">
      <c r="A1500" t="s">
        <v>8219</v>
      </c>
      <c r="B1500">
        <v>87</v>
      </c>
      <c r="C1500">
        <v>106</v>
      </c>
      <c r="D1500" t="s">
        <v>8221</v>
      </c>
      <c r="E1500">
        <v>0</v>
      </c>
      <c r="F1500">
        <v>139</v>
      </c>
    </row>
    <row r="1501" spans="1:6" x14ac:dyDescent="0.3">
      <c r="A1501" t="s">
        <v>8219</v>
      </c>
      <c r="B1501">
        <v>113</v>
      </c>
      <c r="C1501">
        <v>107</v>
      </c>
      <c r="D1501" t="s">
        <v>8221</v>
      </c>
      <c r="E1501">
        <v>1</v>
      </c>
      <c r="F1501">
        <v>140</v>
      </c>
    </row>
    <row r="1502" spans="1:6" x14ac:dyDescent="0.3">
      <c r="A1502" t="s">
        <v>8219</v>
      </c>
      <c r="B1502">
        <v>14</v>
      </c>
      <c r="C1502">
        <v>107</v>
      </c>
      <c r="D1502" t="s">
        <v>8221</v>
      </c>
      <c r="E1502">
        <v>0</v>
      </c>
      <c r="F1502">
        <v>140</v>
      </c>
    </row>
    <row r="1503" spans="1:6" x14ac:dyDescent="0.3">
      <c r="A1503" t="s">
        <v>8219</v>
      </c>
      <c r="B1503">
        <v>30</v>
      </c>
      <c r="C1503">
        <v>107</v>
      </c>
      <c r="D1503" t="s">
        <v>8221</v>
      </c>
      <c r="E1503">
        <v>12</v>
      </c>
      <c r="F1503">
        <v>140</v>
      </c>
    </row>
    <row r="1504" spans="1:6" x14ac:dyDescent="0.3">
      <c r="A1504" t="s">
        <v>8219</v>
      </c>
      <c r="B1504">
        <v>16</v>
      </c>
      <c r="C1504">
        <v>107</v>
      </c>
      <c r="D1504" t="s">
        <v>8221</v>
      </c>
      <c r="E1504">
        <v>2</v>
      </c>
      <c r="F1504">
        <v>147</v>
      </c>
    </row>
    <row r="1505" spans="1:6" x14ac:dyDescent="0.3">
      <c r="A1505" t="s">
        <v>8219</v>
      </c>
      <c r="B1505">
        <v>46</v>
      </c>
      <c r="C1505">
        <v>107</v>
      </c>
      <c r="D1505" t="s">
        <v>8221</v>
      </c>
      <c r="E1505">
        <v>6</v>
      </c>
      <c r="F1505">
        <v>147</v>
      </c>
    </row>
    <row r="1506" spans="1:6" x14ac:dyDescent="0.3">
      <c r="A1506" t="s">
        <v>8219</v>
      </c>
      <c r="B1506">
        <v>24</v>
      </c>
      <c r="C1506">
        <v>107</v>
      </c>
      <c r="D1506" t="s">
        <v>8221</v>
      </c>
      <c r="E1506">
        <v>1</v>
      </c>
      <c r="F1506">
        <v>148</v>
      </c>
    </row>
    <row r="1507" spans="1:6" x14ac:dyDescent="0.3">
      <c r="A1507" t="s">
        <v>8219</v>
      </c>
      <c r="B1507">
        <v>97</v>
      </c>
      <c r="C1507">
        <v>107</v>
      </c>
      <c r="D1507" t="s">
        <v>8221</v>
      </c>
      <c r="E1507">
        <v>1</v>
      </c>
      <c r="F1507">
        <v>152</v>
      </c>
    </row>
    <row r="1508" spans="1:6" x14ac:dyDescent="0.3">
      <c r="A1508" t="s">
        <v>8219</v>
      </c>
      <c r="B1508">
        <v>59</v>
      </c>
      <c r="C1508">
        <v>108</v>
      </c>
      <c r="D1508" t="s">
        <v>8221</v>
      </c>
      <c r="E1508">
        <v>5</v>
      </c>
      <c r="F1508">
        <v>167</v>
      </c>
    </row>
    <row r="1509" spans="1:6" x14ac:dyDescent="0.3">
      <c r="A1509" t="s">
        <v>8219</v>
      </c>
      <c r="B1509">
        <v>1095</v>
      </c>
      <c r="C1509">
        <v>108</v>
      </c>
      <c r="D1509" t="s">
        <v>8221</v>
      </c>
      <c r="E1509">
        <v>0</v>
      </c>
      <c r="F1509">
        <v>170</v>
      </c>
    </row>
    <row r="1510" spans="1:6" x14ac:dyDescent="0.3">
      <c r="A1510" t="s">
        <v>8219</v>
      </c>
      <c r="B1510">
        <v>218</v>
      </c>
      <c r="C1510">
        <v>108</v>
      </c>
      <c r="D1510" t="s">
        <v>8221</v>
      </c>
      <c r="E1510">
        <v>3</v>
      </c>
      <c r="F1510">
        <v>171</v>
      </c>
    </row>
    <row r="1511" spans="1:6" x14ac:dyDescent="0.3">
      <c r="A1511" t="s">
        <v>8219</v>
      </c>
      <c r="B1511">
        <v>111</v>
      </c>
      <c r="C1511">
        <v>108</v>
      </c>
      <c r="D1511" t="s">
        <v>8221</v>
      </c>
      <c r="E1511">
        <v>8</v>
      </c>
      <c r="F1511">
        <v>171</v>
      </c>
    </row>
    <row r="1512" spans="1:6" x14ac:dyDescent="0.3">
      <c r="A1512" t="s">
        <v>8219</v>
      </c>
      <c r="B1512">
        <v>56</v>
      </c>
      <c r="C1512">
        <v>108</v>
      </c>
      <c r="D1512" t="s">
        <v>8221</v>
      </c>
      <c r="E1512">
        <v>3</v>
      </c>
      <c r="F1512">
        <v>179</v>
      </c>
    </row>
    <row r="1513" spans="1:6" x14ac:dyDescent="0.3">
      <c r="A1513" t="s">
        <v>8219</v>
      </c>
      <c r="B1513">
        <v>265</v>
      </c>
      <c r="C1513">
        <v>108</v>
      </c>
      <c r="D1513" t="s">
        <v>8221</v>
      </c>
      <c r="E1513">
        <v>8</v>
      </c>
      <c r="F1513">
        <v>185</v>
      </c>
    </row>
    <row r="1514" spans="1:6" x14ac:dyDescent="0.3">
      <c r="A1514" t="s">
        <v>8219</v>
      </c>
      <c r="B1514">
        <v>28</v>
      </c>
      <c r="C1514">
        <v>108</v>
      </c>
      <c r="D1514" t="s">
        <v>8221</v>
      </c>
      <c r="E1514">
        <v>1</v>
      </c>
      <c r="F1514">
        <v>188</v>
      </c>
    </row>
    <row r="1515" spans="1:6" x14ac:dyDescent="0.3">
      <c r="A1515" t="s">
        <v>8219</v>
      </c>
      <c r="B1515">
        <v>364</v>
      </c>
      <c r="C1515">
        <v>108</v>
      </c>
      <c r="D1515" t="s">
        <v>8221</v>
      </c>
      <c r="E1515">
        <v>4</v>
      </c>
      <c r="F1515">
        <v>196</v>
      </c>
    </row>
    <row r="1516" spans="1:6" x14ac:dyDescent="0.3">
      <c r="A1516" t="s">
        <v>8219</v>
      </c>
      <c r="B1516">
        <v>27</v>
      </c>
      <c r="C1516">
        <v>108</v>
      </c>
      <c r="D1516" t="s">
        <v>8221</v>
      </c>
      <c r="E1516">
        <v>8</v>
      </c>
      <c r="F1516">
        <v>196</v>
      </c>
    </row>
    <row r="1517" spans="1:6" x14ac:dyDescent="0.3">
      <c r="A1517" t="s">
        <v>8219</v>
      </c>
      <c r="B1517">
        <v>93</v>
      </c>
      <c r="C1517">
        <v>108</v>
      </c>
      <c r="D1517" t="s">
        <v>8221</v>
      </c>
      <c r="E1517">
        <v>1</v>
      </c>
      <c r="F1517">
        <v>197</v>
      </c>
    </row>
    <row r="1518" spans="1:6" x14ac:dyDescent="0.3">
      <c r="A1518" t="s">
        <v>8219</v>
      </c>
      <c r="B1518">
        <v>64</v>
      </c>
      <c r="C1518">
        <v>108</v>
      </c>
      <c r="D1518" t="s">
        <v>8221</v>
      </c>
      <c r="E1518">
        <v>5</v>
      </c>
      <c r="F1518">
        <v>201</v>
      </c>
    </row>
    <row r="1519" spans="1:6" x14ac:dyDescent="0.3">
      <c r="A1519" t="s">
        <v>8219</v>
      </c>
      <c r="B1519">
        <v>22</v>
      </c>
      <c r="C1519">
        <v>109</v>
      </c>
      <c r="D1519" t="s">
        <v>8221</v>
      </c>
      <c r="E1519">
        <v>0</v>
      </c>
      <c r="F1519">
        <v>202</v>
      </c>
    </row>
    <row r="1520" spans="1:6" x14ac:dyDescent="0.3">
      <c r="A1520" t="s">
        <v>8219</v>
      </c>
      <c r="B1520">
        <v>59</v>
      </c>
      <c r="C1520">
        <v>109</v>
      </c>
      <c r="D1520" t="s">
        <v>8221</v>
      </c>
      <c r="E1520">
        <v>0</v>
      </c>
      <c r="F1520">
        <v>215</v>
      </c>
    </row>
    <row r="1521" spans="1:6" x14ac:dyDescent="0.3">
      <c r="A1521" t="s">
        <v>8219</v>
      </c>
      <c r="B1521">
        <v>249</v>
      </c>
      <c r="C1521">
        <v>109</v>
      </c>
      <c r="D1521" t="s">
        <v>8221</v>
      </c>
      <c r="E1521">
        <v>1</v>
      </c>
      <c r="F1521">
        <v>229</v>
      </c>
    </row>
    <row r="1522" spans="1:6" x14ac:dyDescent="0.3">
      <c r="A1522" t="s">
        <v>8219</v>
      </c>
      <c r="B1522">
        <v>392</v>
      </c>
      <c r="C1522">
        <v>110</v>
      </c>
      <c r="D1522" t="s">
        <v>8221</v>
      </c>
      <c r="E1522">
        <v>0</v>
      </c>
      <c r="F1522">
        <v>236</v>
      </c>
    </row>
    <row r="1523" spans="1:6" x14ac:dyDescent="0.3">
      <c r="A1523" t="s">
        <v>8219</v>
      </c>
      <c r="B1523">
        <v>115</v>
      </c>
      <c r="C1523">
        <v>110</v>
      </c>
      <c r="D1523" t="s">
        <v>8221</v>
      </c>
      <c r="E1523">
        <v>0</v>
      </c>
      <c r="F1523">
        <v>285</v>
      </c>
    </row>
    <row r="1524" spans="1:6" x14ac:dyDescent="0.3">
      <c r="A1524" t="s">
        <v>8219</v>
      </c>
      <c r="B1524">
        <v>433</v>
      </c>
      <c r="C1524">
        <v>110</v>
      </c>
      <c r="D1524" t="s">
        <v>8221</v>
      </c>
      <c r="E1524">
        <v>6</v>
      </c>
      <c r="F1524">
        <v>296</v>
      </c>
    </row>
    <row r="1525" spans="1:6" x14ac:dyDescent="0.3">
      <c r="A1525" t="s">
        <v>8219</v>
      </c>
      <c r="B1525">
        <v>20</v>
      </c>
      <c r="C1525">
        <v>110</v>
      </c>
      <c r="D1525" t="s">
        <v>8221</v>
      </c>
      <c r="E1525">
        <v>6</v>
      </c>
      <c r="F1525">
        <v>310</v>
      </c>
    </row>
    <row r="1526" spans="1:6" x14ac:dyDescent="0.3">
      <c r="A1526" t="s">
        <v>8219</v>
      </c>
      <c r="B1526">
        <v>8</v>
      </c>
      <c r="C1526">
        <v>111</v>
      </c>
      <c r="D1526" t="s">
        <v>8221</v>
      </c>
      <c r="E1526">
        <v>14</v>
      </c>
      <c r="F1526">
        <v>311</v>
      </c>
    </row>
    <row r="1527" spans="1:6" x14ac:dyDescent="0.3">
      <c r="A1527" t="s">
        <v>8219</v>
      </c>
      <c r="B1527">
        <v>175</v>
      </c>
      <c r="C1527">
        <v>111</v>
      </c>
      <c r="D1527" t="s">
        <v>8221</v>
      </c>
      <c r="E1527">
        <v>6</v>
      </c>
      <c r="F1527">
        <v>312</v>
      </c>
    </row>
    <row r="1528" spans="1:6" x14ac:dyDescent="0.3">
      <c r="A1528" t="s">
        <v>8219</v>
      </c>
      <c r="B1528">
        <v>104</v>
      </c>
      <c r="C1528">
        <v>111</v>
      </c>
      <c r="D1528" t="s">
        <v>8221</v>
      </c>
      <c r="E1528">
        <v>33</v>
      </c>
      <c r="F1528">
        <v>336</v>
      </c>
    </row>
    <row r="1529" spans="1:6" x14ac:dyDescent="0.3">
      <c r="A1529" t="s">
        <v>8219</v>
      </c>
      <c r="B1529">
        <v>17</v>
      </c>
      <c r="C1529">
        <v>111</v>
      </c>
      <c r="D1529" t="s">
        <v>8221</v>
      </c>
      <c r="E1529">
        <v>4</v>
      </c>
      <c r="F1529">
        <v>338</v>
      </c>
    </row>
    <row r="1530" spans="1:6" x14ac:dyDescent="0.3">
      <c r="A1530" t="s">
        <v>8219</v>
      </c>
      <c r="B1530">
        <v>277</v>
      </c>
      <c r="C1530">
        <v>111</v>
      </c>
      <c r="D1530" t="s">
        <v>8221</v>
      </c>
      <c r="E1530">
        <v>1</v>
      </c>
      <c r="F1530">
        <v>369</v>
      </c>
    </row>
    <row r="1531" spans="1:6" x14ac:dyDescent="0.3">
      <c r="A1531" t="s">
        <v>8219</v>
      </c>
      <c r="B1531">
        <v>118</v>
      </c>
      <c r="C1531">
        <v>111</v>
      </c>
      <c r="D1531" t="s">
        <v>8221</v>
      </c>
      <c r="E1531">
        <v>0</v>
      </c>
      <c r="F1531">
        <v>456</v>
      </c>
    </row>
    <row r="1532" spans="1:6" x14ac:dyDescent="0.3">
      <c r="A1532" t="s">
        <v>8219</v>
      </c>
      <c r="B1532">
        <v>97</v>
      </c>
      <c r="C1532">
        <v>111</v>
      </c>
      <c r="D1532" t="s">
        <v>8221</v>
      </c>
      <c r="E1532">
        <v>6</v>
      </c>
      <c r="F1532">
        <v>534</v>
      </c>
    </row>
    <row r="1533" spans="1:6" x14ac:dyDescent="0.3">
      <c r="A1533" t="s">
        <v>8219</v>
      </c>
      <c r="B1533">
        <v>20</v>
      </c>
      <c r="C1533">
        <v>112</v>
      </c>
      <c r="D1533" t="s">
        <v>8221</v>
      </c>
      <c r="E1533">
        <v>6</v>
      </c>
      <c r="F1533">
        <v>890</v>
      </c>
    </row>
    <row r="1534" spans="1:6" x14ac:dyDescent="0.3">
      <c r="A1534" t="s">
        <v>8219</v>
      </c>
      <c r="B1534">
        <v>26</v>
      </c>
      <c r="C1534">
        <v>112</v>
      </c>
      <c r="D1534" t="s">
        <v>8221</v>
      </c>
      <c r="E1534">
        <v>1</v>
      </c>
      <c r="F1534">
        <v>975</v>
      </c>
    </row>
    <row r="1535" spans="1:6" x14ac:dyDescent="0.3">
      <c r="A1535" t="s">
        <v>8219</v>
      </c>
      <c r="B1535">
        <v>128</v>
      </c>
      <c r="C1535">
        <v>112</v>
      </c>
      <c r="D1535" t="s">
        <v>8221</v>
      </c>
      <c r="E1535">
        <v>3</v>
      </c>
      <c r="F1535">
        <v>1293</v>
      </c>
    </row>
    <row r="1536" spans="1:6" x14ac:dyDescent="0.3">
      <c r="A1536" t="s">
        <v>8219</v>
      </c>
      <c r="B1536">
        <v>15</v>
      </c>
      <c r="C1536">
        <v>112</v>
      </c>
    </row>
    <row r="1537" spans="1:3" x14ac:dyDescent="0.3">
      <c r="A1537" t="s">
        <v>8219</v>
      </c>
      <c r="B1537">
        <v>25</v>
      </c>
      <c r="C1537">
        <v>112</v>
      </c>
    </row>
    <row r="1538" spans="1:3" x14ac:dyDescent="0.3">
      <c r="A1538" t="s">
        <v>8219</v>
      </c>
      <c r="B1538">
        <v>55</v>
      </c>
      <c r="C1538">
        <v>113</v>
      </c>
    </row>
    <row r="1539" spans="1:3" x14ac:dyDescent="0.3">
      <c r="A1539" t="s">
        <v>8219</v>
      </c>
      <c r="B1539">
        <v>107</v>
      </c>
      <c r="C1539">
        <v>113</v>
      </c>
    </row>
    <row r="1540" spans="1:3" x14ac:dyDescent="0.3">
      <c r="A1540" t="s">
        <v>8219</v>
      </c>
      <c r="B1540">
        <v>557</v>
      </c>
      <c r="C1540">
        <v>113</v>
      </c>
    </row>
    <row r="1541" spans="1:3" x14ac:dyDescent="0.3">
      <c r="A1541" t="s">
        <v>8219</v>
      </c>
      <c r="B1541">
        <v>40</v>
      </c>
      <c r="C1541">
        <v>113</v>
      </c>
    </row>
    <row r="1542" spans="1:3" x14ac:dyDescent="0.3">
      <c r="A1542" t="s">
        <v>8219</v>
      </c>
      <c r="B1542">
        <v>36</v>
      </c>
      <c r="C1542">
        <v>113</v>
      </c>
    </row>
    <row r="1543" spans="1:3" x14ac:dyDescent="0.3">
      <c r="A1543" t="s">
        <v>8219</v>
      </c>
      <c r="B1543">
        <v>159</v>
      </c>
      <c r="C1543">
        <v>113</v>
      </c>
    </row>
    <row r="1544" spans="1:3" x14ac:dyDescent="0.3">
      <c r="A1544" t="s">
        <v>8219</v>
      </c>
      <c r="B1544">
        <v>41</v>
      </c>
      <c r="C1544">
        <v>113</v>
      </c>
    </row>
    <row r="1545" spans="1:3" x14ac:dyDescent="0.3">
      <c r="A1545" t="s">
        <v>8219</v>
      </c>
      <c r="B1545">
        <v>226</v>
      </c>
      <c r="C1545">
        <v>113</v>
      </c>
    </row>
    <row r="1546" spans="1:3" x14ac:dyDescent="0.3">
      <c r="A1546" t="s">
        <v>8219</v>
      </c>
      <c r="B1546">
        <v>30</v>
      </c>
      <c r="C1546">
        <v>114</v>
      </c>
    </row>
    <row r="1547" spans="1:3" x14ac:dyDescent="0.3">
      <c r="A1547" t="s">
        <v>8219</v>
      </c>
      <c r="B1547">
        <v>103</v>
      </c>
      <c r="C1547">
        <v>114</v>
      </c>
    </row>
    <row r="1548" spans="1:3" x14ac:dyDescent="0.3">
      <c r="A1548" t="s">
        <v>8219</v>
      </c>
      <c r="B1548">
        <v>62</v>
      </c>
      <c r="C1548">
        <v>114</v>
      </c>
    </row>
    <row r="1549" spans="1:3" x14ac:dyDescent="0.3">
      <c r="A1549" t="s">
        <v>8219</v>
      </c>
      <c r="B1549">
        <v>6</v>
      </c>
      <c r="C1549">
        <v>115</v>
      </c>
    </row>
    <row r="1550" spans="1:3" x14ac:dyDescent="0.3">
      <c r="A1550" t="s">
        <v>8219</v>
      </c>
      <c r="B1550">
        <v>182</v>
      </c>
      <c r="C1550">
        <v>115</v>
      </c>
    </row>
    <row r="1551" spans="1:3" x14ac:dyDescent="0.3">
      <c r="A1551" t="s">
        <v>8219</v>
      </c>
      <c r="B1551">
        <v>145</v>
      </c>
      <c r="C1551">
        <v>115</v>
      </c>
    </row>
    <row r="1552" spans="1:3" x14ac:dyDescent="0.3">
      <c r="A1552" t="s">
        <v>8219</v>
      </c>
      <c r="B1552">
        <v>25</v>
      </c>
      <c r="C1552">
        <v>115</v>
      </c>
    </row>
    <row r="1553" spans="1:3" x14ac:dyDescent="0.3">
      <c r="A1553" t="s">
        <v>8219</v>
      </c>
      <c r="B1553">
        <v>320</v>
      </c>
      <c r="C1553">
        <v>115</v>
      </c>
    </row>
    <row r="1554" spans="1:3" x14ac:dyDescent="0.3">
      <c r="A1554" t="s">
        <v>8219</v>
      </c>
      <c r="B1554">
        <v>99</v>
      </c>
      <c r="C1554">
        <v>115</v>
      </c>
    </row>
    <row r="1555" spans="1:3" x14ac:dyDescent="0.3">
      <c r="A1555" t="s">
        <v>8219</v>
      </c>
      <c r="B1555">
        <v>348</v>
      </c>
      <c r="C1555">
        <v>115</v>
      </c>
    </row>
    <row r="1556" spans="1:3" x14ac:dyDescent="0.3">
      <c r="A1556" t="s">
        <v>8219</v>
      </c>
      <c r="B1556">
        <v>41</v>
      </c>
      <c r="C1556">
        <v>115</v>
      </c>
    </row>
    <row r="1557" spans="1:3" x14ac:dyDescent="0.3">
      <c r="A1557" t="s">
        <v>8219</v>
      </c>
      <c r="B1557">
        <v>29</v>
      </c>
      <c r="C1557">
        <v>115</v>
      </c>
    </row>
    <row r="1558" spans="1:3" x14ac:dyDescent="0.3">
      <c r="A1558" t="s">
        <v>8219</v>
      </c>
      <c r="B1558">
        <v>25</v>
      </c>
      <c r="C1558">
        <v>115</v>
      </c>
    </row>
    <row r="1559" spans="1:3" x14ac:dyDescent="0.3">
      <c r="A1559" t="s">
        <v>8219</v>
      </c>
      <c r="B1559">
        <v>23</v>
      </c>
      <c r="C1559">
        <v>116</v>
      </c>
    </row>
    <row r="1560" spans="1:3" x14ac:dyDescent="0.3">
      <c r="A1560" t="s">
        <v>8219</v>
      </c>
      <c r="B1560">
        <v>1260</v>
      </c>
      <c r="C1560">
        <v>116</v>
      </c>
    </row>
    <row r="1561" spans="1:3" x14ac:dyDescent="0.3">
      <c r="A1561" t="s">
        <v>8219</v>
      </c>
      <c r="B1561">
        <v>307</v>
      </c>
      <c r="C1561">
        <v>117</v>
      </c>
    </row>
    <row r="1562" spans="1:3" x14ac:dyDescent="0.3">
      <c r="A1562" t="s">
        <v>8219</v>
      </c>
      <c r="B1562">
        <v>329</v>
      </c>
      <c r="C1562">
        <v>117</v>
      </c>
    </row>
    <row r="1563" spans="1:3" x14ac:dyDescent="0.3">
      <c r="A1563" t="s">
        <v>8219</v>
      </c>
      <c r="B1563">
        <v>32</v>
      </c>
      <c r="C1563">
        <v>117</v>
      </c>
    </row>
    <row r="1564" spans="1:3" x14ac:dyDescent="0.3">
      <c r="A1564" t="s">
        <v>8219</v>
      </c>
      <c r="B1564">
        <v>27</v>
      </c>
      <c r="C1564">
        <v>117</v>
      </c>
    </row>
    <row r="1565" spans="1:3" x14ac:dyDescent="0.3">
      <c r="A1565" t="s">
        <v>8219</v>
      </c>
      <c r="B1565">
        <v>236</v>
      </c>
      <c r="C1565">
        <v>118</v>
      </c>
    </row>
    <row r="1566" spans="1:3" x14ac:dyDescent="0.3">
      <c r="A1566" t="s">
        <v>8219</v>
      </c>
      <c r="B1566">
        <v>42</v>
      </c>
      <c r="C1566">
        <v>118</v>
      </c>
    </row>
    <row r="1567" spans="1:3" x14ac:dyDescent="0.3">
      <c r="A1567" t="s">
        <v>8219</v>
      </c>
      <c r="B1567">
        <v>95</v>
      </c>
      <c r="C1567">
        <v>118</v>
      </c>
    </row>
    <row r="1568" spans="1:3" x14ac:dyDescent="0.3">
      <c r="A1568" t="s">
        <v>8219</v>
      </c>
      <c r="B1568">
        <v>37</v>
      </c>
      <c r="C1568">
        <v>119</v>
      </c>
    </row>
    <row r="1569" spans="1:3" x14ac:dyDescent="0.3">
      <c r="A1569" t="s">
        <v>8219</v>
      </c>
      <c r="B1569">
        <v>128</v>
      </c>
      <c r="C1569">
        <v>119</v>
      </c>
    </row>
    <row r="1570" spans="1:3" x14ac:dyDescent="0.3">
      <c r="A1570" t="s">
        <v>8219</v>
      </c>
      <c r="B1570">
        <v>156</v>
      </c>
      <c r="C1570">
        <v>119</v>
      </c>
    </row>
    <row r="1571" spans="1:3" x14ac:dyDescent="0.3">
      <c r="A1571" t="s">
        <v>8219</v>
      </c>
      <c r="B1571">
        <v>64</v>
      </c>
      <c r="C1571">
        <v>119</v>
      </c>
    </row>
    <row r="1572" spans="1:3" x14ac:dyDescent="0.3">
      <c r="A1572" t="s">
        <v>8219</v>
      </c>
      <c r="B1572">
        <v>58</v>
      </c>
      <c r="C1572">
        <v>119</v>
      </c>
    </row>
    <row r="1573" spans="1:3" x14ac:dyDescent="0.3">
      <c r="A1573" t="s">
        <v>8219</v>
      </c>
      <c r="B1573">
        <v>20</v>
      </c>
      <c r="C1573">
        <v>119</v>
      </c>
    </row>
    <row r="1574" spans="1:3" x14ac:dyDescent="0.3">
      <c r="A1574" t="s">
        <v>8219</v>
      </c>
      <c r="B1574">
        <v>47</v>
      </c>
      <c r="C1574">
        <v>120</v>
      </c>
    </row>
    <row r="1575" spans="1:3" x14ac:dyDescent="0.3">
      <c r="A1575" t="s">
        <v>8219</v>
      </c>
      <c r="B1575">
        <v>54</v>
      </c>
      <c r="C1575">
        <v>120</v>
      </c>
    </row>
    <row r="1576" spans="1:3" x14ac:dyDescent="0.3">
      <c r="A1576" t="s">
        <v>8219</v>
      </c>
      <c r="B1576">
        <v>9</v>
      </c>
      <c r="C1576">
        <v>120</v>
      </c>
    </row>
    <row r="1577" spans="1:3" x14ac:dyDescent="0.3">
      <c r="A1577" t="s">
        <v>8219</v>
      </c>
      <c r="B1577">
        <v>213</v>
      </c>
      <c r="C1577">
        <v>120</v>
      </c>
    </row>
    <row r="1578" spans="1:3" x14ac:dyDescent="0.3">
      <c r="A1578" t="s">
        <v>8219</v>
      </c>
      <c r="B1578">
        <v>57</v>
      </c>
      <c r="C1578">
        <v>120</v>
      </c>
    </row>
    <row r="1579" spans="1:3" x14ac:dyDescent="0.3">
      <c r="A1579" t="s">
        <v>8219</v>
      </c>
      <c r="B1579">
        <v>25</v>
      </c>
      <c r="C1579">
        <v>120</v>
      </c>
    </row>
    <row r="1580" spans="1:3" x14ac:dyDescent="0.3">
      <c r="A1580" t="s">
        <v>8219</v>
      </c>
      <c r="B1580">
        <v>104</v>
      </c>
      <c r="C1580">
        <v>120</v>
      </c>
    </row>
    <row r="1581" spans="1:3" x14ac:dyDescent="0.3">
      <c r="A1581" t="s">
        <v>8219</v>
      </c>
      <c r="B1581">
        <v>34</v>
      </c>
      <c r="C1581">
        <v>120</v>
      </c>
    </row>
    <row r="1582" spans="1:3" x14ac:dyDescent="0.3">
      <c r="A1582" t="s">
        <v>8219</v>
      </c>
      <c r="B1582">
        <v>67</v>
      </c>
      <c r="C1582">
        <v>120</v>
      </c>
    </row>
    <row r="1583" spans="1:3" x14ac:dyDescent="0.3">
      <c r="A1583" t="s">
        <v>8219</v>
      </c>
      <c r="B1583">
        <v>241</v>
      </c>
      <c r="C1583">
        <v>121</v>
      </c>
    </row>
    <row r="1584" spans="1:3" x14ac:dyDescent="0.3">
      <c r="A1584" t="s">
        <v>8219</v>
      </c>
      <c r="B1584">
        <v>123</v>
      </c>
      <c r="C1584">
        <v>121</v>
      </c>
    </row>
    <row r="1585" spans="1:3" x14ac:dyDescent="0.3">
      <c r="A1585" t="s">
        <v>8219</v>
      </c>
      <c r="B1585">
        <v>302</v>
      </c>
      <c r="C1585">
        <v>122</v>
      </c>
    </row>
    <row r="1586" spans="1:3" x14ac:dyDescent="0.3">
      <c r="A1586" t="s">
        <v>8219</v>
      </c>
      <c r="B1586">
        <v>89</v>
      </c>
      <c r="C1586">
        <v>122</v>
      </c>
    </row>
    <row r="1587" spans="1:3" x14ac:dyDescent="0.3">
      <c r="A1587" t="s">
        <v>8219</v>
      </c>
      <c r="B1587">
        <v>41</v>
      </c>
      <c r="C1587">
        <v>122</v>
      </c>
    </row>
    <row r="1588" spans="1:3" x14ac:dyDescent="0.3">
      <c r="A1588" t="s">
        <v>8219</v>
      </c>
      <c r="B1588">
        <v>69</v>
      </c>
      <c r="C1588">
        <v>123</v>
      </c>
    </row>
    <row r="1589" spans="1:3" x14ac:dyDescent="0.3">
      <c r="A1589" t="s">
        <v>8219</v>
      </c>
      <c r="B1589">
        <v>52</v>
      </c>
      <c r="C1589">
        <v>123</v>
      </c>
    </row>
    <row r="1590" spans="1:3" x14ac:dyDescent="0.3">
      <c r="A1590" t="s">
        <v>8219</v>
      </c>
      <c r="B1590">
        <v>57</v>
      </c>
      <c r="C1590">
        <v>123</v>
      </c>
    </row>
    <row r="1591" spans="1:3" x14ac:dyDescent="0.3">
      <c r="A1591" t="s">
        <v>8219</v>
      </c>
      <c r="B1591">
        <v>74</v>
      </c>
      <c r="C1591">
        <v>123</v>
      </c>
    </row>
    <row r="1592" spans="1:3" x14ac:dyDescent="0.3">
      <c r="A1592" t="s">
        <v>8219</v>
      </c>
      <c r="B1592">
        <v>63</v>
      </c>
      <c r="C1592">
        <v>124</v>
      </c>
    </row>
    <row r="1593" spans="1:3" x14ac:dyDescent="0.3">
      <c r="A1593" t="s">
        <v>8219</v>
      </c>
      <c r="B1593">
        <v>72</v>
      </c>
      <c r="C1593">
        <v>125</v>
      </c>
    </row>
    <row r="1594" spans="1:3" x14ac:dyDescent="0.3">
      <c r="A1594" t="s">
        <v>8219</v>
      </c>
      <c r="B1594">
        <v>71</v>
      </c>
      <c r="C1594">
        <v>125</v>
      </c>
    </row>
    <row r="1595" spans="1:3" x14ac:dyDescent="0.3">
      <c r="A1595" t="s">
        <v>8219</v>
      </c>
      <c r="B1595">
        <v>21</v>
      </c>
      <c r="C1595">
        <v>125</v>
      </c>
    </row>
    <row r="1596" spans="1:3" x14ac:dyDescent="0.3">
      <c r="A1596" t="s">
        <v>8219</v>
      </c>
      <c r="B1596">
        <v>930</v>
      </c>
      <c r="C1596">
        <v>126</v>
      </c>
    </row>
    <row r="1597" spans="1:3" x14ac:dyDescent="0.3">
      <c r="A1597" t="s">
        <v>8219</v>
      </c>
      <c r="B1597">
        <v>55</v>
      </c>
      <c r="C1597">
        <v>126</v>
      </c>
    </row>
    <row r="1598" spans="1:3" x14ac:dyDescent="0.3">
      <c r="A1598" t="s">
        <v>8219</v>
      </c>
      <c r="B1598">
        <v>61</v>
      </c>
      <c r="C1598">
        <v>126</v>
      </c>
    </row>
    <row r="1599" spans="1:3" x14ac:dyDescent="0.3">
      <c r="A1599" t="s">
        <v>8219</v>
      </c>
      <c r="B1599">
        <v>82</v>
      </c>
      <c r="C1599">
        <v>127</v>
      </c>
    </row>
    <row r="1600" spans="1:3" x14ac:dyDescent="0.3">
      <c r="A1600" t="s">
        <v>8219</v>
      </c>
      <c r="B1600">
        <v>71</v>
      </c>
      <c r="C1600">
        <v>128</v>
      </c>
    </row>
    <row r="1601" spans="1:3" x14ac:dyDescent="0.3">
      <c r="A1601" t="s">
        <v>8219</v>
      </c>
      <c r="B1601">
        <v>117</v>
      </c>
      <c r="C1601">
        <v>128</v>
      </c>
    </row>
    <row r="1602" spans="1:3" x14ac:dyDescent="0.3">
      <c r="A1602" t="s">
        <v>8219</v>
      </c>
      <c r="B1602">
        <v>29</v>
      </c>
      <c r="C1602">
        <v>128</v>
      </c>
    </row>
    <row r="1603" spans="1:3" x14ac:dyDescent="0.3">
      <c r="A1603" t="s">
        <v>8219</v>
      </c>
      <c r="B1603">
        <v>74</v>
      </c>
      <c r="C1603">
        <v>128</v>
      </c>
    </row>
    <row r="1604" spans="1:3" x14ac:dyDescent="0.3">
      <c r="A1604" t="s">
        <v>8219</v>
      </c>
      <c r="B1604">
        <v>23</v>
      </c>
      <c r="C1604">
        <v>128</v>
      </c>
    </row>
    <row r="1605" spans="1:3" x14ac:dyDescent="0.3">
      <c r="A1605" t="s">
        <v>8219</v>
      </c>
      <c r="B1605">
        <v>60</v>
      </c>
      <c r="C1605">
        <v>128</v>
      </c>
    </row>
    <row r="1606" spans="1:3" x14ac:dyDescent="0.3">
      <c r="A1606" t="s">
        <v>8219</v>
      </c>
      <c r="B1606">
        <v>55</v>
      </c>
      <c r="C1606">
        <v>128</v>
      </c>
    </row>
    <row r="1607" spans="1:3" x14ac:dyDescent="0.3">
      <c r="A1607" t="s">
        <v>8219</v>
      </c>
      <c r="B1607">
        <v>51</v>
      </c>
      <c r="C1607">
        <v>129</v>
      </c>
    </row>
    <row r="1608" spans="1:3" x14ac:dyDescent="0.3">
      <c r="A1608" t="s">
        <v>8219</v>
      </c>
      <c r="B1608">
        <v>78</v>
      </c>
      <c r="C1608">
        <v>130</v>
      </c>
    </row>
    <row r="1609" spans="1:3" x14ac:dyDescent="0.3">
      <c r="A1609" t="s">
        <v>8219</v>
      </c>
      <c r="B1609">
        <v>62</v>
      </c>
      <c r="C1609">
        <v>130</v>
      </c>
    </row>
    <row r="1610" spans="1:3" x14ac:dyDescent="0.3">
      <c r="A1610" t="s">
        <v>8219</v>
      </c>
      <c r="B1610">
        <v>45</v>
      </c>
      <c r="C1610">
        <v>130</v>
      </c>
    </row>
    <row r="1611" spans="1:3" x14ac:dyDescent="0.3">
      <c r="A1611" t="s">
        <v>8219</v>
      </c>
      <c r="B1611">
        <v>15</v>
      </c>
      <c r="C1611">
        <v>130</v>
      </c>
    </row>
    <row r="1612" spans="1:3" x14ac:dyDescent="0.3">
      <c r="A1612" t="s">
        <v>8219</v>
      </c>
      <c r="B1612">
        <v>151</v>
      </c>
      <c r="C1612">
        <v>130</v>
      </c>
    </row>
    <row r="1613" spans="1:3" x14ac:dyDescent="0.3">
      <c r="A1613" t="s">
        <v>8219</v>
      </c>
      <c r="B1613">
        <v>68</v>
      </c>
      <c r="C1613">
        <v>131</v>
      </c>
    </row>
    <row r="1614" spans="1:3" x14ac:dyDescent="0.3">
      <c r="A1614" t="s">
        <v>8219</v>
      </c>
      <c r="B1614">
        <v>46</v>
      </c>
      <c r="C1614">
        <v>131</v>
      </c>
    </row>
    <row r="1615" spans="1:3" x14ac:dyDescent="0.3">
      <c r="A1615" t="s">
        <v>8219</v>
      </c>
      <c r="B1615">
        <v>24</v>
      </c>
      <c r="C1615">
        <v>131</v>
      </c>
    </row>
    <row r="1616" spans="1:3" x14ac:dyDescent="0.3">
      <c r="A1616" t="s">
        <v>8219</v>
      </c>
      <c r="B1616">
        <v>70</v>
      </c>
      <c r="C1616">
        <v>131</v>
      </c>
    </row>
    <row r="1617" spans="1:3" x14ac:dyDescent="0.3">
      <c r="A1617" t="s">
        <v>8219</v>
      </c>
      <c r="B1617">
        <v>244</v>
      </c>
      <c r="C1617">
        <v>132</v>
      </c>
    </row>
    <row r="1618" spans="1:3" x14ac:dyDescent="0.3">
      <c r="A1618" t="s">
        <v>8219</v>
      </c>
      <c r="B1618">
        <v>82</v>
      </c>
      <c r="C1618">
        <v>132</v>
      </c>
    </row>
    <row r="1619" spans="1:3" x14ac:dyDescent="0.3">
      <c r="A1619" t="s">
        <v>8219</v>
      </c>
      <c r="B1619">
        <v>226</v>
      </c>
      <c r="C1619">
        <v>133</v>
      </c>
    </row>
    <row r="1620" spans="1:3" x14ac:dyDescent="0.3">
      <c r="A1620" t="s">
        <v>8219</v>
      </c>
      <c r="B1620">
        <v>60</v>
      </c>
      <c r="C1620">
        <v>133</v>
      </c>
    </row>
    <row r="1621" spans="1:3" x14ac:dyDescent="0.3">
      <c r="A1621" t="s">
        <v>8219</v>
      </c>
      <c r="B1621">
        <v>322</v>
      </c>
      <c r="C1621">
        <v>133</v>
      </c>
    </row>
    <row r="1622" spans="1:3" x14ac:dyDescent="0.3">
      <c r="A1622" t="s">
        <v>8219</v>
      </c>
      <c r="B1622">
        <v>94</v>
      </c>
      <c r="C1622">
        <v>133</v>
      </c>
    </row>
    <row r="1623" spans="1:3" x14ac:dyDescent="0.3">
      <c r="A1623" t="s">
        <v>8219</v>
      </c>
      <c r="B1623">
        <v>47</v>
      </c>
      <c r="C1623">
        <v>133</v>
      </c>
    </row>
    <row r="1624" spans="1:3" x14ac:dyDescent="0.3">
      <c r="A1624" t="s">
        <v>8219</v>
      </c>
      <c r="B1624">
        <v>115</v>
      </c>
      <c r="C1624">
        <v>134</v>
      </c>
    </row>
    <row r="1625" spans="1:3" x14ac:dyDescent="0.3">
      <c r="A1625" t="s">
        <v>8219</v>
      </c>
      <c r="B1625">
        <v>134</v>
      </c>
      <c r="C1625">
        <v>134</v>
      </c>
    </row>
    <row r="1626" spans="1:3" x14ac:dyDescent="0.3">
      <c r="A1626" t="s">
        <v>8219</v>
      </c>
      <c r="B1626">
        <v>35</v>
      </c>
      <c r="C1626">
        <v>134</v>
      </c>
    </row>
    <row r="1627" spans="1:3" x14ac:dyDescent="0.3">
      <c r="A1627" t="s">
        <v>8219</v>
      </c>
      <c r="B1627">
        <v>104</v>
      </c>
      <c r="C1627">
        <v>134</v>
      </c>
    </row>
    <row r="1628" spans="1:3" x14ac:dyDescent="0.3">
      <c r="A1628" t="s">
        <v>8219</v>
      </c>
      <c r="B1628">
        <v>184</v>
      </c>
      <c r="C1628">
        <v>134</v>
      </c>
    </row>
    <row r="1629" spans="1:3" x14ac:dyDescent="0.3">
      <c r="A1629" t="s">
        <v>8219</v>
      </c>
      <c r="B1629">
        <v>119</v>
      </c>
      <c r="C1629">
        <v>134</v>
      </c>
    </row>
    <row r="1630" spans="1:3" x14ac:dyDescent="0.3">
      <c r="A1630" t="s">
        <v>8219</v>
      </c>
      <c r="B1630">
        <v>59</v>
      </c>
      <c r="C1630">
        <v>135</v>
      </c>
    </row>
    <row r="1631" spans="1:3" x14ac:dyDescent="0.3">
      <c r="A1631" t="s">
        <v>8219</v>
      </c>
      <c r="B1631">
        <v>113</v>
      </c>
      <c r="C1631">
        <v>136</v>
      </c>
    </row>
    <row r="1632" spans="1:3" x14ac:dyDescent="0.3">
      <c r="A1632" t="s">
        <v>8219</v>
      </c>
      <c r="B1632">
        <v>84</v>
      </c>
      <c r="C1632">
        <v>136</v>
      </c>
    </row>
    <row r="1633" spans="1:3" x14ac:dyDescent="0.3">
      <c r="A1633" t="s">
        <v>8219</v>
      </c>
      <c r="B1633">
        <v>74</v>
      </c>
      <c r="C1633">
        <v>136</v>
      </c>
    </row>
    <row r="1634" spans="1:3" x14ac:dyDescent="0.3">
      <c r="A1634" t="s">
        <v>8219</v>
      </c>
      <c r="B1634">
        <v>216</v>
      </c>
      <c r="C1634">
        <v>137</v>
      </c>
    </row>
    <row r="1635" spans="1:3" x14ac:dyDescent="0.3">
      <c r="A1635" t="s">
        <v>8219</v>
      </c>
      <c r="B1635">
        <v>39</v>
      </c>
      <c r="C1635">
        <v>137</v>
      </c>
    </row>
    <row r="1636" spans="1:3" x14ac:dyDescent="0.3">
      <c r="A1636" t="s">
        <v>8219</v>
      </c>
      <c r="B1636">
        <v>21</v>
      </c>
      <c r="C1636">
        <v>138</v>
      </c>
    </row>
    <row r="1637" spans="1:3" x14ac:dyDescent="0.3">
      <c r="A1637" t="s">
        <v>8219</v>
      </c>
      <c r="B1637">
        <v>30</v>
      </c>
      <c r="C1637">
        <v>139</v>
      </c>
    </row>
    <row r="1638" spans="1:3" x14ac:dyDescent="0.3">
      <c r="A1638" t="s">
        <v>8219</v>
      </c>
      <c r="B1638">
        <v>37</v>
      </c>
      <c r="C1638">
        <v>139</v>
      </c>
    </row>
    <row r="1639" spans="1:3" x14ac:dyDescent="0.3">
      <c r="A1639" t="s">
        <v>8219</v>
      </c>
      <c r="B1639">
        <v>202</v>
      </c>
      <c r="C1639">
        <v>139</v>
      </c>
    </row>
    <row r="1640" spans="1:3" x14ac:dyDescent="0.3">
      <c r="A1640" t="s">
        <v>8219</v>
      </c>
      <c r="B1640">
        <v>37</v>
      </c>
      <c r="C1640">
        <v>140</v>
      </c>
    </row>
    <row r="1641" spans="1:3" x14ac:dyDescent="0.3">
      <c r="A1641" t="s">
        <v>8219</v>
      </c>
      <c r="B1641">
        <v>28</v>
      </c>
      <c r="C1641">
        <v>140</v>
      </c>
    </row>
    <row r="1642" spans="1:3" x14ac:dyDescent="0.3">
      <c r="A1642" t="s">
        <v>8219</v>
      </c>
      <c r="B1642">
        <v>26</v>
      </c>
      <c r="C1642">
        <v>140</v>
      </c>
    </row>
    <row r="1643" spans="1:3" x14ac:dyDescent="0.3">
      <c r="A1643" t="s">
        <v>8219</v>
      </c>
      <c r="B1643">
        <v>61</v>
      </c>
      <c r="C1643">
        <v>140</v>
      </c>
    </row>
    <row r="1644" spans="1:3" x14ac:dyDescent="0.3">
      <c r="A1644" t="s">
        <v>8219</v>
      </c>
      <c r="B1644">
        <v>115</v>
      </c>
      <c r="C1644">
        <v>141</v>
      </c>
    </row>
    <row r="1645" spans="1:3" x14ac:dyDescent="0.3">
      <c r="A1645" t="s">
        <v>8219</v>
      </c>
      <c r="B1645">
        <v>181</v>
      </c>
      <c r="C1645">
        <v>141</v>
      </c>
    </row>
    <row r="1646" spans="1:3" x14ac:dyDescent="0.3">
      <c r="A1646" t="s">
        <v>8219</v>
      </c>
      <c r="B1646">
        <v>110</v>
      </c>
      <c r="C1646">
        <v>141</v>
      </c>
    </row>
    <row r="1647" spans="1:3" x14ac:dyDescent="0.3">
      <c r="A1647" t="s">
        <v>8219</v>
      </c>
      <c r="B1647">
        <v>269</v>
      </c>
      <c r="C1647">
        <v>141</v>
      </c>
    </row>
    <row r="1648" spans="1:3" x14ac:dyDescent="0.3">
      <c r="A1648" t="s">
        <v>8219</v>
      </c>
      <c r="B1648">
        <v>79</v>
      </c>
      <c r="C1648">
        <v>141</v>
      </c>
    </row>
    <row r="1649" spans="1:3" x14ac:dyDescent="0.3">
      <c r="A1649" t="s">
        <v>8219</v>
      </c>
      <c r="B1649">
        <v>104</v>
      </c>
      <c r="C1649">
        <v>141</v>
      </c>
    </row>
    <row r="1650" spans="1:3" x14ac:dyDescent="0.3">
      <c r="A1650" t="s">
        <v>8219</v>
      </c>
      <c r="B1650">
        <v>34</v>
      </c>
      <c r="C1650">
        <v>142</v>
      </c>
    </row>
    <row r="1651" spans="1:3" x14ac:dyDescent="0.3">
      <c r="A1651" t="s">
        <v>8219</v>
      </c>
      <c r="B1651">
        <v>167</v>
      </c>
      <c r="C1651">
        <v>142</v>
      </c>
    </row>
    <row r="1652" spans="1:3" x14ac:dyDescent="0.3">
      <c r="A1652" t="s">
        <v>8219</v>
      </c>
      <c r="B1652">
        <v>183</v>
      </c>
      <c r="C1652">
        <v>143</v>
      </c>
    </row>
    <row r="1653" spans="1:3" x14ac:dyDescent="0.3">
      <c r="A1653" t="s">
        <v>8219</v>
      </c>
      <c r="B1653">
        <v>71</v>
      </c>
      <c r="C1653">
        <v>143</v>
      </c>
    </row>
    <row r="1654" spans="1:3" x14ac:dyDescent="0.3">
      <c r="A1654" t="s">
        <v>8219</v>
      </c>
      <c r="B1654">
        <v>69</v>
      </c>
      <c r="C1654">
        <v>144</v>
      </c>
    </row>
    <row r="1655" spans="1:3" x14ac:dyDescent="0.3">
      <c r="A1655" t="s">
        <v>8219</v>
      </c>
      <c r="B1655">
        <v>270</v>
      </c>
      <c r="C1655">
        <v>144</v>
      </c>
    </row>
    <row r="1656" spans="1:3" x14ac:dyDescent="0.3">
      <c r="A1656" t="s">
        <v>8219</v>
      </c>
      <c r="B1656">
        <v>193</v>
      </c>
      <c r="C1656">
        <v>145</v>
      </c>
    </row>
    <row r="1657" spans="1:3" x14ac:dyDescent="0.3">
      <c r="A1657" t="s">
        <v>8219</v>
      </c>
      <c r="B1657">
        <v>57</v>
      </c>
      <c r="C1657">
        <v>145</v>
      </c>
    </row>
    <row r="1658" spans="1:3" x14ac:dyDescent="0.3">
      <c r="A1658" t="s">
        <v>8219</v>
      </c>
      <c r="B1658">
        <v>200</v>
      </c>
      <c r="C1658">
        <v>145</v>
      </c>
    </row>
    <row r="1659" spans="1:3" x14ac:dyDescent="0.3">
      <c r="A1659" t="s">
        <v>8219</v>
      </c>
      <c r="B1659">
        <v>88</v>
      </c>
      <c r="C1659">
        <v>145</v>
      </c>
    </row>
    <row r="1660" spans="1:3" x14ac:dyDescent="0.3">
      <c r="A1660" t="s">
        <v>8219</v>
      </c>
      <c r="B1660">
        <v>213</v>
      </c>
      <c r="C1660">
        <v>145</v>
      </c>
    </row>
    <row r="1661" spans="1:3" x14ac:dyDescent="0.3">
      <c r="A1661" t="s">
        <v>8219</v>
      </c>
      <c r="B1661">
        <v>20</v>
      </c>
      <c r="C1661">
        <v>145</v>
      </c>
    </row>
    <row r="1662" spans="1:3" x14ac:dyDescent="0.3">
      <c r="A1662" t="s">
        <v>8219</v>
      </c>
      <c r="B1662">
        <v>50</v>
      </c>
      <c r="C1662">
        <v>146</v>
      </c>
    </row>
    <row r="1663" spans="1:3" x14ac:dyDescent="0.3">
      <c r="A1663" t="s">
        <v>8219</v>
      </c>
      <c r="B1663">
        <v>115</v>
      </c>
      <c r="C1663">
        <v>146</v>
      </c>
    </row>
    <row r="1664" spans="1:3" x14ac:dyDescent="0.3">
      <c r="A1664" t="s">
        <v>8219</v>
      </c>
      <c r="B1664">
        <v>186</v>
      </c>
      <c r="C1664">
        <v>146</v>
      </c>
    </row>
    <row r="1665" spans="1:3" x14ac:dyDescent="0.3">
      <c r="A1665" t="s">
        <v>8219</v>
      </c>
      <c r="B1665">
        <v>18</v>
      </c>
      <c r="C1665">
        <v>147</v>
      </c>
    </row>
    <row r="1666" spans="1:3" x14ac:dyDescent="0.3">
      <c r="A1666" t="s">
        <v>8219</v>
      </c>
      <c r="B1666">
        <v>176</v>
      </c>
      <c r="C1666">
        <v>147</v>
      </c>
    </row>
    <row r="1667" spans="1:3" x14ac:dyDescent="0.3">
      <c r="A1667" t="s">
        <v>8219</v>
      </c>
      <c r="B1667">
        <v>41</v>
      </c>
      <c r="C1667">
        <v>147</v>
      </c>
    </row>
    <row r="1668" spans="1:3" x14ac:dyDescent="0.3">
      <c r="A1668" t="s">
        <v>8219</v>
      </c>
      <c r="B1668">
        <v>75</v>
      </c>
      <c r="C1668">
        <v>147</v>
      </c>
    </row>
    <row r="1669" spans="1:3" x14ac:dyDescent="0.3">
      <c r="A1669" t="s">
        <v>8219</v>
      </c>
      <c r="B1669">
        <v>97</v>
      </c>
      <c r="C1669">
        <v>147</v>
      </c>
    </row>
    <row r="1670" spans="1:3" x14ac:dyDescent="0.3">
      <c r="A1670" t="s">
        <v>8219</v>
      </c>
      <c r="B1670">
        <v>73</v>
      </c>
      <c r="C1670">
        <v>147</v>
      </c>
    </row>
    <row r="1671" spans="1:3" x14ac:dyDescent="0.3">
      <c r="A1671" t="s">
        <v>8219</v>
      </c>
      <c r="B1671">
        <v>49</v>
      </c>
      <c r="C1671">
        <v>148</v>
      </c>
    </row>
    <row r="1672" spans="1:3" x14ac:dyDescent="0.3">
      <c r="A1672" t="s">
        <v>8219</v>
      </c>
      <c r="B1672">
        <v>134</v>
      </c>
      <c r="C1672">
        <v>148</v>
      </c>
    </row>
    <row r="1673" spans="1:3" x14ac:dyDescent="0.3">
      <c r="A1673" t="s">
        <v>8219</v>
      </c>
      <c r="B1673">
        <v>68</v>
      </c>
      <c r="C1673">
        <v>149</v>
      </c>
    </row>
    <row r="1674" spans="1:3" x14ac:dyDescent="0.3">
      <c r="A1674" t="s">
        <v>8219</v>
      </c>
      <c r="B1674">
        <v>49</v>
      </c>
      <c r="C1674">
        <v>149</v>
      </c>
    </row>
    <row r="1675" spans="1:3" x14ac:dyDescent="0.3">
      <c r="A1675" t="s">
        <v>8219</v>
      </c>
      <c r="B1675">
        <v>63</v>
      </c>
      <c r="C1675">
        <v>149</v>
      </c>
    </row>
    <row r="1676" spans="1:3" x14ac:dyDescent="0.3">
      <c r="A1676" t="s">
        <v>8219</v>
      </c>
      <c r="B1676">
        <v>163</v>
      </c>
      <c r="C1676">
        <v>149</v>
      </c>
    </row>
    <row r="1677" spans="1:3" x14ac:dyDescent="0.3">
      <c r="A1677" t="s">
        <v>8219</v>
      </c>
      <c r="B1677">
        <v>288</v>
      </c>
      <c r="C1677">
        <v>150</v>
      </c>
    </row>
    <row r="1678" spans="1:3" x14ac:dyDescent="0.3">
      <c r="A1678" t="s">
        <v>8219</v>
      </c>
      <c r="B1678">
        <v>42</v>
      </c>
      <c r="C1678">
        <v>150</v>
      </c>
    </row>
    <row r="1679" spans="1:3" x14ac:dyDescent="0.3">
      <c r="A1679" t="s">
        <v>8219</v>
      </c>
      <c r="B1679">
        <v>70</v>
      </c>
      <c r="C1679">
        <v>150</v>
      </c>
    </row>
    <row r="1680" spans="1:3" x14ac:dyDescent="0.3">
      <c r="A1680" t="s">
        <v>8219</v>
      </c>
      <c r="B1680">
        <v>30</v>
      </c>
      <c r="C1680">
        <v>150</v>
      </c>
    </row>
    <row r="1681" spans="1:3" x14ac:dyDescent="0.3">
      <c r="A1681" t="s">
        <v>8219</v>
      </c>
      <c r="B1681">
        <v>51</v>
      </c>
      <c r="C1681">
        <v>150</v>
      </c>
    </row>
    <row r="1682" spans="1:3" x14ac:dyDescent="0.3">
      <c r="A1682" t="s">
        <v>8219</v>
      </c>
      <c r="B1682">
        <v>145</v>
      </c>
      <c r="C1682">
        <v>151</v>
      </c>
    </row>
    <row r="1683" spans="1:3" x14ac:dyDescent="0.3">
      <c r="A1683" t="s">
        <v>8219</v>
      </c>
      <c r="B1683">
        <v>21</v>
      </c>
      <c r="C1683">
        <v>151</v>
      </c>
    </row>
    <row r="1684" spans="1:3" x14ac:dyDescent="0.3">
      <c r="A1684" t="s">
        <v>8219</v>
      </c>
      <c r="B1684">
        <v>286</v>
      </c>
      <c r="C1684">
        <v>151</v>
      </c>
    </row>
    <row r="1685" spans="1:3" x14ac:dyDescent="0.3">
      <c r="A1685" t="s">
        <v>8219</v>
      </c>
      <c r="B1685">
        <v>12</v>
      </c>
      <c r="C1685">
        <v>152</v>
      </c>
    </row>
    <row r="1686" spans="1:3" x14ac:dyDescent="0.3">
      <c r="A1686" t="s">
        <v>8219</v>
      </c>
      <c r="B1686">
        <v>100</v>
      </c>
      <c r="C1686">
        <v>153</v>
      </c>
    </row>
    <row r="1687" spans="1:3" x14ac:dyDescent="0.3">
      <c r="A1687" t="s">
        <v>8219</v>
      </c>
      <c r="B1687">
        <v>100</v>
      </c>
      <c r="C1687">
        <v>154</v>
      </c>
    </row>
    <row r="1688" spans="1:3" x14ac:dyDescent="0.3">
      <c r="A1688" t="s">
        <v>8219</v>
      </c>
      <c r="B1688">
        <v>34</v>
      </c>
      <c r="C1688">
        <v>156</v>
      </c>
    </row>
    <row r="1689" spans="1:3" x14ac:dyDescent="0.3">
      <c r="A1689" t="s">
        <v>8219</v>
      </c>
      <c r="B1689">
        <v>63</v>
      </c>
      <c r="C1689">
        <v>156</v>
      </c>
    </row>
    <row r="1690" spans="1:3" x14ac:dyDescent="0.3">
      <c r="A1690" t="s">
        <v>8219</v>
      </c>
      <c r="B1690">
        <v>30</v>
      </c>
      <c r="C1690">
        <v>157</v>
      </c>
    </row>
    <row r="1691" spans="1:3" x14ac:dyDescent="0.3">
      <c r="A1691" t="s">
        <v>8219</v>
      </c>
      <c r="B1691">
        <v>47</v>
      </c>
      <c r="C1691">
        <v>157</v>
      </c>
    </row>
    <row r="1692" spans="1:3" x14ac:dyDescent="0.3">
      <c r="A1692" t="s">
        <v>8219</v>
      </c>
      <c r="B1692">
        <v>237</v>
      </c>
      <c r="C1692">
        <v>158</v>
      </c>
    </row>
    <row r="1693" spans="1:3" x14ac:dyDescent="0.3">
      <c r="A1693" t="s">
        <v>8219</v>
      </c>
      <c r="B1693">
        <v>47</v>
      </c>
      <c r="C1693">
        <v>158</v>
      </c>
    </row>
    <row r="1694" spans="1:3" x14ac:dyDescent="0.3">
      <c r="A1694" t="s">
        <v>8219</v>
      </c>
      <c r="B1694">
        <v>15</v>
      </c>
      <c r="C1694">
        <v>158</v>
      </c>
    </row>
    <row r="1695" spans="1:3" x14ac:dyDescent="0.3">
      <c r="A1695" t="s">
        <v>8219</v>
      </c>
      <c r="B1695">
        <v>81</v>
      </c>
      <c r="C1695">
        <v>158</v>
      </c>
    </row>
    <row r="1696" spans="1:3" x14ac:dyDescent="0.3">
      <c r="A1696" t="s">
        <v>8219</v>
      </c>
      <c r="B1696">
        <v>122</v>
      </c>
      <c r="C1696">
        <v>158</v>
      </c>
    </row>
    <row r="1697" spans="1:3" x14ac:dyDescent="0.3">
      <c r="A1697" t="s">
        <v>8219</v>
      </c>
      <c r="B1697">
        <v>34</v>
      </c>
      <c r="C1697">
        <v>158</v>
      </c>
    </row>
    <row r="1698" spans="1:3" x14ac:dyDescent="0.3">
      <c r="A1698" t="s">
        <v>8219</v>
      </c>
      <c r="B1698">
        <v>207</v>
      </c>
      <c r="C1698">
        <v>159</v>
      </c>
    </row>
    <row r="1699" spans="1:3" x14ac:dyDescent="0.3">
      <c r="A1699" t="s">
        <v>8219</v>
      </c>
      <c r="B1699">
        <v>25</v>
      </c>
      <c r="C1699">
        <v>159</v>
      </c>
    </row>
    <row r="1700" spans="1:3" x14ac:dyDescent="0.3">
      <c r="A1700" t="s">
        <v>8219</v>
      </c>
      <c r="B1700">
        <v>72</v>
      </c>
      <c r="C1700">
        <v>159</v>
      </c>
    </row>
    <row r="1701" spans="1:3" x14ac:dyDescent="0.3">
      <c r="A1701" t="s">
        <v>8219</v>
      </c>
      <c r="B1701">
        <v>14</v>
      </c>
      <c r="C1701">
        <v>159</v>
      </c>
    </row>
    <row r="1702" spans="1:3" x14ac:dyDescent="0.3">
      <c r="A1702" t="s">
        <v>8219</v>
      </c>
      <c r="B1702">
        <v>15</v>
      </c>
      <c r="C1702">
        <v>159</v>
      </c>
    </row>
    <row r="1703" spans="1:3" x14ac:dyDescent="0.3">
      <c r="A1703" t="s">
        <v>8219</v>
      </c>
      <c r="B1703">
        <v>91</v>
      </c>
      <c r="C1703">
        <v>159</v>
      </c>
    </row>
    <row r="1704" spans="1:3" x14ac:dyDescent="0.3">
      <c r="A1704" t="s">
        <v>8219</v>
      </c>
      <c r="B1704">
        <v>24</v>
      </c>
      <c r="C1704">
        <v>159</v>
      </c>
    </row>
    <row r="1705" spans="1:3" x14ac:dyDescent="0.3">
      <c r="A1705" t="s">
        <v>8219</v>
      </c>
      <c r="B1705">
        <v>27</v>
      </c>
      <c r="C1705">
        <v>160</v>
      </c>
    </row>
    <row r="1706" spans="1:3" x14ac:dyDescent="0.3">
      <c r="A1706" t="s">
        <v>8219</v>
      </c>
      <c r="B1706">
        <v>47</v>
      </c>
      <c r="C1706">
        <v>160</v>
      </c>
    </row>
    <row r="1707" spans="1:3" x14ac:dyDescent="0.3">
      <c r="A1707" t="s">
        <v>8219</v>
      </c>
      <c r="B1707">
        <v>44</v>
      </c>
      <c r="C1707">
        <v>162</v>
      </c>
    </row>
    <row r="1708" spans="1:3" x14ac:dyDescent="0.3">
      <c r="A1708" t="s">
        <v>8219</v>
      </c>
      <c r="B1708">
        <v>72</v>
      </c>
      <c r="C1708">
        <v>162</v>
      </c>
    </row>
    <row r="1709" spans="1:3" x14ac:dyDescent="0.3">
      <c r="A1709" t="s">
        <v>8219</v>
      </c>
      <c r="B1709">
        <v>63</v>
      </c>
      <c r="C1709">
        <v>163</v>
      </c>
    </row>
    <row r="1710" spans="1:3" x14ac:dyDescent="0.3">
      <c r="A1710" t="s">
        <v>8219</v>
      </c>
      <c r="B1710">
        <v>88</v>
      </c>
      <c r="C1710">
        <v>163</v>
      </c>
    </row>
    <row r="1711" spans="1:3" x14ac:dyDescent="0.3">
      <c r="A1711" t="s">
        <v>8219</v>
      </c>
      <c r="B1711">
        <v>70</v>
      </c>
      <c r="C1711">
        <v>163</v>
      </c>
    </row>
    <row r="1712" spans="1:3" x14ac:dyDescent="0.3">
      <c r="A1712" t="s">
        <v>8219</v>
      </c>
      <c r="B1712">
        <v>50</v>
      </c>
      <c r="C1712">
        <v>163</v>
      </c>
    </row>
    <row r="1713" spans="1:3" x14ac:dyDescent="0.3">
      <c r="A1713" t="s">
        <v>8219</v>
      </c>
      <c r="B1713">
        <v>35</v>
      </c>
      <c r="C1713">
        <v>163</v>
      </c>
    </row>
    <row r="1714" spans="1:3" x14ac:dyDescent="0.3">
      <c r="A1714" t="s">
        <v>8219</v>
      </c>
      <c r="B1714">
        <v>175</v>
      </c>
      <c r="C1714">
        <v>165</v>
      </c>
    </row>
    <row r="1715" spans="1:3" x14ac:dyDescent="0.3">
      <c r="A1715" t="s">
        <v>8219</v>
      </c>
      <c r="B1715">
        <v>20</v>
      </c>
      <c r="C1715">
        <v>165</v>
      </c>
    </row>
    <row r="1716" spans="1:3" x14ac:dyDescent="0.3">
      <c r="A1716" t="s">
        <v>8219</v>
      </c>
      <c r="B1716">
        <v>54</v>
      </c>
      <c r="C1716">
        <v>165</v>
      </c>
    </row>
    <row r="1717" spans="1:3" x14ac:dyDescent="0.3">
      <c r="A1717" t="s">
        <v>8219</v>
      </c>
      <c r="B1717">
        <v>20</v>
      </c>
      <c r="C1717">
        <v>166</v>
      </c>
    </row>
    <row r="1718" spans="1:3" x14ac:dyDescent="0.3">
      <c r="A1718" t="s">
        <v>8219</v>
      </c>
      <c r="B1718">
        <v>57</v>
      </c>
      <c r="C1718">
        <v>167</v>
      </c>
    </row>
    <row r="1719" spans="1:3" x14ac:dyDescent="0.3">
      <c r="A1719" t="s">
        <v>8219</v>
      </c>
      <c r="B1719">
        <v>31</v>
      </c>
      <c r="C1719">
        <v>167</v>
      </c>
    </row>
    <row r="1720" spans="1:3" x14ac:dyDescent="0.3">
      <c r="A1720" t="s">
        <v>8219</v>
      </c>
      <c r="B1720">
        <v>31</v>
      </c>
      <c r="C1720">
        <v>167</v>
      </c>
    </row>
    <row r="1721" spans="1:3" x14ac:dyDescent="0.3">
      <c r="A1721" t="s">
        <v>8219</v>
      </c>
      <c r="B1721">
        <v>45</v>
      </c>
      <c r="C1721">
        <v>167</v>
      </c>
    </row>
    <row r="1722" spans="1:3" x14ac:dyDescent="0.3">
      <c r="A1722" t="s">
        <v>8219</v>
      </c>
      <c r="B1722">
        <v>41</v>
      </c>
      <c r="C1722">
        <v>167</v>
      </c>
    </row>
    <row r="1723" spans="1:3" x14ac:dyDescent="0.3">
      <c r="A1723" t="s">
        <v>8219</v>
      </c>
      <c r="B1723">
        <v>29</v>
      </c>
      <c r="C1723">
        <v>167</v>
      </c>
    </row>
    <row r="1724" spans="1:3" x14ac:dyDescent="0.3">
      <c r="A1724" t="s">
        <v>8219</v>
      </c>
      <c r="B1724">
        <v>58</v>
      </c>
      <c r="C1724">
        <v>167</v>
      </c>
    </row>
    <row r="1725" spans="1:3" x14ac:dyDescent="0.3">
      <c r="A1725" t="s">
        <v>8219</v>
      </c>
      <c r="B1725">
        <v>89</v>
      </c>
      <c r="C1725">
        <v>168</v>
      </c>
    </row>
    <row r="1726" spans="1:3" x14ac:dyDescent="0.3">
      <c r="A1726" t="s">
        <v>8219</v>
      </c>
      <c r="B1726">
        <v>125</v>
      </c>
      <c r="C1726">
        <v>168</v>
      </c>
    </row>
    <row r="1727" spans="1:3" x14ac:dyDescent="0.3">
      <c r="A1727" t="s">
        <v>8219</v>
      </c>
      <c r="B1727">
        <v>18</v>
      </c>
      <c r="C1727">
        <v>168</v>
      </c>
    </row>
    <row r="1728" spans="1:3" x14ac:dyDescent="0.3">
      <c r="A1728" t="s">
        <v>8219</v>
      </c>
      <c r="B1728">
        <v>32</v>
      </c>
      <c r="C1728">
        <v>168</v>
      </c>
    </row>
    <row r="1729" spans="1:3" x14ac:dyDescent="0.3">
      <c r="A1729" t="s">
        <v>8219</v>
      </c>
      <c r="B1729">
        <v>16</v>
      </c>
      <c r="C1729">
        <v>169</v>
      </c>
    </row>
    <row r="1730" spans="1:3" x14ac:dyDescent="0.3">
      <c r="A1730" t="s">
        <v>8219</v>
      </c>
      <c r="B1730">
        <v>38</v>
      </c>
      <c r="C1730">
        <v>169</v>
      </c>
    </row>
    <row r="1731" spans="1:3" x14ac:dyDescent="0.3">
      <c r="A1731" t="s">
        <v>8219</v>
      </c>
      <c r="B1731">
        <v>15</v>
      </c>
      <c r="C1731">
        <v>169</v>
      </c>
    </row>
    <row r="1732" spans="1:3" x14ac:dyDescent="0.3">
      <c r="A1732" t="s">
        <v>8219</v>
      </c>
      <c r="B1732">
        <v>23</v>
      </c>
      <c r="C1732">
        <v>169</v>
      </c>
    </row>
    <row r="1733" spans="1:3" x14ac:dyDescent="0.3">
      <c r="A1733" t="s">
        <v>8219</v>
      </c>
      <c r="B1733">
        <v>49</v>
      </c>
      <c r="C1733">
        <v>169</v>
      </c>
    </row>
    <row r="1734" spans="1:3" x14ac:dyDescent="0.3">
      <c r="A1734" t="s">
        <v>8219</v>
      </c>
      <c r="B1734">
        <v>10</v>
      </c>
      <c r="C1734">
        <v>170</v>
      </c>
    </row>
    <row r="1735" spans="1:3" x14ac:dyDescent="0.3">
      <c r="A1735" t="s">
        <v>8219</v>
      </c>
      <c r="B1735">
        <v>15</v>
      </c>
      <c r="C1735">
        <v>170</v>
      </c>
    </row>
    <row r="1736" spans="1:3" x14ac:dyDescent="0.3">
      <c r="A1736" t="s">
        <v>8219</v>
      </c>
      <c r="B1736">
        <v>57</v>
      </c>
      <c r="C1736">
        <v>170</v>
      </c>
    </row>
    <row r="1737" spans="1:3" x14ac:dyDescent="0.3">
      <c r="A1737" t="s">
        <v>8219</v>
      </c>
      <c r="B1737">
        <v>33</v>
      </c>
      <c r="C1737">
        <v>171</v>
      </c>
    </row>
    <row r="1738" spans="1:3" x14ac:dyDescent="0.3">
      <c r="A1738" t="s">
        <v>8219</v>
      </c>
      <c r="B1738">
        <v>9</v>
      </c>
      <c r="C1738">
        <v>172</v>
      </c>
    </row>
    <row r="1739" spans="1:3" x14ac:dyDescent="0.3">
      <c r="A1739" t="s">
        <v>8219</v>
      </c>
      <c r="B1739">
        <v>26</v>
      </c>
      <c r="C1739">
        <v>173</v>
      </c>
    </row>
    <row r="1740" spans="1:3" x14ac:dyDescent="0.3">
      <c r="A1740" t="s">
        <v>8219</v>
      </c>
      <c r="B1740">
        <v>69</v>
      </c>
      <c r="C1740">
        <v>173</v>
      </c>
    </row>
    <row r="1741" spans="1:3" x14ac:dyDescent="0.3">
      <c r="A1741" t="s">
        <v>8219</v>
      </c>
      <c r="B1741">
        <v>65</v>
      </c>
      <c r="C1741">
        <v>174</v>
      </c>
    </row>
    <row r="1742" spans="1:3" x14ac:dyDescent="0.3">
      <c r="A1742" t="s">
        <v>8219</v>
      </c>
      <c r="B1742">
        <v>83</v>
      </c>
      <c r="C1742">
        <v>174</v>
      </c>
    </row>
    <row r="1743" spans="1:3" x14ac:dyDescent="0.3">
      <c r="A1743" t="s">
        <v>8219</v>
      </c>
      <c r="B1743">
        <v>111</v>
      </c>
      <c r="C1743">
        <v>174</v>
      </c>
    </row>
    <row r="1744" spans="1:3" x14ac:dyDescent="0.3">
      <c r="A1744" t="s">
        <v>8219</v>
      </c>
      <c r="B1744">
        <v>46</v>
      </c>
      <c r="C1744">
        <v>175</v>
      </c>
    </row>
    <row r="1745" spans="1:3" x14ac:dyDescent="0.3">
      <c r="A1745" t="s">
        <v>8219</v>
      </c>
      <c r="B1745">
        <v>63</v>
      </c>
      <c r="C1745">
        <v>175</v>
      </c>
    </row>
    <row r="1746" spans="1:3" x14ac:dyDescent="0.3">
      <c r="A1746" t="s">
        <v>8219</v>
      </c>
      <c r="B1746">
        <v>9</v>
      </c>
      <c r="C1746">
        <v>176</v>
      </c>
    </row>
    <row r="1747" spans="1:3" x14ac:dyDescent="0.3">
      <c r="A1747" t="s">
        <v>8219</v>
      </c>
      <c r="B1747">
        <v>34</v>
      </c>
      <c r="C1747">
        <v>176</v>
      </c>
    </row>
    <row r="1748" spans="1:3" x14ac:dyDescent="0.3">
      <c r="A1748" t="s">
        <v>8219</v>
      </c>
      <c r="B1748">
        <v>112</v>
      </c>
      <c r="C1748">
        <v>176</v>
      </c>
    </row>
    <row r="1749" spans="1:3" x14ac:dyDescent="0.3">
      <c r="A1749" t="s">
        <v>8219</v>
      </c>
      <c r="B1749">
        <v>47</v>
      </c>
      <c r="C1749">
        <v>176</v>
      </c>
    </row>
    <row r="1750" spans="1:3" x14ac:dyDescent="0.3">
      <c r="A1750" t="s">
        <v>8219</v>
      </c>
      <c r="B1750">
        <v>38</v>
      </c>
      <c r="C1750">
        <v>177</v>
      </c>
    </row>
    <row r="1751" spans="1:3" x14ac:dyDescent="0.3">
      <c r="A1751" t="s">
        <v>8219</v>
      </c>
      <c r="B1751">
        <v>28</v>
      </c>
      <c r="C1751">
        <v>178</v>
      </c>
    </row>
    <row r="1752" spans="1:3" x14ac:dyDescent="0.3">
      <c r="A1752" t="s">
        <v>8219</v>
      </c>
      <c r="B1752">
        <v>78</v>
      </c>
      <c r="C1752">
        <v>179</v>
      </c>
    </row>
    <row r="1753" spans="1:3" x14ac:dyDescent="0.3">
      <c r="A1753" t="s">
        <v>8219</v>
      </c>
      <c r="B1753">
        <v>23</v>
      </c>
      <c r="C1753">
        <v>179</v>
      </c>
    </row>
    <row r="1754" spans="1:3" x14ac:dyDescent="0.3">
      <c r="A1754" t="s">
        <v>8219</v>
      </c>
      <c r="B1754">
        <v>40</v>
      </c>
      <c r="C1754">
        <v>179</v>
      </c>
    </row>
    <row r="1755" spans="1:3" x14ac:dyDescent="0.3">
      <c r="A1755" t="s">
        <v>8219</v>
      </c>
      <c r="B1755">
        <v>13</v>
      </c>
      <c r="C1755">
        <v>179</v>
      </c>
    </row>
    <row r="1756" spans="1:3" x14ac:dyDescent="0.3">
      <c r="A1756" t="s">
        <v>8219</v>
      </c>
      <c r="B1756">
        <v>18</v>
      </c>
      <c r="C1756">
        <v>180</v>
      </c>
    </row>
    <row r="1757" spans="1:3" x14ac:dyDescent="0.3">
      <c r="A1757" t="s">
        <v>8219</v>
      </c>
      <c r="B1757">
        <v>22</v>
      </c>
      <c r="C1757">
        <v>180</v>
      </c>
    </row>
    <row r="1758" spans="1:3" x14ac:dyDescent="0.3">
      <c r="A1758" t="s">
        <v>8219</v>
      </c>
      <c r="B1758">
        <v>79</v>
      </c>
      <c r="C1758">
        <v>181</v>
      </c>
    </row>
    <row r="1759" spans="1:3" x14ac:dyDescent="0.3">
      <c r="A1759" t="s">
        <v>8219</v>
      </c>
      <c r="B1759">
        <v>14</v>
      </c>
      <c r="C1759">
        <v>181</v>
      </c>
    </row>
    <row r="1760" spans="1:3" x14ac:dyDescent="0.3">
      <c r="A1760" t="s">
        <v>8219</v>
      </c>
      <c r="B1760">
        <v>51</v>
      </c>
      <c r="C1760">
        <v>181</v>
      </c>
    </row>
    <row r="1761" spans="1:3" x14ac:dyDescent="0.3">
      <c r="A1761" t="s">
        <v>8219</v>
      </c>
      <c r="B1761">
        <v>54</v>
      </c>
      <c r="C1761">
        <v>182</v>
      </c>
    </row>
    <row r="1762" spans="1:3" x14ac:dyDescent="0.3">
      <c r="A1762" t="s">
        <v>8219</v>
      </c>
      <c r="B1762">
        <v>70</v>
      </c>
      <c r="C1762">
        <v>182</v>
      </c>
    </row>
    <row r="1763" spans="1:3" x14ac:dyDescent="0.3">
      <c r="A1763" t="s">
        <v>8219</v>
      </c>
      <c r="B1763">
        <v>44</v>
      </c>
      <c r="C1763">
        <v>182</v>
      </c>
    </row>
    <row r="1764" spans="1:3" x14ac:dyDescent="0.3">
      <c r="A1764" t="s">
        <v>8219</v>
      </c>
      <c r="B1764">
        <v>55</v>
      </c>
      <c r="C1764">
        <v>183</v>
      </c>
    </row>
    <row r="1765" spans="1:3" x14ac:dyDescent="0.3">
      <c r="A1765" t="s">
        <v>8219</v>
      </c>
      <c r="B1765">
        <v>15</v>
      </c>
      <c r="C1765">
        <v>183</v>
      </c>
    </row>
    <row r="1766" spans="1:3" x14ac:dyDescent="0.3">
      <c r="A1766" t="s">
        <v>8219</v>
      </c>
      <c r="B1766">
        <v>27</v>
      </c>
      <c r="C1766">
        <v>183</v>
      </c>
    </row>
    <row r="1767" spans="1:3" x14ac:dyDescent="0.3">
      <c r="A1767" t="s">
        <v>8219</v>
      </c>
      <c r="B1767">
        <v>21</v>
      </c>
      <c r="C1767">
        <v>183</v>
      </c>
    </row>
    <row r="1768" spans="1:3" x14ac:dyDescent="0.3">
      <c r="A1768" t="s">
        <v>8219</v>
      </c>
      <c r="B1768">
        <v>162</v>
      </c>
      <c r="C1768">
        <v>184</v>
      </c>
    </row>
    <row r="1769" spans="1:3" x14ac:dyDescent="0.3">
      <c r="A1769" t="s">
        <v>8219</v>
      </c>
      <c r="B1769">
        <v>23</v>
      </c>
      <c r="C1769">
        <v>184</v>
      </c>
    </row>
    <row r="1770" spans="1:3" x14ac:dyDescent="0.3">
      <c r="A1770" t="s">
        <v>8219</v>
      </c>
      <c r="B1770">
        <v>72</v>
      </c>
      <c r="C1770">
        <v>184</v>
      </c>
    </row>
    <row r="1771" spans="1:3" x14ac:dyDescent="0.3">
      <c r="A1771" t="s">
        <v>8219</v>
      </c>
      <c r="B1771">
        <v>68</v>
      </c>
      <c r="C1771">
        <v>184</v>
      </c>
    </row>
    <row r="1772" spans="1:3" x14ac:dyDescent="0.3">
      <c r="A1772" t="s">
        <v>8219</v>
      </c>
      <c r="B1772">
        <v>20</v>
      </c>
      <c r="C1772">
        <v>185</v>
      </c>
    </row>
    <row r="1773" spans="1:3" x14ac:dyDescent="0.3">
      <c r="A1773" t="s">
        <v>8219</v>
      </c>
      <c r="B1773">
        <v>26</v>
      </c>
      <c r="C1773">
        <v>185</v>
      </c>
    </row>
    <row r="1774" spans="1:3" x14ac:dyDescent="0.3">
      <c r="A1774" t="s">
        <v>8219</v>
      </c>
      <c r="B1774">
        <v>72</v>
      </c>
      <c r="C1774">
        <v>186</v>
      </c>
    </row>
    <row r="1775" spans="1:3" x14ac:dyDescent="0.3">
      <c r="A1775" t="s">
        <v>8219</v>
      </c>
      <c r="B1775">
        <v>3</v>
      </c>
      <c r="C1775">
        <v>186</v>
      </c>
    </row>
    <row r="1776" spans="1:3" x14ac:dyDescent="0.3">
      <c r="A1776" t="s">
        <v>8219</v>
      </c>
      <c r="B1776">
        <v>18</v>
      </c>
      <c r="C1776">
        <v>186</v>
      </c>
    </row>
    <row r="1777" spans="1:3" x14ac:dyDescent="0.3">
      <c r="A1777" t="s">
        <v>8219</v>
      </c>
      <c r="B1777">
        <v>30</v>
      </c>
      <c r="C1777">
        <v>187</v>
      </c>
    </row>
    <row r="1778" spans="1:3" x14ac:dyDescent="0.3">
      <c r="A1778" t="s">
        <v>8219</v>
      </c>
      <c r="B1778">
        <v>23</v>
      </c>
      <c r="C1778">
        <v>188</v>
      </c>
    </row>
    <row r="1779" spans="1:3" x14ac:dyDescent="0.3">
      <c r="A1779" t="s">
        <v>8219</v>
      </c>
      <c r="B1779">
        <v>54</v>
      </c>
      <c r="C1779">
        <v>188</v>
      </c>
    </row>
    <row r="1780" spans="1:3" x14ac:dyDescent="0.3">
      <c r="A1780" t="s">
        <v>8219</v>
      </c>
      <c r="B1780">
        <v>26</v>
      </c>
      <c r="C1780">
        <v>188</v>
      </c>
    </row>
    <row r="1781" spans="1:3" x14ac:dyDescent="0.3">
      <c r="A1781" t="s">
        <v>8219</v>
      </c>
      <c r="B1781">
        <v>9</v>
      </c>
      <c r="C1781">
        <v>189</v>
      </c>
    </row>
    <row r="1782" spans="1:3" x14ac:dyDescent="0.3">
      <c r="A1782" t="s">
        <v>8219</v>
      </c>
      <c r="B1782">
        <v>27</v>
      </c>
      <c r="C1782">
        <v>189</v>
      </c>
    </row>
    <row r="1783" spans="1:3" x14ac:dyDescent="0.3">
      <c r="A1783" t="s">
        <v>8219</v>
      </c>
      <c r="B1783">
        <v>30</v>
      </c>
      <c r="C1783">
        <v>190</v>
      </c>
    </row>
    <row r="1784" spans="1:3" x14ac:dyDescent="0.3">
      <c r="A1784" t="s">
        <v>8219</v>
      </c>
      <c r="B1784">
        <v>52</v>
      </c>
      <c r="C1784">
        <v>190</v>
      </c>
    </row>
    <row r="1785" spans="1:3" x14ac:dyDescent="0.3">
      <c r="A1785" t="s">
        <v>8219</v>
      </c>
      <c r="B1785">
        <v>17</v>
      </c>
      <c r="C1785">
        <v>191</v>
      </c>
    </row>
    <row r="1786" spans="1:3" x14ac:dyDescent="0.3">
      <c r="A1786" t="s">
        <v>8219</v>
      </c>
      <c r="B1786">
        <v>19</v>
      </c>
      <c r="C1786">
        <v>191</v>
      </c>
    </row>
    <row r="1787" spans="1:3" x14ac:dyDescent="0.3">
      <c r="A1787" t="s">
        <v>8219</v>
      </c>
      <c r="B1787">
        <v>77</v>
      </c>
      <c r="C1787">
        <v>191</v>
      </c>
    </row>
    <row r="1788" spans="1:3" x14ac:dyDescent="0.3">
      <c r="A1788" t="s">
        <v>8219</v>
      </c>
      <c r="B1788">
        <v>21</v>
      </c>
      <c r="C1788">
        <v>191</v>
      </c>
    </row>
    <row r="1789" spans="1:3" x14ac:dyDescent="0.3">
      <c r="A1789" t="s">
        <v>8219</v>
      </c>
      <c r="B1789">
        <v>38</v>
      </c>
      <c r="C1789">
        <v>191</v>
      </c>
    </row>
    <row r="1790" spans="1:3" x14ac:dyDescent="0.3">
      <c r="A1790" t="s">
        <v>8219</v>
      </c>
      <c r="B1790">
        <v>28</v>
      </c>
      <c r="C1790">
        <v>193</v>
      </c>
    </row>
    <row r="1791" spans="1:3" x14ac:dyDescent="0.3">
      <c r="A1791" t="s">
        <v>8219</v>
      </c>
      <c r="B1791">
        <v>48</v>
      </c>
      <c r="C1791">
        <v>193</v>
      </c>
    </row>
    <row r="1792" spans="1:3" x14ac:dyDescent="0.3">
      <c r="A1792" t="s">
        <v>8219</v>
      </c>
      <c r="B1792">
        <v>46</v>
      </c>
      <c r="C1792">
        <v>193</v>
      </c>
    </row>
    <row r="1793" spans="1:3" x14ac:dyDescent="0.3">
      <c r="A1793" t="s">
        <v>8219</v>
      </c>
      <c r="B1793">
        <v>30</v>
      </c>
      <c r="C1793">
        <v>194</v>
      </c>
    </row>
    <row r="1794" spans="1:3" x14ac:dyDescent="0.3">
      <c r="A1794" t="s">
        <v>8219</v>
      </c>
      <c r="B1794">
        <v>64</v>
      </c>
      <c r="C1794">
        <v>194</v>
      </c>
    </row>
    <row r="1795" spans="1:3" x14ac:dyDescent="0.3">
      <c r="A1795" t="s">
        <v>8219</v>
      </c>
      <c r="B1795">
        <v>15</v>
      </c>
      <c r="C1795">
        <v>196</v>
      </c>
    </row>
    <row r="1796" spans="1:3" x14ac:dyDescent="0.3">
      <c r="A1796" t="s">
        <v>8219</v>
      </c>
      <c r="B1796">
        <v>41</v>
      </c>
      <c r="C1796">
        <v>196</v>
      </c>
    </row>
    <row r="1797" spans="1:3" x14ac:dyDescent="0.3">
      <c r="A1797" t="s">
        <v>8219</v>
      </c>
      <c r="B1797">
        <v>35</v>
      </c>
      <c r="C1797">
        <v>196</v>
      </c>
    </row>
    <row r="1798" spans="1:3" x14ac:dyDescent="0.3">
      <c r="A1798" t="s">
        <v>8219</v>
      </c>
      <c r="B1798">
        <v>45</v>
      </c>
      <c r="C1798">
        <v>197</v>
      </c>
    </row>
    <row r="1799" spans="1:3" x14ac:dyDescent="0.3">
      <c r="A1799" t="s">
        <v>8219</v>
      </c>
      <c r="B1799">
        <v>62</v>
      </c>
      <c r="C1799">
        <v>197</v>
      </c>
    </row>
    <row r="1800" spans="1:3" x14ac:dyDescent="0.3">
      <c r="A1800" t="s">
        <v>8219</v>
      </c>
      <c r="B1800">
        <v>22</v>
      </c>
      <c r="C1800">
        <v>199</v>
      </c>
    </row>
    <row r="1801" spans="1:3" x14ac:dyDescent="0.3">
      <c r="A1801" t="s">
        <v>8219</v>
      </c>
      <c r="B1801">
        <v>18</v>
      </c>
      <c r="C1801">
        <v>199</v>
      </c>
    </row>
    <row r="1802" spans="1:3" x14ac:dyDescent="0.3">
      <c r="A1802" t="s">
        <v>8219</v>
      </c>
      <c r="B1802">
        <v>12</v>
      </c>
      <c r="C1802">
        <v>199</v>
      </c>
    </row>
    <row r="1803" spans="1:3" x14ac:dyDescent="0.3">
      <c r="A1803" t="s">
        <v>8219</v>
      </c>
      <c r="B1803">
        <v>44</v>
      </c>
      <c r="C1803">
        <v>200</v>
      </c>
    </row>
    <row r="1804" spans="1:3" x14ac:dyDescent="0.3">
      <c r="A1804" t="s">
        <v>8219</v>
      </c>
      <c r="B1804">
        <v>27</v>
      </c>
      <c r="C1804">
        <v>200</v>
      </c>
    </row>
    <row r="1805" spans="1:3" x14ac:dyDescent="0.3">
      <c r="A1805" t="s">
        <v>8219</v>
      </c>
      <c r="B1805">
        <v>38</v>
      </c>
      <c r="C1805">
        <v>202</v>
      </c>
    </row>
    <row r="1806" spans="1:3" x14ac:dyDescent="0.3">
      <c r="A1806" t="s">
        <v>8219</v>
      </c>
      <c r="B1806">
        <v>28</v>
      </c>
      <c r="C1806">
        <v>202</v>
      </c>
    </row>
    <row r="1807" spans="1:3" x14ac:dyDescent="0.3">
      <c r="A1807" t="s">
        <v>8219</v>
      </c>
      <c r="B1807">
        <v>24</v>
      </c>
      <c r="C1807">
        <v>202</v>
      </c>
    </row>
    <row r="1808" spans="1:3" x14ac:dyDescent="0.3">
      <c r="A1808" t="s">
        <v>8219</v>
      </c>
      <c r="B1808">
        <v>65</v>
      </c>
      <c r="C1808">
        <v>202</v>
      </c>
    </row>
    <row r="1809" spans="1:3" x14ac:dyDescent="0.3">
      <c r="A1809" t="s">
        <v>8219</v>
      </c>
      <c r="B1809">
        <v>46</v>
      </c>
      <c r="C1809">
        <v>203</v>
      </c>
    </row>
    <row r="1810" spans="1:3" x14ac:dyDescent="0.3">
      <c r="A1810" t="s">
        <v>8219</v>
      </c>
      <c r="B1810">
        <v>85</v>
      </c>
      <c r="C1810">
        <v>204</v>
      </c>
    </row>
    <row r="1811" spans="1:3" x14ac:dyDescent="0.3">
      <c r="A1811" t="s">
        <v>8219</v>
      </c>
      <c r="B1811">
        <v>66</v>
      </c>
      <c r="C1811">
        <v>204</v>
      </c>
    </row>
    <row r="1812" spans="1:3" x14ac:dyDescent="0.3">
      <c r="A1812" t="s">
        <v>8219</v>
      </c>
      <c r="B1812">
        <v>165</v>
      </c>
      <c r="C1812">
        <v>205</v>
      </c>
    </row>
    <row r="1813" spans="1:3" x14ac:dyDescent="0.3">
      <c r="A1813" t="s">
        <v>8219</v>
      </c>
      <c r="B1813">
        <v>17</v>
      </c>
      <c r="C1813">
        <v>205</v>
      </c>
    </row>
    <row r="1814" spans="1:3" x14ac:dyDescent="0.3">
      <c r="A1814" t="s">
        <v>8219</v>
      </c>
      <c r="B1814">
        <v>3</v>
      </c>
      <c r="C1814">
        <v>205</v>
      </c>
    </row>
    <row r="1815" spans="1:3" x14ac:dyDescent="0.3">
      <c r="A1815" t="s">
        <v>8219</v>
      </c>
      <c r="B1815">
        <v>17</v>
      </c>
      <c r="C1815">
        <v>205</v>
      </c>
    </row>
    <row r="1816" spans="1:3" x14ac:dyDescent="0.3">
      <c r="A1816" t="s">
        <v>8219</v>
      </c>
      <c r="B1816">
        <v>91</v>
      </c>
      <c r="C1816">
        <v>206</v>
      </c>
    </row>
    <row r="1817" spans="1:3" x14ac:dyDescent="0.3">
      <c r="A1817" t="s">
        <v>8219</v>
      </c>
      <c r="B1817">
        <v>67</v>
      </c>
      <c r="C1817">
        <v>206</v>
      </c>
    </row>
    <row r="1818" spans="1:3" x14ac:dyDescent="0.3">
      <c r="A1818" t="s">
        <v>8219</v>
      </c>
      <c r="B1818">
        <v>18</v>
      </c>
      <c r="C1818">
        <v>206</v>
      </c>
    </row>
    <row r="1819" spans="1:3" x14ac:dyDescent="0.3">
      <c r="A1819" t="s">
        <v>8219</v>
      </c>
      <c r="B1819">
        <v>21</v>
      </c>
      <c r="C1819">
        <v>206</v>
      </c>
    </row>
    <row r="1820" spans="1:3" x14ac:dyDescent="0.3">
      <c r="A1820" t="s">
        <v>8219</v>
      </c>
      <c r="B1820">
        <v>40</v>
      </c>
      <c r="C1820">
        <v>206</v>
      </c>
    </row>
    <row r="1821" spans="1:3" x14ac:dyDescent="0.3">
      <c r="A1821" t="s">
        <v>8219</v>
      </c>
      <c r="B1821">
        <v>78</v>
      </c>
      <c r="C1821">
        <v>207</v>
      </c>
    </row>
    <row r="1822" spans="1:3" x14ac:dyDescent="0.3">
      <c r="A1822" t="s">
        <v>8219</v>
      </c>
      <c r="B1822">
        <v>26</v>
      </c>
      <c r="C1822">
        <v>207</v>
      </c>
    </row>
    <row r="1823" spans="1:3" x14ac:dyDescent="0.3">
      <c r="A1823" t="s">
        <v>8219</v>
      </c>
      <c r="B1823">
        <v>14</v>
      </c>
      <c r="C1823">
        <v>208</v>
      </c>
    </row>
    <row r="1824" spans="1:3" x14ac:dyDescent="0.3">
      <c r="A1824" t="s">
        <v>8219</v>
      </c>
      <c r="B1824">
        <v>44</v>
      </c>
      <c r="C1824">
        <v>209</v>
      </c>
    </row>
    <row r="1825" spans="1:3" x14ac:dyDescent="0.3">
      <c r="A1825" t="s">
        <v>8219</v>
      </c>
      <c r="B1825">
        <v>9</v>
      </c>
      <c r="C1825">
        <v>210</v>
      </c>
    </row>
    <row r="1826" spans="1:3" x14ac:dyDescent="0.3">
      <c r="A1826" t="s">
        <v>8219</v>
      </c>
      <c r="B1826">
        <v>30</v>
      </c>
      <c r="C1826">
        <v>211</v>
      </c>
    </row>
    <row r="1827" spans="1:3" x14ac:dyDescent="0.3">
      <c r="A1827" t="s">
        <v>8219</v>
      </c>
      <c r="B1827">
        <v>45</v>
      </c>
      <c r="C1827">
        <v>211</v>
      </c>
    </row>
    <row r="1828" spans="1:3" x14ac:dyDescent="0.3">
      <c r="A1828" t="s">
        <v>8219</v>
      </c>
      <c r="B1828">
        <v>56</v>
      </c>
      <c r="C1828">
        <v>211</v>
      </c>
    </row>
    <row r="1829" spans="1:3" x14ac:dyDescent="0.3">
      <c r="A1829" t="s">
        <v>8219</v>
      </c>
      <c r="B1829">
        <v>46</v>
      </c>
      <c r="C1829">
        <v>213</v>
      </c>
    </row>
    <row r="1830" spans="1:3" x14ac:dyDescent="0.3">
      <c r="A1830" t="s">
        <v>8219</v>
      </c>
      <c r="B1830">
        <v>34</v>
      </c>
      <c r="C1830">
        <v>213</v>
      </c>
    </row>
    <row r="1831" spans="1:3" x14ac:dyDescent="0.3">
      <c r="A1831" t="s">
        <v>8219</v>
      </c>
      <c r="B1831">
        <v>98</v>
      </c>
      <c r="C1831">
        <v>215</v>
      </c>
    </row>
    <row r="1832" spans="1:3" x14ac:dyDescent="0.3">
      <c r="A1832" t="s">
        <v>8219</v>
      </c>
      <c r="B1832">
        <v>46</v>
      </c>
      <c r="C1832">
        <v>216</v>
      </c>
    </row>
    <row r="1833" spans="1:3" x14ac:dyDescent="0.3">
      <c r="A1833" t="s">
        <v>8219</v>
      </c>
      <c r="B1833">
        <v>10</v>
      </c>
      <c r="C1833">
        <v>217</v>
      </c>
    </row>
    <row r="1834" spans="1:3" x14ac:dyDescent="0.3">
      <c r="A1834" t="s">
        <v>8219</v>
      </c>
      <c r="B1834">
        <v>76</v>
      </c>
      <c r="C1834">
        <v>217</v>
      </c>
    </row>
    <row r="1835" spans="1:3" x14ac:dyDescent="0.3">
      <c r="A1835" t="s">
        <v>8219</v>
      </c>
      <c r="B1835">
        <v>104</v>
      </c>
      <c r="C1835">
        <v>218</v>
      </c>
    </row>
    <row r="1836" spans="1:3" x14ac:dyDescent="0.3">
      <c r="A1836" t="s">
        <v>8219</v>
      </c>
      <c r="B1836">
        <v>87</v>
      </c>
      <c r="C1836">
        <v>218</v>
      </c>
    </row>
    <row r="1837" spans="1:3" x14ac:dyDescent="0.3">
      <c r="A1837" t="s">
        <v>8219</v>
      </c>
      <c r="B1837">
        <v>29</v>
      </c>
      <c r="C1837">
        <v>220</v>
      </c>
    </row>
    <row r="1838" spans="1:3" x14ac:dyDescent="0.3">
      <c r="A1838" t="s">
        <v>8219</v>
      </c>
      <c r="B1838">
        <v>51</v>
      </c>
      <c r="C1838">
        <v>221</v>
      </c>
    </row>
    <row r="1839" spans="1:3" x14ac:dyDescent="0.3">
      <c r="A1839" t="s">
        <v>8219</v>
      </c>
      <c r="B1839">
        <v>12</v>
      </c>
      <c r="C1839">
        <v>221</v>
      </c>
    </row>
    <row r="1840" spans="1:3" x14ac:dyDescent="0.3">
      <c r="A1840" t="s">
        <v>8219</v>
      </c>
      <c r="B1840">
        <v>72</v>
      </c>
      <c r="C1840">
        <v>221</v>
      </c>
    </row>
    <row r="1841" spans="1:3" x14ac:dyDescent="0.3">
      <c r="A1841" t="s">
        <v>8219</v>
      </c>
      <c r="B1841">
        <v>21</v>
      </c>
      <c r="C1841">
        <v>222</v>
      </c>
    </row>
    <row r="1842" spans="1:3" x14ac:dyDescent="0.3">
      <c r="A1842" t="s">
        <v>8219</v>
      </c>
      <c r="B1842">
        <v>42</v>
      </c>
      <c r="C1842">
        <v>222</v>
      </c>
    </row>
    <row r="1843" spans="1:3" x14ac:dyDescent="0.3">
      <c r="A1843" t="s">
        <v>8219</v>
      </c>
      <c r="B1843">
        <v>71</v>
      </c>
      <c r="C1843">
        <v>223</v>
      </c>
    </row>
    <row r="1844" spans="1:3" x14ac:dyDescent="0.3">
      <c r="A1844" t="s">
        <v>8219</v>
      </c>
      <c r="B1844">
        <v>168</v>
      </c>
      <c r="C1844">
        <v>224</v>
      </c>
    </row>
    <row r="1845" spans="1:3" x14ac:dyDescent="0.3">
      <c r="A1845" t="s">
        <v>8219</v>
      </c>
      <c r="B1845">
        <v>19</v>
      </c>
      <c r="C1845">
        <v>226</v>
      </c>
    </row>
    <row r="1846" spans="1:3" x14ac:dyDescent="0.3">
      <c r="A1846" t="s">
        <v>8219</v>
      </c>
      <c r="B1846">
        <v>37</v>
      </c>
      <c r="C1846">
        <v>226</v>
      </c>
    </row>
    <row r="1847" spans="1:3" x14ac:dyDescent="0.3">
      <c r="A1847" t="s">
        <v>8219</v>
      </c>
      <c r="B1847">
        <v>36</v>
      </c>
      <c r="C1847">
        <v>226</v>
      </c>
    </row>
    <row r="1848" spans="1:3" x14ac:dyDescent="0.3">
      <c r="A1848" t="s">
        <v>8219</v>
      </c>
      <c r="B1848">
        <v>14</v>
      </c>
      <c r="C1848">
        <v>227</v>
      </c>
    </row>
    <row r="1849" spans="1:3" x14ac:dyDescent="0.3">
      <c r="A1849" t="s">
        <v>8219</v>
      </c>
      <c r="B1849">
        <v>18</v>
      </c>
      <c r="C1849">
        <v>229</v>
      </c>
    </row>
    <row r="1850" spans="1:3" x14ac:dyDescent="0.3">
      <c r="A1850" t="s">
        <v>8219</v>
      </c>
      <c r="B1850">
        <v>82</v>
      </c>
      <c r="C1850">
        <v>229</v>
      </c>
    </row>
    <row r="1851" spans="1:3" x14ac:dyDescent="0.3">
      <c r="A1851" t="s">
        <v>8219</v>
      </c>
      <c r="B1851">
        <v>43</v>
      </c>
      <c r="C1851">
        <v>232</v>
      </c>
    </row>
    <row r="1852" spans="1:3" x14ac:dyDescent="0.3">
      <c r="A1852" t="s">
        <v>8219</v>
      </c>
      <c r="B1852">
        <v>8</v>
      </c>
      <c r="C1852">
        <v>234</v>
      </c>
    </row>
    <row r="1853" spans="1:3" x14ac:dyDescent="0.3">
      <c r="A1853" t="s">
        <v>8219</v>
      </c>
      <c r="B1853">
        <v>45</v>
      </c>
      <c r="C1853">
        <v>234</v>
      </c>
    </row>
    <row r="1854" spans="1:3" x14ac:dyDescent="0.3">
      <c r="A1854" t="s">
        <v>8219</v>
      </c>
      <c r="B1854">
        <v>20</v>
      </c>
      <c r="C1854">
        <v>235</v>
      </c>
    </row>
    <row r="1855" spans="1:3" x14ac:dyDescent="0.3">
      <c r="A1855" t="s">
        <v>8219</v>
      </c>
      <c r="B1855">
        <v>31</v>
      </c>
      <c r="C1855">
        <v>235</v>
      </c>
    </row>
    <row r="1856" spans="1:3" x14ac:dyDescent="0.3">
      <c r="A1856" t="s">
        <v>8219</v>
      </c>
      <c r="B1856">
        <v>25</v>
      </c>
      <c r="C1856">
        <v>236</v>
      </c>
    </row>
    <row r="1857" spans="1:3" x14ac:dyDescent="0.3">
      <c r="A1857" t="s">
        <v>8219</v>
      </c>
      <c r="B1857">
        <v>14</v>
      </c>
      <c r="C1857">
        <v>236</v>
      </c>
    </row>
    <row r="1858" spans="1:3" x14ac:dyDescent="0.3">
      <c r="A1858" t="s">
        <v>8219</v>
      </c>
      <c r="B1858">
        <v>45</v>
      </c>
      <c r="C1858">
        <v>236</v>
      </c>
    </row>
    <row r="1859" spans="1:3" x14ac:dyDescent="0.3">
      <c r="A1859" t="s">
        <v>8219</v>
      </c>
      <c r="B1859">
        <v>20</v>
      </c>
      <c r="C1859">
        <v>237</v>
      </c>
    </row>
    <row r="1860" spans="1:3" x14ac:dyDescent="0.3">
      <c r="A1860" t="s">
        <v>8219</v>
      </c>
      <c r="B1860">
        <v>39</v>
      </c>
      <c r="C1860">
        <v>237</v>
      </c>
    </row>
    <row r="1861" spans="1:3" x14ac:dyDescent="0.3">
      <c r="A1861" t="s">
        <v>8219</v>
      </c>
      <c r="B1861">
        <v>16</v>
      </c>
      <c r="C1861">
        <v>237</v>
      </c>
    </row>
    <row r="1862" spans="1:3" x14ac:dyDescent="0.3">
      <c r="A1862" t="s">
        <v>8219</v>
      </c>
      <c r="B1862">
        <v>37</v>
      </c>
      <c r="C1862">
        <v>238</v>
      </c>
    </row>
    <row r="1863" spans="1:3" x14ac:dyDescent="0.3">
      <c r="A1863" t="s">
        <v>8219</v>
      </c>
      <c r="B1863">
        <v>14</v>
      </c>
      <c r="C1863">
        <v>238</v>
      </c>
    </row>
    <row r="1864" spans="1:3" x14ac:dyDescent="0.3">
      <c r="A1864" t="s">
        <v>8219</v>
      </c>
      <c r="B1864">
        <v>21</v>
      </c>
      <c r="C1864">
        <v>238</v>
      </c>
    </row>
    <row r="1865" spans="1:3" x14ac:dyDescent="0.3">
      <c r="A1865" t="s">
        <v>8219</v>
      </c>
      <c r="B1865">
        <v>69</v>
      </c>
      <c r="C1865">
        <v>238</v>
      </c>
    </row>
    <row r="1866" spans="1:3" x14ac:dyDescent="0.3">
      <c r="A1866" t="s">
        <v>8219</v>
      </c>
      <c r="B1866">
        <v>16</v>
      </c>
      <c r="C1866">
        <v>240</v>
      </c>
    </row>
    <row r="1867" spans="1:3" x14ac:dyDescent="0.3">
      <c r="A1867" t="s">
        <v>8219</v>
      </c>
      <c r="B1867">
        <v>55</v>
      </c>
      <c r="C1867">
        <v>241</v>
      </c>
    </row>
    <row r="1868" spans="1:3" x14ac:dyDescent="0.3">
      <c r="A1868" t="s">
        <v>8219</v>
      </c>
      <c r="B1868">
        <v>27</v>
      </c>
      <c r="C1868">
        <v>241</v>
      </c>
    </row>
    <row r="1869" spans="1:3" x14ac:dyDescent="0.3">
      <c r="A1869" t="s">
        <v>8219</v>
      </c>
      <c r="B1869">
        <v>36</v>
      </c>
      <c r="C1869">
        <v>241</v>
      </c>
    </row>
    <row r="1870" spans="1:3" x14ac:dyDescent="0.3">
      <c r="A1870" t="s">
        <v>8219</v>
      </c>
      <c r="B1870">
        <v>19</v>
      </c>
      <c r="C1870">
        <v>242</v>
      </c>
    </row>
    <row r="1871" spans="1:3" x14ac:dyDescent="0.3">
      <c r="A1871" t="s">
        <v>8219</v>
      </c>
      <c r="B1871">
        <v>12</v>
      </c>
      <c r="C1871">
        <v>244</v>
      </c>
    </row>
    <row r="1872" spans="1:3" x14ac:dyDescent="0.3">
      <c r="A1872" t="s">
        <v>8219</v>
      </c>
      <c r="B1872">
        <v>17</v>
      </c>
      <c r="C1872">
        <v>244</v>
      </c>
    </row>
    <row r="1873" spans="1:3" x14ac:dyDescent="0.3">
      <c r="A1873" t="s">
        <v>8219</v>
      </c>
      <c r="B1873">
        <v>114</v>
      </c>
      <c r="C1873">
        <v>246</v>
      </c>
    </row>
    <row r="1874" spans="1:3" x14ac:dyDescent="0.3">
      <c r="A1874" t="s">
        <v>8219</v>
      </c>
      <c r="B1874">
        <v>93</v>
      </c>
      <c r="C1874">
        <v>246</v>
      </c>
    </row>
    <row r="1875" spans="1:3" x14ac:dyDescent="0.3">
      <c r="A1875" t="s">
        <v>8219</v>
      </c>
      <c r="B1875">
        <v>36</v>
      </c>
      <c r="C1875">
        <v>248</v>
      </c>
    </row>
    <row r="1876" spans="1:3" x14ac:dyDescent="0.3">
      <c r="A1876" t="s">
        <v>8219</v>
      </c>
      <c r="B1876">
        <v>61</v>
      </c>
      <c r="C1876">
        <v>249</v>
      </c>
    </row>
    <row r="1877" spans="1:3" x14ac:dyDescent="0.3">
      <c r="A1877" t="s">
        <v>8219</v>
      </c>
      <c r="B1877">
        <v>47</v>
      </c>
      <c r="C1877">
        <v>249</v>
      </c>
    </row>
    <row r="1878" spans="1:3" x14ac:dyDescent="0.3">
      <c r="A1878" t="s">
        <v>8219</v>
      </c>
      <c r="B1878">
        <v>17</v>
      </c>
      <c r="C1878">
        <v>251</v>
      </c>
    </row>
    <row r="1879" spans="1:3" x14ac:dyDescent="0.3">
      <c r="A1879" t="s">
        <v>8219</v>
      </c>
      <c r="B1879">
        <v>63</v>
      </c>
      <c r="C1879">
        <v>251</v>
      </c>
    </row>
    <row r="1880" spans="1:3" x14ac:dyDescent="0.3">
      <c r="A1880" t="s">
        <v>8219</v>
      </c>
      <c r="B1880">
        <v>9</v>
      </c>
      <c r="C1880">
        <v>251</v>
      </c>
    </row>
    <row r="1881" spans="1:3" x14ac:dyDescent="0.3">
      <c r="A1881" t="s">
        <v>8219</v>
      </c>
      <c r="B1881">
        <v>30</v>
      </c>
      <c r="C1881">
        <v>253</v>
      </c>
    </row>
    <row r="1882" spans="1:3" x14ac:dyDescent="0.3">
      <c r="A1882" t="s">
        <v>8219</v>
      </c>
      <c r="B1882">
        <v>23</v>
      </c>
      <c r="C1882">
        <v>253</v>
      </c>
    </row>
    <row r="1883" spans="1:3" x14ac:dyDescent="0.3">
      <c r="A1883" t="s">
        <v>8219</v>
      </c>
      <c r="B1883">
        <v>33</v>
      </c>
      <c r="C1883">
        <v>253</v>
      </c>
    </row>
    <row r="1884" spans="1:3" x14ac:dyDescent="0.3">
      <c r="A1884" t="s">
        <v>8219</v>
      </c>
      <c r="B1884">
        <v>39</v>
      </c>
      <c r="C1884">
        <v>255</v>
      </c>
    </row>
    <row r="1885" spans="1:3" x14ac:dyDescent="0.3">
      <c r="A1885" t="s">
        <v>8219</v>
      </c>
      <c r="B1885">
        <v>17</v>
      </c>
      <c r="C1885">
        <v>259</v>
      </c>
    </row>
    <row r="1886" spans="1:3" x14ac:dyDescent="0.3">
      <c r="A1886" t="s">
        <v>8219</v>
      </c>
      <c r="B1886">
        <v>6</v>
      </c>
      <c r="C1886">
        <v>263</v>
      </c>
    </row>
    <row r="1887" spans="1:3" x14ac:dyDescent="0.3">
      <c r="A1887" t="s">
        <v>8219</v>
      </c>
      <c r="B1887">
        <v>39</v>
      </c>
      <c r="C1887">
        <v>263</v>
      </c>
    </row>
    <row r="1888" spans="1:3" x14ac:dyDescent="0.3">
      <c r="A1888" t="s">
        <v>8219</v>
      </c>
      <c r="B1888">
        <v>57</v>
      </c>
      <c r="C1888">
        <v>263</v>
      </c>
    </row>
    <row r="1889" spans="1:3" x14ac:dyDescent="0.3">
      <c r="A1889" t="s">
        <v>8219</v>
      </c>
      <c r="B1889">
        <v>56</v>
      </c>
      <c r="C1889">
        <v>263</v>
      </c>
    </row>
    <row r="1890" spans="1:3" x14ac:dyDescent="0.3">
      <c r="A1890" t="s">
        <v>8219</v>
      </c>
      <c r="B1890">
        <v>13</v>
      </c>
      <c r="C1890">
        <v>263</v>
      </c>
    </row>
    <row r="1891" spans="1:3" x14ac:dyDescent="0.3">
      <c r="A1891" t="s">
        <v>8219</v>
      </c>
      <c r="B1891">
        <v>95</v>
      </c>
      <c r="C1891">
        <v>264</v>
      </c>
    </row>
    <row r="1892" spans="1:3" x14ac:dyDescent="0.3">
      <c r="A1892" t="s">
        <v>8219</v>
      </c>
      <c r="B1892">
        <v>80</v>
      </c>
      <c r="C1892">
        <v>265</v>
      </c>
    </row>
    <row r="1893" spans="1:3" x14ac:dyDescent="0.3">
      <c r="A1893" t="s">
        <v>8219</v>
      </c>
      <c r="B1893">
        <v>133</v>
      </c>
      <c r="C1893">
        <v>265</v>
      </c>
    </row>
    <row r="1894" spans="1:3" x14ac:dyDescent="0.3">
      <c r="A1894" t="s">
        <v>8219</v>
      </c>
      <c r="B1894">
        <v>44</v>
      </c>
      <c r="C1894">
        <v>266</v>
      </c>
    </row>
    <row r="1895" spans="1:3" x14ac:dyDescent="0.3">
      <c r="A1895" t="s">
        <v>8219</v>
      </c>
      <c r="B1895">
        <v>30</v>
      </c>
      <c r="C1895">
        <v>266</v>
      </c>
    </row>
    <row r="1896" spans="1:3" x14ac:dyDescent="0.3">
      <c r="A1896" t="s">
        <v>8219</v>
      </c>
      <c r="B1896">
        <v>56</v>
      </c>
      <c r="C1896">
        <v>267</v>
      </c>
    </row>
    <row r="1897" spans="1:3" x14ac:dyDescent="0.3">
      <c r="A1897" t="s">
        <v>8219</v>
      </c>
      <c r="B1897">
        <v>66</v>
      </c>
      <c r="C1897">
        <v>269</v>
      </c>
    </row>
    <row r="1898" spans="1:3" x14ac:dyDescent="0.3">
      <c r="A1898" t="s">
        <v>8219</v>
      </c>
      <c r="B1898">
        <v>29</v>
      </c>
      <c r="C1898">
        <v>269</v>
      </c>
    </row>
    <row r="1899" spans="1:3" x14ac:dyDescent="0.3">
      <c r="A1899" t="s">
        <v>8219</v>
      </c>
      <c r="B1899">
        <v>72</v>
      </c>
      <c r="C1899">
        <v>269</v>
      </c>
    </row>
    <row r="1900" spans="1:3" x14ac:dyDescent="0.3">
      <c r="A1900" t="s">
        <v>8219</v>
      </c>
      <c r="B1900">
        <v>27</v>
      </c>
      <c r="C1900">
        <v>270</v>
      </c>
    </row>
    <row r="1901" spans="1:3" x14ac:dyDescent="0.3">
      <c r="A1901" t="s">
        <v>8219</v>
      </c>
      <c r="B1901">
        <v>10</v>
      </c>
      <c r="C1901">
        <v>271</v>
      </c>
    </row>
    <row r="1902" spans="1:3" x14ac:dyDescent="0.3">
      <c r="A1902" t="s">
        <v>8219</v>
      </c>
      <c r="B1902">
        <v>35</v>
      </c>
      <c r="C1902">
        <v>271</v>
      </c>
    </row>
    <row r="1903" spans="1:3" x14ac:dyDescent="0.3">
      <c r="A1903" t="s">
        <v>8219</v>
      </c>
      <c r="B1903">
        <v>29</v>
      </c>
      <c r="C1903">
        <v>271</v>
      </c>
    </row>
    <row r="1904" spans="1:3" x14ac:dyDescent="0.3">
      <c r="A1904" t="s">
        <v>8219</v>
      </c>
      <c r="B1904">
        <v>13</v>
      </c>
      <c r="C1904">
        <v>271</v>
      </c>
    </row>
    <row r="1905" spans="1:3" x14ac:dyDescent="0.3">
      <c r="A1905" t="s">
        <v>8219</v>
      </c>
      <c r="B1905">
        <v>72</v>
      </c>
      <c r="C1905">
        <v>273</v>
      </c>
    </row>
    <row r="1906" spans="1:3" x14ac:dyDescent="0.3">
      <c r="A1906" t="s">
        <v>8219</v>
      </c>
      <c r="B1906">
        <v>78</v>
      </c>
      <c r="C1906">
        <v>274</v>
      </c>
    </row>
    <row r="1907" spans="1:3" x14ac:dyDescent="0.3">
      <c r="A1907" t="s">
        <v>8219</v>
      </c>
      <c r="B1907">
        <v>49</v>
      </c>
      <c r="C1907">
        <v>274</v>
      </c>
    </row>
    <row r="1908" spans="1:3" x14ac:dyDescent="0.3">
      <c r="A1908" t="s">
        <v>8219</v>
      </c>
      <c r="B1908">
        <v>42</v>
      </c>
      <c r="C1908">
        <v>274</v>
      </c>
    </row>
    <row r="1909" spans="1:3" x14ac:dyDescent="0.3">
      <c r="A1909" t="s">
        <v>8219</v>
      </c>
      <c r="B1909">
        <v>35</v>
      </c>
      <c r="C1909">
        <v>275</v>
      </c>
    </row>
    <row r="1910" spans="1:3" x14ac:dyDescent="0.3">
      <c r="A1910" t="s">
        <v>8219</v>
      </c>
      <c r="B1910">
        <v>42</v>
      </c>
      <c r="C1910">
        <v>276</v>
      </c>
    </row>
    <row r="1911" spans="1:3" x14ac:dyDescent="0.3">
      <c r="A1911" t="s">
        <v>8219</v>
      </c>
      <c r="B1911">
        <v>42</v>
      </c>
      <c r="C1911">
        <v>277</v>
      </c>
    </row>
    <row r="1912" spans="1:3" x14ac:dyDescent="0.3">
      <c r="A1912" t="s">
        <v>8219</v>
      </c>
      <c r="B1912">
        <v>31</v>
      </c>
      <c r="C1912">
        <v>278</v>
      </c>
    </row>
    <row r="1913" spans="1:3" x14ac:dyDescent="0.3">
      <c r="A1913" t="s">
        <v>8219</v>
      </c>
      <c r="B1913">
        <v>38</v>
      </c>
      <c r="C1913">
        <v>279</v>
      </c>
    </row>
    <row r="1914" spans="1:3" x14ac:dyDescent="0.3">
      <c r="A1914" t="s">
        <v>8219</v>
      </c>
      <c r="B1914">
        <v>8</v>
      </c>
      <c r="C1914">
        <v>280</v>
      </c>
    </row>
    <row r="1915" spans="1:3" x14ac:dyDescent="0.3">
      <c r="A1915" t="s">
        <v>8219</v>
      </c>
      <c r="B1915">
        <v>39</v>
      </c>
      <c r="C1915">
        <v>282</v>
      </c>
    </row>
    <row r="1916" spans="1:3" x14ac:dyDescent="0.3">
      <c r="A1916" t="s">
        <v>8219</v>
      </c>
      <c r="B1916">
        <v>29</v>
      </c>
      <c r="C1916">
        <v>283</v>
      </c>
    </row>
    <row r="1917" spans="1:3" x14ac:dyDescent="0.3">
      <c r="A1917" t="s">
        <v>8219</v>
      </c>
      <c r="B1917">
        <v>72</v>
      </c>
      <c r="C1917">
        <v>284</v>
      </c>
    </row>
    <row r="1918" spans="1:3" x14ac:dyDescent="0.3">
      <c r="A1918" t="s">
        <v>8219</v>
      </c>
      <c r="B1918">
        <v>15</v>
      </c>
      <c r="C1918">
        <v>284</v>
      </c>
    </row>
    <row r="1919" spans="1:3" x14ac:dyDescent="0.3">
      <c r="A1919" t="s">
        <v>8219</v>
      </c>
      <c r="B1919">
        <v>33</v>
      </c>
      <c r="C1919">
        <v>284</v>
      </c>
    </row>
    <row r="1920" spans="1:3" x14ac:dyDescent="0.3">
      <c r="A1920" t="s">
        <v>8219</v>
      </c>
      <c r="B1920">
        <v>15</v>
      </c>
      <c r="C1920">
        <v>285</v>
      </c>
    </row>
    <row r="1921" spans="1:3" x14ac:dyDescent="0.3">
      <c r="A1921" t="s">
        <v>8219</v>
      </c>
      <c r="B1921">
        <v>19</v>
      </c>
      <c r="C1921">
        <v>286</v>
      </c>
    </row>
    <row r="1922" spans="1:3" x14ac:dyDescent="0.3">
      <c r="A1922" t="s">
        <v>8219</v>
      </c>
      <c r="B1922">
        <v>17</v>
      </c>
      <c r="C1922">
        <v>286</v>
      </c>
    </row>
    <row r="1923" spans="1:3" x14ac:dyDescent="0.3">
      <c r="A1923" t="s">
        <v>8219</v>
      </c>
      <c r="B1923">
        <v>44</v>
      </c>
      <c r="C1923">
        <v>286</v>
      </c>
    </row>
    <row r="1924" spans="1:3" x14ac:dyDescent="0.3">
      <c r="A1924" t="s">
        <v>8219</v>
      </c>
      <c r="B1924">
        <v>10</v>
      </c>
      <c r="C1924">
        <v>287</v>
      </c>
    </row>
    <row r="1925" spans="1:3" x14ac:dyDescent="0.3">
      <c r="A1925" t="s">
        <v>8219</v>
      </c>
      <c r="B1925">
        <v>46</v>
      </c>
      <c r="C1925">
        <v>288</v>
      </c>
    </row>
    <row r="1926" spans="1:3" x14ac:dyDescent="0.3">
      <c r="A1926" t="s">
        <v>8219</v>
      </c>
      <c r="B1926">
        <v>11</v>
      </c>
      <c r="C1926">
        <v>288</v>
      </c>
    </row>
    <row r="1927" spans="1:3" x14ac:dyDescent="0.3">
      <c r="A1927" t="s">
        <v>8219</v>
      </c>
      <c r="B1927">
        <v>13</v>
      </c>
      <c r="C1927">
        <v>290</v>
      </c>
    </row>
    <row r="1928" spans="1:3" x14ac:dyDescent="0.3">
      <c r="A1928" t="s">
        <v>8219</v>
      </c>
      <c r="B1928">
        <v>33</v>
      </c>
      <c r="C1928">
        <v>290</v>
      </c>
    </row>
    <row r="1929" spans="1:3" x14ac:dyDescent="0.3">
      <c r="A1929" t="s">
        <v>8219</v>
      </c>
      <c r="B1929">
        <v>28</v>
      </c>
      <c r="C1929">
        <v>290</v>
      </c>
    </row>
    <row r="1930" spans="1:3" x14ac:dyDescent="0.3">
      <c r="A1930" t="s">
        <v>8219</v>
      </c>
      <c r="B1930">
        <v>21</v>
      </c>
      <c r="C1930">
        <v>293</v>
      </c>
    </row>
    <row r="1931" spans="1:3" x14ac:dyDescent="0.3">
      <c r="A1931" t="s">
        <v>8219</v>
      </c>
      <c r="B1931">
        <v>13</v>
      </c>
      <c r="C1931">
        <v>294</v>
      </c>
    </row>
    <row r="1932" spans="1:3" x14ac:dyDescent="0.3">
      <c r="A1932" t="s">
        <v>8219</v>
      </c>
      <c r="B1932">
        <v>34</v>
      </c>
      <c r="C1932">
        <v>294</v>
      </c>
    </row>
    <row r="1933" spans="1:3" x14ac:dyDescent="0.3">
      <c r="A1933" t="s">
        <v>8219</v>
      </c>
      <c r="B1933">
        <v>80</v>
      </c>
      <c r="C1933">
        <v>296</v>
      </c>
    </row>
    <row r="1934" spans="1:3" x14ac:dyDescent="0.3">
      <c r="A1934" t="s">
        <v>8219</v>
      </c>
      <c r="B1934">
        <v>74</v>
      </c>
      <c r="C1934">
        <v>298</v>
      </c>
    </row>
    <row r="1935" spans="1:3" x14ac:dyDescent="0.3">
      <c r="A1935" t="s">
        <v>8219</v>
      </c>
      <c r="B1935">
        <v>7</v>
      </c>
      <c r="C1935">
        <v>299</v>
      </c>
    </row>
    <row r="1936" spans="1:3" x14ac:dyDescent="0.3">
      <c r="A1936" t="s">
        <v>8219</v>
      </c>
      <c r="B1936">
        <v>34</v>
      </c>
      <c r="C1936">
        <v>301</v>
      </c>
    </row>
    <row r="1937" spans="1:3" x14ac:dyDescent="0.3">
      <c r="A1937" t="s">
        <v>8219</v>
      </c>
      <c r="B1937">
        <v>86</v>
      </c>
      <c r="C1937">
        <v>302</v>
      </c>
    </row>
    <row r="1938" spans="1:3" x14ac:dyDescent="0.3">
      <c r="A1938" t="s">
        <v>8219</v>
      </c>
      <c r="B1938">
        <v>37</v>
      </c>
      <c r="C1938">
        <v>302</v>
      </c>
    </row>
    <row r="1939" spans="1:3" x14ac:dyDescent="0.3">
      <c r="A1939" t="s">
        <v>8219</v>
      </c>
      <c r="B1939">
        <v>18</v>
      </c>
      <c r="C1939">
        <v>303</v>
      </c>
    </row>
    <row r="1940" spans="1:3" x14ac:dyDescent="0.3">
      <c r="A1940" t="s">
        <v>8219</v>
      </c>
      <c r="B1940">
        <v>22</v>
      </c>
      <c r="C1940">
        <v>303</v>
      </c>
    </row>
    <row r="1941" spans="1:3" x14ac:dyDescent="0.3">
      <c r="A1941" t="s">
        <v>8219</v>
      </c>
      <c r="B1941">
        <v>26</v>
      </c>
      <c r="C1941">
        <v>304</v>
      </c>
    </row>
    <row r="1942" spans="1:3" x14ac:dyDescent="0.3">
      <c r="A1942" t="s">
        <v>8219</v>
      </c>
      <c r="B1942">
        <v>27</v>
      </c>
      <c r="C1942">
        <v>305</v>
      </c>
    </row>
    <row r="1943" spans="1:3" x14ac:dyDescent="0.3">
      <c r="A1943" t="s">
        <v>8219</v>
      </c>
      <c r="B1943">
        <v>8</v>
      </c>
      <c r="C1943">
        <v>305</v>
      </c>
    </row>
    <row r="1944" spans="1:3" x14ac:dyDescent="0.3">
      <c r="A1944" t="s">
        <v>8219</v>
      </c>
      <c r="B1944">
        <v>204</v>
      </c>
      <c r="C1944">
        <v>306</v>
      </c>
    </row>
    <row r="1945" spans="1:3" x14ac:dyDescent="0.3">
      <c r="A1945" t="s">
        <v>8219</v>
      </c>
      <c r="B1945">
        <v>46</v>
      </c>
      <c r="C1945">
        <v>307</v>
      </c>
    </row>
    <row r="1946" spans="1:3" x14ac:dyDescent="0.3">
      <c r="A1946" t="s">
        <v>8219</v>
      </c>
      <c r="B1946">
        <v>17</v>
      </c>
      <c r="C1946">
        <v>308</v>
      </c>
    </row>
    <row r="1947" spans="1:3" x14ac:dyDescent="0.3">
      <c r="A1947" t="s">
        <v>8219</v>
      </c>
      <c r="B1947">
        <v>28</v>
      </c>
      <c r="C1947">
        <v>311</v>
      </c>
    </row>
    <row r="1948" spans="1:3" x14ac:dyDescent="0.3">
      <c r="A1948" t="s">
        <v>8219</v>
      </c>
      <c r="B1948">
        <v>83</v>
      </c>
      <c r="C1948">
        <v>314</v>
      </c>
    </row>
    <row r="1949" spans="1:3" x14ac:dyDescent="0.3">
      <c r="A1949" t="s">
        <v>8219</v>
      </c>
      <c r="B1949">
        <v>13</v>
      </c>
      <c r="C1949">
        <v>314</v>
      </c>
    </row>
    <row r="1950" spans="1:3" x14ac:dyDescent="0.3">
      <c r="A1950" t="s">
        <v>8219</v>
      </c>
      <c r="B1950">
        <v>8</v>
      </c>
      <c r="C1950">
        <v>315</v>
      </c>
    </row>
    <row r="1951" spans="1:3" x14ac:dyDescent="0.3">
      <c r="A1951" t="s">
        <v>8219</v>
      </c>
      <c r="B1951">
        <v>32</v>
      </c>
      <c r="C1951">
        <v>316</v>
      </c>
    </row>
    <row r="1952" spans="1:3" x14ac:dyDescent="0.3">
      <c r="A1952" t="s">
        <v>8219</v>
      </c>
      <c r="B1952">
        <v>85</v>
      </c>
      <c r="C1952">
        <v>320</v>
      </c>
    </row>
    <row r="1953" spans="1:3" x14ac:dyDescent="0.3">
      <c r="A1953" t="s">
        <v>8219</v>
      </c>
      <c r="B1953">
        <v>29</v>
      </c>
      <c r="C1953">
        <v>321</v>
      </c>
    </row>
    <row r="1954" spans="1:3" x14ac:dyDescent="0.3">
      <c r="A1954" t="s">
        <v>8219</v>
      </c>
      <c r="B1954">
        <v>24</v>
      </c>
      <c r="C1954">
        <v>321</v>
      </c>
    </row>
    <row r="1955" spans="1:3" x14ac:dyDescent="0.3">
      <c r="A1955" t="s">
        <v>8219</v>
      </c>
      <c r="B1955">
        <v>8</v>
      </c>
      <c r="C1955">
        <v>321</v>
      </c>
    </row>
    <row r="1956" spans="1:3" x14ac:dyDescent="0.3">
      <c r="A1956" t="s">
        <v>8219</v>
      </c>
      <c r="B1956">
        <v>19</v>
      </c>
      <c r="C1956">
        <v>322</v>
      </c>
    </row>
    <row r="1957" spans="1:3" x14ac:dyDescent="0.3">
      <c r="A1957" t="s">
        <v>8219</v>
      </c>
      <c r="B1957">
        <v>336</v>
      </c>
      <c r="C1957">
        <v>325</v>
      </c>
    </row>
    <row r="1958" spans="1:3" x14ac:dyDescent="0.3">
      <c r="A1958" t="s">
        <v>8219</v>
      </c>
      <c r="B1958">
        <v>13</v>
      </c>
      <c r="C1958">
        <v>325</v>
      </c>
    </row>
    <row r="1959" spans="1:3" x14ac:dyDescent="0.3">
      <c r="A1959" t="s">
        <v>8219</v>
      </c>
      <c r="B1959">
        <v>42</v>
      </c>
      <c r="C1959">
        <v>325</v>
      </c>
    </row>
    <row r="1960" spans="1:3" x14ac:dyDescent="0.3">
      <c r="A1960" t="s">
        <v>8219</v>
      </c>
      <c r="B1960">
        <v>64</v>
      </c>
      <c r="C1960">
        <v>328</v>
      </c>
    </row>
    <row r="1961" spans="1:3" x14ac:dyDescent="0.3">
      <c r="A1961" t="s">
        <v>8219</v>
      </c>
      <c r="B1961">
        <v>25</v>
      </c>
      <c r="C1961">
        <v>329</v>
      </c>
    </row>
    <row r="1962" spans="1:3" x14ac:dyDescent="0.3">
      <c r="A1962" t="s">
        <v>8219</v>
      </c>
      <c r="B1962">
        <v>20</v>
      </c>
      <c r="C1962">
        <v>329</v>
      </c>
    </row>
    <row r="1963" spans="1:3" x14ac:dyDescent="0.3">
      <c r="A1963" t="s">
        <v>8219</v>
      </c>
      <c r="B1963">
        <v>104</v>
      </c>
      <c r="C1963">
        <v>332</v>
      </c>
    </row>
    <row r="1964" spans="1:3" x14ac:dyDescent="0.3">
      <c r="A1964" t="s">
        <v>8219</v>
      </c>
      <c r="B1964">
        <v>53</v>
      </c>
      <c r="C1964">
        <v>335</v>
      </c>
    </row>
    <row r="1965" spans="1:3" x14ac:dyDescent="0.3">
      <c r="A1965" t="s">
        <v>8219</v>
      </c>
      <c r="B1965">
        <v>14</v>
      </c>
      <c r="C1965">
        <v>336</v>
      </c>
    </row>
    <row r="1966" spans="1:3" x14ac:dyDescent="0.3">
      <c r="A1966" t="s">
        <v>8219</v>
      </c>
      <c r="B1966">
        <v>20</v>
      </c>
      <c r="C1966">
        <v>336</v>
      </c>
    </row>
    <row r="1967" spans="1:3" x14ac:dyDescent="0.3">
      <c r="A1967" t="s">
        <v>8219</v>
      </c>
      <c r="B1967">
        <v>558</v>
      </c>
      <c r="C1967">
        <v>337</v>
      </c>
    </row>
    <row r="1968" spans="1:3" x14ac:dyDescent="0.3">
      <c r="A1968" t="s">
        <v>8219</v>
      </c>
      <c r="B1968">
        <v>22</v>
      </c>
      <c r="C1968">
        <v>337</v>
      </c>
    </row>
    <row r="1969" spans="1:3" x14ac:dyDescent="0.3">
      <c r="A1969" t="s">
        <v>8219</v>
      </c>
      <c r="B1969">
        <v>24</v>
      </c>
      <c r="C1969">
        <v>339</v>
      </c>
    </row>
    <row r="1970" spans="1:3" x14ac:dyDescent="0.3">
      <c r="A1970" t="s">
        <v>8219</v>
      </c>
      <c r="B1970">
        <v>74</v>
      </c>
      <c r="C1970">
        <v>340</v>
      </c>
    </row>
    <row r="1971" spans="1:3" x14ac:dyDescent="0.3">
      <c r="A1971" t="s">
        <v>8219</v>
      </c>
      <c r="B1971">
        <v>54</v>
      </c>
      <c r="C1971">
        <v>340</v>
      </c>
    </row>
    <row r="1972" spans="1:3" x14ac:dyDescent="0.3">
      <c r="A1972" t="s">
        <v>8219</v>
      </c>
      <c r="B1972">
        <v>31</v>
      </c>
      <c r="C1972">
        <v>340</v>
      </c>
    </row>
    <row r="1973" spans="1:3" x14ac:dyDescent="0.3">
      <c r="A1973" t="s">
        <v>8219</v>
      </c>
      <c r="B1973">
        <v>25</v>
      </c>
      <c r="C1973">
        <v>342</v>
      </c>
    </row>
    <row r="1974" spans="1:3" x14ac:dyDescent="0.3">
      <c r="A1974" t="s">
        <v>8219</v>
      </c>
      <c r="B1974">
        <v>17</v>
      </c>
      <c r="C1974">
        <v>343</v>
      </c>
    </row>
    <row r="1975" spans="1:3" x14ac:dyDescent="0.3">
      <c r="A1975" t="s">
        <v>8219</v>
      </c>
      <c r="B1975">
        <v>12</v>
      </c>
      <c r="C1975">
        <v>345</v>
      </c>
    </row>
    <row r="1976" spans="1:3" x14ac:dyDescent="0.3">
      <c r="A1976" t="s">
        <v>8219</v>
      </c>
      <c r="B1976">
        <v>38</v>
      </c>
      <c r="C1976">
        <v>348</v>
      </c>
    </row>
    <row r="1977" spans="1:3" x14ac:dyDescent="0.3">
      <c r="A1977" t="s">
        <v>8219</v>
      </c>
      <c r="B1977">
        <v>41</v>
      </c>
      <c r="C1977">
        <v>350</v>
      </c>
    </row>
    <row r="1978" spans="1:3" x14ac:dyDescent="0.3">
      <c r="A1978" t="s">
        <v>8219</v>
      </c>
      <c r="B1978">
        <v>19</v>
      </c>
      <c r="C1978">
        <v>351</v>
      </c>
    </row>
    <row r="1979" spans="1:3" x14ac:dyDescent="0.3">
      <c r="A1979" t="s">
        <v>8219</v>
      </c>
      <c r="B1979">
        <v>41</v>
      </c>
      <c r="C1979">
        <v>352</v>
      </c>
    </row>
    <row r="1980" spans="1:3" x14ac:dyDescent="0.3">
      <c r="A1980" t="s">
        <v>8219</v>
      </c>
      <c r="B1980">
        <v>26</v>
      </c>
      <c r="C1980">
        <v>353</v>
      </c>
    </row>
    <row r="1981" spans="1:3" x14ac:dyDescent="0.3">
      <c r="A1981" t="s">
        <v>8219</v>
      </c>
      <c r="B1981">
        <v>25</v>
      </c>
      <c r="C1981">
        <v>354</v>
      </c>
    </row>
    <row r="1982" spans="1:3" x14ac:dyDescent="0.3">
      <c r="A1982" t="s">
        <v>8219</v>
      </c>
      <c r="B1982">
        <v>9</v>
      </c>
      <c r="C1982">
        <v>354</v>
      </c>
    </row>
    <row r="1983" spans="1:3" x14ac:dyDescent="0.3">
      <c r="A1983" t="s">
        <v>8219</v>
      </c>
      <c r="B1983">
        <v>78</v>
      </c>
      <c r="C1983">
        <v>356</v>
      </c>
    </row>
    <row r="1984" spans="1:3" x14ac:dyDescent="0.3">
      <c r="A1984" t="s">
        <v>8219</v>
      </c>
      <c r="B1984">
        <v>45</v>
      </c>
      <c r="C1984">
        <v>361</v>
      </c>
    </row>
    <row r="1985" spans="1:3" x14ac:dyDescent="0.3">
      <c r="A1985" t="s">
        <v>8219</v>
      </c>
      <c r="B1985">
        <v>102</v>
      </c>
      <c r="C1985">
        <v>364</v>
      </c>
    </row>
    <row r="1986" spans="1:3" x14ac:dyDescent="0.3">
      <c r="A1986" t="s">
        <v>8219</v>
      </c>
      <c r="B1986">
        <v>5</v>
      </c>
      <c r="C1986">
        <v>365</v>
      </c>
    </row>
    <row r="1987" spans="1:3" x14ac:dyDescent="0.3">
      <c r="A1987" t="s">
        <v>8219</v>
      </c>
      <c r="B1987">
        <v>27</v>
      </c>
      <c r="C1987">
        <v>369</v>
      </c>
    </row>
    <row r="1988" spans="1:3" x14ac:dyDescent="0.3">
      <c r="A1988" t="s">
        <v>8219</v>
      </c>
      <c r="B1988">
        <v>37</v>
      </c>
      <c r="C1988">
        <v>369</v>
      </c>
    </row>
    <row r="1989" spans="1:3" x14ac:dyDescent="0.3">
      <c r="A1989" t="s">
        <v>8219</v>
      </c>
      <c r="B1989">
        <v>14</v>
      </c>
      <c r="C1989">
        <v>372</v>
      </c>
    </row>
    <row r="1990" spans="1:3" x14ac:dyDescent="0.3">
      <c r="A1990" t="s">
        <v>8219</v>
      </c>
      <c r="B1990">
        <v>27</v>
      </c>
      <c r="C1990">
        <v>375</v>
      </c>
    </row>
    <row r="1991" spans="1:3" x14ac:dyDescent="0.3">
      <c r="A1991" t="s">
        <v>8219</v>
      </c>
      <c r="B1991">
        <v>45</v>
      </c>
      <c r="C1991">
        <v>375</v>
      </c>
    </row>
    <row r="1992" spans="1:3" x14ac:dyDescent="0.3">
      <c r="A1992" t="s">
        <v>8219</v>
      </c>
      <c r="B1992">
        <v>49</v>
      </c>
      <c r="C1992">
        <v>376</v>
      </c>
    </row>
    <row r="1993" spans="1:3" x14ac:dyDescent="0.3">
      <c r="A1993" t="s">
        <v>8219</v>
      </c>
      <c r="B1993">
        <v>24</v>
      </c>
      <c r="C1993">
        <v>379</v>
      </c>
    </row>
    <row r="1994" spans="1:3" x14ac:dyDescent="0.3">
      <c r="A1994" t="s">
        <v>8219</v>
      </c>
      <c r="B1994">
        <v>112</v>
      </c>
      <c r="C1994">
        <v>379</v>
      </c>
    </row>
    <row r="1995" spans="1:3" x14ac:dyDescent="0.3">
      <c r="A1995" t="s">
        <v>8219</v>
      </c>
      <c r="B1995">
        <v>23</v>
      </c>
      <c r="C1995">
        <v>380</v>
      </c>
    </row>
    <row r="1996" spans="1:3" x14ac:dyDescent="0.3">
      <c r="A1996" t="s">
        <v>8219</v>
      </c>
      <c r="B1996">
        <v>54</v>
      </c>
      <c r="C1996">
        <v>383</v>
      </c>
    </row>
    <row r="1997" spans="1:3" x14ac:dyDescent="0.3">
      <c r="A1997" t="s">
        <v>8219</v>
      </c>
      <c r="B1997">
        <v>28</v>
      </c>
      <c r="C1997">
        <v>385</v>
      </c>
    </row>
    <row r="1998" spans="1:3" x14ac:dyDescent="0.3">
      <c r="A1998" t="s">
        <v>8219</v>
      </c>
      <c r="B1998">
        <v>11</v>
      </c>
      <c r="C1998">
        <v>388</v>
      </c>
    </row>
    <row r="1999" spans="1:3" x14ac:dyDescent="0.3">
      <c r="A1999" t="s">
        <v>8219</v>
      </c>
      <c r="B1999">
        <v>62</v>
      </c>
      <c r="C1999">
        <v>389</v>
      </c>
    </row>
    <row r="2000" spans="1:3" x14ac:dyDescent="0.3">
      <c r="A2000" t="s">
        <v>8219</v>
      </c>
      <c r="B2000">
        <v>73</v>
      </c>
      <c r="C2000">
        <v>391</v>
      </c>
    </row>
    <row r="2001" spans="1:3" x14ac:dyDescent="0.3">
      <c r="A2001" t="s">
        <v>8219</v>
      </c>
      <c r="B2001">
        <v>18</v>
      </c>
      <c r="C2001">
        <v>392</v>
      </c>
    </row>
    <row r="2002" spans="1:3" x14ac:dyDescent="0.3">
      <c r="A2002" t="s">
        <v>8219</v>
      </c>
      <c r="B2002">
        <v>35</v>
      </c>
      <c r="C2002">
        <v>392</v>
      </c>
    </row>
    <row r="2003" spans="1:3" x14ac:dyDescent="0.3">
      <c r="A2003" t="s">
        <v>8219</v>
      </c>
      <c r="B2003">
        <v>43</v>
      </c>
      <c r="C2003">
        <v>392</v>
      </c>
    </row>
    <row r="2004" spans="1:3" x14ac:dyDescent="0.3">
      <c r="A2004" t="s">
        <v>8219</v>
      </c>
      <c r="B2004">
        <v>36</v>
      </c>
      <c r="C2004">
        <v>394</v>
      </c>
    </row>
    <row r="2005" spans="1:3" x14ac:dyDescent="0.3">
      <c r="A2005" t="s">
        <v>8219</v>
      </c>
      <c r="B2005">
        <v>62</v>
      </c>
      <c r="C2005">
        <v>398</v>
      </c>
    </row>
    <row r="2006" spans="1:3" x14ac:dyDescent="0.3">
      <c r="A2006" t="s">
        <v>8219</v>
      </c>
      <c r="B2006">
        <v>15</v>
      </c>
      <c r="C2006">
        <v>398</v>
      </c>
    </row>
    <row r="2007" spans="1:3" x14ac:dyDescent="0.3">
      <c r="A2007" t="s">
        <v>8219</v>
      </c>
      <c r="B2007">
        <v>33</v>
      </c>
      <c r="C2007">
        <v>402</v>
      </c>
    </row>
    <row r="2008" spans="1:3" x14ac:dyDescent="0.3">
      <c r="A2008" t="s">
        <v>8219</v>
      </c>
      <c r="B2008">
        <v>27</v>
      </c>
      <c r="C2008">
        <v>403</v>
      </c>
    </row>
    <row r="2009" spans="1:3" x14ac:dyDescent="0.3">
      <c r="A2009" t="s">
        <v>8219</v>
      </c>
      <c r="B2009">
        <v>17</v>
      </c>
      <c r="C2009">
        <v>404</v>
      </c>
    </row>
    <row r="2010" spans="1:3" x14ac:dyDescent="0.3">
      <c r="A2010" t="s">
        <v>8219</v>
      </c>
      <c r="B2010">
        <v>4</v>
      </c>
      <c r="C2010">
        <v>404</v>
      </c>
    </row>
    <row r="2011" spans="1:3" x14ac:dyDescent="0.3">
      <c r="A2011" t="s">
        <v>8219</v>
      </c>
      <c r="B2011">
        <v>53</v>
      </c>
      <c r="C2011">
        <v>405</v>
      </c>
    </row>
    <row r="2012" spans="1:3" x14ac:dyDescent="0.3">
      <c r="A2012" t="s">
        <v>8219</v>
      </c>
      <c r="B2012">
        <v>49</v>
      </c>
      <c r="C2012">
        <v>405</v>
      </c>
    </row>
    <row r="2013" spans="1:3" x14ac:dyDescent="0.3">
      <c r="A2013" t="s">
        <v>8219</v>
      </c>
      <c r="B2013">
        <v>57</v>
      </c>
      <c r="C2013">
        <v>406</v>
      </c>
    </row>
    <row r="2014" spans="1:3" x14ac:dyDescent="0.3">
      <c r="A2014" t="s">
        <v>8219</v>
      </c>
      <c r="B2014">
        <v>69</v>
      </c>
      <c r="C2014">
        <v>410</v>
      </c>
    </row>
    <row r="2015" spans="1:3" x14ac:dyDescent="0.3">
      <c r="A2015" t="s">
        <v>8219</v>
      </c>
      <c r="B2015">
        <v>15</v>
      </c>
      <c r="C2015">
        <v>413</v>
      </c>
    </row>
    <row r="2016" spans="1:3" x14ac:dyDescent="0.3">
      <c r="A2016" t="s">
        <v>8219</v>
      </c>
      <c r="B2016">
        <v>64</v>
      </c>
      <c r="C2016">
        <v>415</v>
      </c>
    </row>
    <row r="2017" spans="1:3" x14ac:dyDescent="0.3">
      <c r="A2017" t="s">
        <v>8219</v>
      </c>
      <c r="B2017">
        <v>20</v>
      </c>
      <c r="C2017">
        <v>415</v>
      </c>
    </row>
    <row r="2018" spans="1:3" x14ac:dyDescent="0.3">
      <c r="A2018" t="s">
        <v>8219</v>
      </c>
      <c r="B2018">
        <v>27</v>
      </c>
      <c r="C2018">
        <v>424</v>
      </c>
    </row>
    <row r="2019" spans="1:3" x14ac:dyDescent="0.3">
      <c r="A2019" t="s">
        <v>8219</v>
      </c>
      <c r="B2019">
        <v>21</v>
      </c>
      <c r="C2019">
        <v>426</v>
      </c>
    </row>
    <row r="2020" spans="1:3" x14ac:dyDescent="0.3">
      <c r="A2020" t="s">
        <v>8219</v>
      </c>
      <c r="B2020">
        <v>31</v>
      </c>
      <c r="C2020">
        <v>426</v>
      </c>
    </row>
    <row r="2021" spans="1:3" x14ac:dyDescent="0.3">
      <c r="A2021" t="s">
        <v>8219</v>
      </c>
      <c r="B2021">
        <v>51</v>
      </c>
      <c r="C2021">
        <v>429</v>
      </c>
    </row>
    <row r="2022" spans="1:3" x14ac:dyDescent="0.3">
      <c r="A2022" t="s">
        <v>8219</v>
      </c>
      <c r="B2022">
        <v>57</v>
      </c>
      <c r="C2022">
        <v>433</v>
      </c>
    </row>
    <row r="2023" spans="1:3" x14ac:dyDescent="0.3">
      <c r="A2023" t="s">
        <v>8219</v>
      </c>
      <c r="B2023">
        <v>20</v>
      </c>
      <c r="C2023">
        <v>437</v>
      </c>
    </row>
    <row r="2024" spans="1:3" x14ac:dyDescent="0.3">
      <c r="A2024" t="s">
        <v>8219</v>
      </c>
      <c r="B2024">
        <v>71</v>
      </c>
      <c r="C2024">
        <v>438</v>
      </c>
    </row>
    <row r="2025" spans="1:3" x14ac:dyDescent="0.3">
      <c r="A2025" t="s">
        <v>8219</v>
      </c>
      <c r="B2025">
        <v>72</v>
      </c>
      <c r="C2025">
        <v>441</v>
      </c>
    </row>
    <row r="2026" spans="1:3" x14ac:dyDescent="0.3">
      <c r="A2026" t="s">
        <v>8219</v>
      </c>
      <c r="B2026">
        <v>45</v>
      </c>
      <c r="C2026">
        <v>443</v>
      </c>
    </row>
    <row r="2027" spans="1:3" x14ac:dyDescent="0.3">
      <c r="A2027" t="s">
        <v>8219</v>
      </c>
      <c r="B2027">
        <v>51</v>
      </c>
      <c r="C2027">
        <v>445</v>
      </c>
    </row>
    <row r="2028" spans="1:3" x14ac:dyDescent="0.3">
      <c r="A2028" t="s">
        <v>8219</v>
      </c>
      <c r="B2028">
        <v>56</v>
      </c>
      <c r="C2028">
        <v>447</v>
      </c>
    </row>
    <row r="2029" spans="1:3" x14ac:dyDescent="0.3">
      <c r="A2029" t="s">
        <v>8219</v>
      </c>
      <c r="B2029">
        <v>17</v>
      </c>
      <c r="C2029">
        <v>450</v>
      </c>
    </row>
    <row r="2030" spans="1:3" x14ac:dyDescent="0.3">
      <c r="A2030" t="s">
        <v>8219</v>
      </c>
      <c r="B2030">
        <v>197</v>
      </c>
      <c r="C2030">
        <v>452</v>
      </c>
    </row>
    <row r="2031" spans="1:3" x14ac:dyDescent="0.3">
      <c r="A2031" t="s">
        <v>8219</v>
      </c>
      <c r="B2031">
        <v>70</v>
      </c>
      <c r="C2031">
        <v>454</v>
      </c>
    </row>
    <row r="2032" spans="1:3" x14ac:dyDescent="0.3">
      <c r="A2032" t="s">
        <v>8219</v>
      </c>
      <c r="B2032">
        <v>21</v>
      </c>
      <c r="C2032">
        <v>455</v>
      </c>
    </row>
    <row r="2033" spans="1:3" x14ac:dyDescent="0.3">
      <c r="A2033" t="s">
        <v>8219</v>
      </c>
      <c r="B2033">
        <v>34</v>
      </c>
      <c r="C2033">
        <v>456</v>
      </c>
    </row>
    <row r="2034" spans="1:3" x14ac:dyDescent="0.3">
      <c r="A2034" t="s">
        <v>8219</v>
      </c>
      <c r="B2034">
        <v>39</v>
      </c>
      <c r="C2034">
        <v>465</v>
      </c>
    </row>
    <row r="2035" spans="1:3" x14ac:dyDescent="0.3">
      <c r="A2035" t="s">
        <v>8219</v>
      </c>
      <c r="B2035">
        <v>78</v>
      </c>
      <c r="C2035">
        <v>467</v>
      </c>
    </row>
    <row r="2036" spans="1:3" x14ac:dyDescent="0.3">
      <c r="A2036" t="s">
        <v>8219</v>
      </c>
      <c r="B2036">
        <v>48</v>
      </c>
      <c r="C2036">
        <v>470</v>
      </c>
    </row>
    <row r="2037" spans="1:3" x14ac:dyDescent="0.3">
      <c r="A2037" t="s">
        <v>8219</v>
      </c>
      <c r="B2037">
        <v>29</v>
      </c>
      <c r="C2037">
        <v>473</v>
      </c>
    </row>
    <row r="2038" spans="1:3" x14ac:dyDescent="0.3">
      <c r="A2038" t="s">
        <v>8219</v>
      </c>
      <c r="B2038">
        <v>73</v>
      </c>
      <c r="C2038">
        <v>478</v>
      </c>
    </row>
    <row r="2039" spans="1:3" x14ac:dyDescent="0.3">
      <c r="A2039" t="s">
        <v>8219</v>
      </c>
      <c r="B2039">
        <v>8</v>
      </c>
      <c r="C2039">
        <v>479</v>
      </c>
    </row>
    <row r="2040" spans="1:3" x14ac:dyDescent="0.3">
      <c r="A2040" t="s">
        <v>8219</v>
      </c>
      <c r="B2040">
        <v>17</v>
      </c>
      <c r="C2040">
        <v>480</v>
      </c>
    </row>
    <row r="2041" spans="1:3" x14ac:dyDescent="0.3">
      <c r="A2041" t="s">
        <v>8219</v>
      </c>
      <c r="B2041">
        <v>9</v>
      </c>
      <c r="C2041">
        <v>480</v>
      </c>
    </row>
    <row r="2042" spans="1:3" x14ac:dyDescent="0.3">
      <c r="A2042" t="s">
        <v>8219</v>
      </c>
      <c r="B2042">
        <v>17</v>
      </c>
      <c r="C2042">
        <v>489</v>
      </c>
    </row>
    <row r="2043" spans="1:3" x14ac:dyDescent="0.3">
      <c r="A2043" t="s">
        <v>8219</v>
      </c>
      <c r="B2043">
        <v>33</v>
      </c>
      <c r="C2043">
        <v>493</v>
      </c>
    </row>
    <row r="2044" spans="1:3" x14ac:dyDescent="0.3">
      <c r="A2044" t="s">
        <v>8219</v>
      </c>
      <c r="B2044">
        <v>38</v>
      </c>
      <c r="C2044">
        <v>493</v>
      </c>
    </row>
    <row r="2045" spans="1:3" x14ac:dyDescent="0.3">
      <c r="A2045" t="s">
        <v>8219</v>
      </c>
      <c r="B2045">
        <v>79</v>
      </c>
      <c r="C2045">
        <v>498</v>
      </c>
    </row>
    <row r="2046" spans="1:3" x14ac:dyDescent="0.3">
      <c r="A2046" t="s">
        <v>8219</v>
      </c>
      <c r="B2046">
        <v>46</v>
      </c>
      <c r="C2046">
        <v>498</v>
      </c>
    </row>
    <row r="2047" spans="1:3" x14ac:dyDescent="0.3">
      <c r="A2047" t="s">
        <v>8219</v>
      </c>
      <c r="B2047">
        <v>20</v>
      </c>
      <c r="C2047">
        <v>499</v>
      </c>
    </row>
    <row r="2048" spans="1:3" x14ac:dyDescent="0.3">
      <c r="A2048" t="s">
        <v>8219</v>
      </c>
      <c r="B2048">
        <v>20</v>
      </c>
      <c r="C2048">
        <v>508</v>
      </c>
    </row>
    <row r="2049" spans="1:3" x14ac:dyDescent="0.3">
      <c r="A2049" t="s">
        <v>8219</v>
      </c>
      <c r="B2049">
        <v>13</v>
      </c>
      <c r="C2049">
        <v>508</v>
      </c>
    </row>
    <row r="2050" spans="1:3" x14ac:dyDescent="0.3">
      <c r="A2050" t="s">
        <v>8219</v>
      </c>
      <c r="B2050">
        <v>22</v>
      </c>
      <c r="C2050">
        <v>508</v>
      </c>
    </row>
    <row r="2051" spans="1:3" x14ac:dyDescent="0.3">
      <c r="A2051" t="s">
        <v>8219</v>
      </c>
      <c r="B2051">
        <v>36</v>
      </c>
      <c r="C2051">
        <v>510</v>
      </c>
    </row>
    <row r="2052" spans="1:3" x14ac:dyDescent="0.3">
      <c r="A2052" t="s">
        <v>8219</v>
      </c>
      <c r="B2052">
        <v>40</v>
      </c>
      <c r="C2052">
        <v>512</v>
      </c>
    </row>
    <row r="2053" spans="1:3" x14ac:dyDescent="0.3">
      <c r="A2053" t="s">
        <v>8219</v>
      </c>
      <c r="B2053">
        <v>9</v>
      </c>
      <c r="C2053">
        <v>514</v>
      </c>
    </row>
    <row r="2054" spans="1:3" x14ac:dyDescent="0.3">
      <c r="A2054" t="s">
        <v>8219</v>
      </c>
      <c r="B2054">
        <v>19</v>
      </c>
      <c r="C2054">
        <v>524</v>
      </c>
    </row>
    <row r="2055" spans="1:3" x14ac:dyDescent="0.3">
      <c r="A2055" t="s">
        <v>8219</v>
      </c>
      <c r="B2055">
        <v>14</v>
      </c>
      <c r="C2055">
        <v>531</v>
      </c>
    </row>
    <row r="2056" spans="1:3" x14ac:dyDescent="0.3">
      <c r="A2056" t="s">
        <v>8219</v>
      </c>
      <c r="B2056">
        <v>38</v>
      </c>
      <c r="C2056">
        <v>537</v>
      </c>
    </row>
    <row r="2057" spans="1:3" x14ac:dyDescent="0.3">
      <c r="A2057" t="s">
        <v>8219</v>
      </c>
      <c r="B2057">
        <v>58</v>
      </c>
      <c r="C2057">
        <v>537</v>
      </c>
    </row>
    <row r="2058" spans="1:3" x14ac:dyDescent="0.3">
      <c r="A2058" t="s">
        <v>8219</v>
      </c>
      <c r="B2058">
        <v>28</v>
      </c>
      <c r="C2058">
        <v>539</v>
      </c>
    </row>
    <row r="2059" spans="1:3" x14ac:dyDescent="0.3">
      <c r="A2059" t="s">
        <v>8219</v>
      </c>
      <c r="B2059">
        <v>17</v>
      </c>
      <c r="C2059">
        <v>539</v>
      </c>
    </row>
    <row r="2060" spans="1:3" x14ac:dyDescent="0.3">
      <c r="A2060" t="s">
        <v>8219</v>
      </c>
      <c r="B2060">
        <v>12</v>
      </c>
      <c r="C2060">
        <v>541</v>
      </c>
    </row>
    <row r="2061" spans="1:3" x14ac:dyDescent="0.3">
      <c r="A2061" t="s">
        <v>8219</v>
      </c>
      <c r="B2061">
        <v>40</v>
      </c>
      <c r="C2061">
        <v>549</v>
      </c>
    </row>
    <row r="2062" spans="1:3" x14ac:dyDescent="0.3">
      <c r="A2062" t="s">
        <v>8219</v>
      </c>
      <c r="B2062">
        <v>57</v>
      </c>
      <c r="C2062">
        <v>551</v>
      </c>
    </row>
    <row r="2063" spans="1:3" x14ac:dyDescent="0.3">
      <c r="A2063" t="s">
        <v>8219</v>
      </c>
      <c r="B2063">
        <v>114</v>
      </c>
      <c r="C2063">
        <v>554</v>
      </c>
    </row>
    <row r="2064" spans="1:3" x14ac:dyDescent="0.3">
      <c r="A2064" t="s">
        <v>8219</v>
      </c>
      <c r="B2064">
        <v>31</v>
      </c>
      <c r="C2064">
        <v>555</v>
      </c>
    </row>
    <row r="2065" spans="1:3" x14ac:dyDescent="0.3">
      <c r="A2065" t="s">
        <v>8219</v>
      </c>
      <c r="B2065">
        <v>3</v>
      </c>
      <c r="C2065">
        <v>555</v>
      </c>
    </row>
    <row r="2066" spans="1:3" x14ac:dyDescent="0.3">
      <c r="A2066" t="s">
        <v>8219</v>
      </c>
      <c r="B2066">
        <v>16</v>
      </c>
      <c r="C2066">
        <v>557</v>
      </c>
    </row>
    <row r="2067" spans="1:3" x14ac:dyDescent="0.3">
      <c r="A2067" t="s">
        <v>8219</v>
      </c>
      <c r="B2067">
        <v>199</v>
      </c>
      <c r="C2067">
        <v>558</v>
      </c>
    </row>
    <row r="2068" spans="1:3" x14ac:dyDescent="0.3">
      <c r="A2068" t="s">
        <v>8219</v>
      </c>
      <c r="B2068">
        <v>31</v>
      </c>
      <c r="C2068">
        <v>560</v>
      </c>
    </row>
    <row r="2069" spans="1:3" x14ac:dyDescent="0.3">
      <c r="A2069" t="s">
        <v>8219</v>
      </c>
      <c r="B2069">
        <v>30</v>
      </c>
      <c r="C2069">
        <v>562</v>
      </c>
    </row>
    <row r="2070" spans="1:3" x14ac:dyDescent="0.3">
      <c r="A2070" t="s">
        <v>8219</v>
      </c>
      <c r="B2070">
        <v>34</v>
      </c>
      <c r="C2070">
        <v>563</v>
      </c>
    </row>
    <row r="2071" spans="1:3" x14ac:dyDescent="0.3">
      <c r="A2071" t="s">
        <v>8219</v>
      </c>
      <c r="B2071">
        <v>18</v>
      </c>
      <c r="C2071">
        <v>571</v>
      </c>
    </row>
    <row r="2072" spans="1:3" x14ac:dyDescent="0.3">
      <c r="A2072" t="s">
        <v>8219</v>
      </c>
      <c r="B2072">
        <v>67</v>
      </c>
      <c r="C2072">
        <v>574</v>
      </c>
    </row>
    <row r="2073" spans="1:3" x14ac:dyDescent="0.3">
      <c r="A2073" t="s">
        <v>8219</v>
      </c>
      <c r="B2073">
        <v>66</v>
      </c>
      <c r="C2073">
        <v>576</v>
      </c>
    </row>
    <row r="2074" spans="1:3" x14ac:dyDescent="0.3">
      <c r="A2074" t="s">
        <v>8219</v>
      </c>
      <c r="B2074">
        <v>23</v>
      </c>
      <c r="C2074">
        <v>577</v>
      </c>
    </row>
    <row r="2075" spans="1:3" x14ac:dyDescent="0.3">
      <c r="A2075" t="s">
        <v>8219</v>
      </c>
      <c r="B2075">
        <v>126</v>
      </c>
      <c r="C2075">
        <v>600</v>
      </c>
    </row>
    <row r="2076" spans="1:3" x14ac:dyDescent="0.3">
      <c r="A2076" t="s">
        <v>8219</v>
      </c>
      <c r="B2076">
        <v>6</v>
      </c>
      <c r="C2076">
        <v>607</v>
      </c>
    </row>
    <row r="2077" spans="1:3" x14ac:dyDescent="0.3">
      <c r="A2077" t="s">
        <v>8219</v>
      </c>
      <c r="B2077">
        <v>25</v>
      </c>
      <c r="C2077">
        <v>613</v>
      </c>
    </row>
    <row r="2078" spans="1:3" x14ac:dyDescent="0.3">
      <c r="A2078" t="s">
        <v>8219</v>
      </c>
      <c r="B2078">
        <v>39</v>
      </c>
      <c r="C2078">
        <v>614</v>
      </c>
    </row>
    <row r="2079" spans="1:3" x14ac:dyDescent="0.3">
      <c r="A2079" t="s">
        <v>8219</v>
      </c>
      <c r="B2079">
        <v>62</v>
      </c>
      <c r="C2079">
        <v>615</v>
      </c>
    </row>
    <row r="2080" spans="1:3" x14ac:dyDescent="0.3">
      <c r="A2080" t="s">
        <v>8219</v>
      </c>
      <c r="B2080">
        <v>31</v>
      </c>
      <c r="C2080">
        <v>621</v>
      </c>
    </row>
    <row r="2081" spans="1:3" x14ac:dyDescent="0.3">
      <c r="A2081" t="s">
        <v>8219</v>
      </c>
      <c r="B2081">
        <v>274</v>
      </c>
      <c r="C2081">
        <v>623</v>
      </c>
    </row>
    <row r="2082" spans="1:3" x14ac:dyDescent="0.3">
      <c r="A2082" t="s">
        <v>8219</v>
      </c>
      <c r="B2082">
        <v>17</v>
      </c>
      <c r="C2082">
        <v>625</v>
      </c>
    </row>
    <row r="2083" spans="1:3" x14ac:dyDescent="0.3">
      <c r="A2083" t="s">
        <v>8219</v>
      </c>
      <c r="B2083">
        <v>14</v>
      </c>
      <c r="C2083">
        <v>635</v>
      </c>
    </row>
    <row r="2084" spans="1:3" x14ac:dyDescent="0.3">
      <c r="A2084" t="s">
        <v>8219</v>
      </c>
      <c r="B2084">
        <v>60</v>
      </c>
      <c r="C2084">
        <v>644</v>
      </c>
    </row>
    <row r="2085" spans="1:3" x14ac:dyDescent="0.3">
      <c r="A2085" t="s">
        <v>8219</v>
      </c>
      <c r="B2085">
        <v>33</v>
      </c>
      <c r="C2085">
        <v>651</v>
      </c>
    </row>
    <row r="2086" spans="1:3" x14ac:dyDescent="0.3">
      <c r="A2086" t="s">
        <v>8219</v>
      </c>
      <c r="B2086">
        <v>78</v>
      </c>
      <c r="C2086">
        <v>660</v>
      </c>
    </row>
    <row r="2087" spans="1:3" x14ac:dyDescent="0.3">
      <c r="A2087" t="s">
        <v>8219</v>
      </c>
      <c r="B2087">
        <v>30</v>
      </c>
      <c r="C2087">
        <v>665</v>
      </c>
    </row>
    <row r="2088" spans="1:3" x14ac:dyDescent="0.3">
      <c r="A2088" t="s">
        <v>8219</v>
      </c>
      <c r="B2088">
        <v>136</v>
      </c>
      <c r="C2088">
        <v>666</v>
      </c>
    </row>
    <row r="2089" spans="1:3" x14ac:dyDescent="0.3">
      <c r="A2089" t="s">
        <v>8219</v>
      </c>
      <c r="B2089">
        <v>40</v>
      </c>
      <c r="C2089">
        <v>670</v>
      </c>
    </row>
    <row r="2090" spans="1:3" x14ac:dyDescent="0.3">
      <c r="A2090" t="s">
        <v>8219</v>
      </c>
      <c r="B2090">
        <v>18</v>
      </c>
      <c r="C2090">
        <v>676</v>
      </c>
    </row>
    <row r="2091" spans="1:3" x14ac:dyDescent="0.3">
      <c r="A2091" t="s">
        <v>8219</v>
      </c>
      <c r="B2091">
        <v>39</v>
      </c>
      <c r="C2091">
        <v>680</v>
      </c>
    </row>
    <row r="2092" spans="1:3" x14ac:dyDescent="0.3">
      <c r="A2092" t="s">
        <v>8219</v>
      </c>
      <c r="B2092">
        <v>21</v>
      </c>
      <c r="C2092">
        <v>680</v>
      </c>
    </row>
    <row r="2093" spans="1:3" x14ac:dyDescent="0.3">
      <c r="A2093" t="s">
        <v>8219</v>
      </c>
      <c r="B2093">
        <v>30</v>
      </c>
      <c r="C2093">
        <v>682</v>
      </c>
    </row>
    <row r="2094" spans="1:3" x14ac:dyDescent="0.3">
      <c r="A2094" t="s">
        <v>8219</v>
      </c>
      <c r="B2094">
        <v>27</v>
      </c>
      <c r="C2094">
        <v>682</v>
      </c>
    </row>
    <row r="2095" spans="1:3" x14ac:dyDescent="0.3">
      <c r="A2095" t="s">
        <v>8219</v>
      </c>
      <c r="B2095">
        <v>35</v>
      </c>
      <c r="C2095">
        <v>688</v>
      </c>
    </row>
    <row r="2096" spans="1:3" x14ac:dyDescent="0.3">
      <c r="A2096" t="s">
        <v>8219</v>
      </c>
      <c r="B2096">
        <v>13</v>
      </c>
      <c r="C2096">
        <v>701</v>
      </c>
    </row>
    <row r="2097" spans="1:3" x14ac:dyDescent="0.3">
      <c r="A2097" t="s">
        <v>8219</v>
      </c>
      <c r="B2097">
        <v>23</v>
      </c>
      <c r="C2097">
        <v>707</v>
      </c>
    </row>
    <row r="2098" spans="1:3" x14ac:dyDescent="0.3">
      <c r="A2098" t="s">
        <v>8219</v>
      </c>
      <c r="B2098">
        <v>39</v>
      </c>
      <c r="C2098">
        <v>711</v>
      </c>
    </row>
    <row r="2099" spans="1:3" x14ac:dyDescent="0.3">
      <c r="A2099" t="s">
        <v>8219</v>
      </c>
      <c r="B2099">
        <v>35</v>
      </c>
      <c r="C2099">
        <v>714</v>
      </c>
    </row>
    <row r="2100" spans="1:3" x14ac:dyDescent="0.3">
      <c r="A2100" t="s">
        <v>8219</v>
      </c>
      <c r="B2100">
        <v>27</v>
      </c>
      <c r="C2100">
        <v>721</v>
      </c>
    </row>
    <row r="2101" spans="1:3" x14ac:dyDescent="0.3">
      <c r="A2101" t="s">
        <v>8219</v>
      </c>
      <c r="B2101">
        <v>21</v>
      </c>
      <c r="C2101">
        <v>729</v>
      </c>
    </row>
    <row r="2102" spans="1:3" x14ac:dyDescent="0.3">
      <c r="A2102" t="s">
        <v>8219</v>
      </c>
      <c r="B2102">
        <v>104</v>
      </c>
      <c r="C2102">
        <v>736</v>
      </c>
    </row>
    <row r="2103" spans="1:3" x14ac:dyDescent="0.3">
      <c r="A2103" t="s">
        <v>8219</v>
      </c>
      <c r="B2103">
        <v>19</v>
      </c>
      <c r="C2103">
        <v>740</v>
      </c>
    </row>
    <row r="2104" spans="1:3" x14ac:dyDescent="0.3">
      <c r="A2104" t="s">
        <v>8219</v>
      </c>
      <c r="B2104">
        <v>97</v>
      </c>
      <c r="C2104">
        <v>742</v>
      </c>
    </row>
    <row r="2105" spans="1:3" x14ac:dyDescent="0.3">
      <c r="A2105" t="s">
        <v>8219</v>
      </c>
      <c r="B2105">
        <v>27</v>
      </c>
      <c r="C2105">
        <v>760</v>
      </c>
    </row>
    <row r="2106" spans="1:3" x14ac:dyDescent="0.3">
      <c r="A2106" t="s">
        <v>8219</v>
      </c>
      <c r="B2106">
        <v>24</v>
      </c>
      <c r="C2106">
        <v>813</v>
      </c>
    </row>
    <row r="2107" spans="1:3" x14ac:dyDescent="0.3">
      <c r="A2107" t="s">
        <v>8219</v>
      </c>
      <c r="B2107">
        <v>13</v>
      </c>
      <c r="C2107">
        <v>821</v>
      </c>
    </row>
    <row r="2108" spans="1:3" x14ac:dyDescent="0.3">
      <c r="A2108" t="s">
        <v>8219</v>
      </c>
      <c r="B2108">
        <v>46</v>
      </c>
      <c r="C2108">
        <v>827</v>
      </c>
    </row>
    <row r="2109" spans="1:3" x14ac:dyDescent="0.3">
      <c r="A2109" t="s">
        <v>8219</v>
      </c>
      <c r="B2109">
        <v>4</v>
      </c>
      <c r="C2109">
        <v>834</v>
      </c>
    </row>
    <row r="2110" spans="1:3" x14ac:dyDescent="0.3">
      <c r="A2110" t="s">
        <v>8219</v>
      </c>
      <c r="B2110">
        <v>40</v>
      </c>
      <c r="C2110">
        <v>848</v>
      </c>
    </row>
    <row r="2111" spans="1:3" x14ac:dyDescent="0.3">
      <c r="A2111" t="s">
        <v>8219</v>
      </c>
      <c r="B2111">
        <v>44</v>
      </c>
      <c r="C2111">
        <v>859</v>
      </c>
    </row>
    <row r="2112" spans="1:3" x14ac:dyDescent="0.3">
      <c r="A2112" t="s">
        <v>8219</v>
      </c>
      <c r="B2112">
        <v>35</v>
      </c>
      <c r="C2112">
        <v>874</v>
      </c>
    </row>
    <row r="2113" spans="1:3" x14ac:dyDescent="0.3">
      <c r="A2113" t="s">
        <v>8219</v>
      </c>
      <c r="B2113">
        <v>63</v>
      </c>
      <c r="C2113">
        <v>878</v>
      </c>
    </row>
    <row r="2114" spans="1:3" x14ac:dyDescent="0.3">
      <c r="A2114" t="s">
        <v>8219</v>
      </c>
      <c r="B2114">
        <v>89</v>
      </c>
      <c r="C2114">
        <v>885</v>
      </c>
    </row>
    <row r="2115" spans="1:3" x14ac:dyDescent="0.3">
      <c r="A2115" t="s">
        <v>8219</v>
      </c>
      <c r="B2115">
        <v>15</v>
      </c>
      <c r="C2115">
        <v>897</v>
      </c>
    </row>
    <row r="2116" spans="1:3" x14ac:dyDescent="0.3">
      <c r="A2116" t="s">
        <v>8219</v>
      </c>
      <c r="B2116">
        <v>46</v>
      </c>
      <c r="C2116">
        <v>902</v>
      </c>
    </row>
    <row r="2117" spans="1:3" x14ac:dyDescent="0.3">
      <c r="A2117" t="s">
        <v>8219</v>
      </c>
      <c r="B2117">
        <v>33</v>
      </c>
      <c r="C2117">
        <v>916</v>
      </c>
    </row>
    <row r="2118" spans="1:3" x14ac:dyDescent="0.3">
      <c r="A2118" t="s">
        <v>8219</v>
      </c>
      <c r="B2118">
        <v>52</v>
      </c>
      <c r="C2118">
        <v>930</v>
      </c>
    </row>
    <row r="2119" spans="1:3" x14ac:dyDescent="0.3">
      <c r="A2119" t="s">
        <v>8219</v>
      </c>
      <c r="B2119">
        <v>7</v>
      </c>
      <c r="C2119">
        <v>942</v>
      </c>
    </row>
    <row r="2120" spans="1:3" x14ac:dyDescent="0.3">
      <c r="A2120" t="s">
        <v>8219</v>
      </c>
      <c r="B2120">
        <v>28</v>
      </c>
      <c r="C2120">
        <v>943</v>
      </c>
    </row>
    <row r="2121" spans="1:3" x14ac:dyDescent="0.3">
      <c r="A2121" t="s">
        <v>8219</v>
      </c>
      <c r="B2121">
        <v>11</v>
      </c>
      <c r="C2121">
        <v>944</v>
      </c>
    </row>
    <row r="2122" spans="1:3" x14ac:dyDescent="0.3">
      <c r="A2122" t="s">
        <v>8219</v>
      </c>
      <c r="B2122">
        <v>15</v>
      </c>
      <c r="C2122">
        <v>951</v>
      </c>
    </row>
    <row r="2123" spans="1:3" x14ac:dyDescent="0.3">
      <c r="A2123" t="s">
        <v>8219</v>
      </c>
      <c r="B2123">
        <v>30</v>
      </c>
      <c r="C2123">
        <v>963</v>
      </c>
    </row>
    <row r="2124" spans="1:3" x14ac:dyDescent="0.3">
      <c r="A2124" t="s">
        <v>8219</v>
      </c>
      <c r="B2124">
        <v>27</v>
      </c>
      <c r="C2124">
        <v>964</v>
      </c>
    </row>
    <row r="2125" spans="1:3" x14ac:dyDescent="0.3">
      <c r="A2125" t="s">
        <v>8219</v>
      </c>
      <c r="B2125">
        <v>28</v>
      </c>
      <c r="C2125">
        <v>971</v>
      </c>
    </row>
    <row r="2126" spans="1:3" x14ac:dyDescent="0.3">
      <c r="A2126" t="s">
        <v>8219</v>
      </c>
      <c r="B2126">
        <v>17</v>
      </c>
      <c r="C2126">
        <v>983</v>
      </c>
    </row>
    <row r="2127" spans="1:3" x14ac:dyDescent="0.3">
      <c r="A2127" t="s">
        <v>8219</v>
      </c>
      <c r="B2127">
        <v>50</v>
      </c>
      <c r="C2127">
        <v>988</v>
      </c>
    </row>
    <row r="2128" spans="1:3" x14ac:dyDescent="0.3">
      <c r="A2128" t="s">
        <v>8219</v>
      </c>
      <c r="B2128">
        <v>26</v>
      </c>
      <c r="C2128">
        <v>1013</v>
      </c>
    </row>
    <row r="2129" spans="1:3" x14ac:dyDescent="0.3">
      <c r="A2129" t="s">
        <v>8219</v>
      </c>
      <c r="B2129">
        <v>88</v>
      </c>
      <c r="C2129">
        <v>1019</v>
      </c>
    </row>
    <row r="2130" spans="1:3" x14ac:dyDescent="0.3">
      <c r="A2130" t="s">
        <v>8219</v>
      </c>
      <c r="B2130">
        <v>91</v>
      </c>
      <c r="C2130">
        <v>1021</v>
      </c>
    </row>
    <row r="2131" spans="1:3" x14ac:dyDescent="0.3">
      <c r="A2131" t="s">
        <v>8219</v>
      </c>
      <c r="B2131">
        <v>3</v>
      </c>
      <c r="C2131">
        <v>1049</v>
      </c>
    </row>
    <row r="2132" spans="1:3" x14ac:dyDescent="0.3">
      <c r="A2132" t="s">
        <v>8219</v>
      </c>
      <c r="B2132">
        <v>28</v>
      </c>
      <c r="C2132">
        <v>1062</v>
      </c>
    </row>
    <row r="2133" spans="1:3" x14ac:dyDescent="0.3">
      <c r="A2133" t="s">
        <v>8219</v>
      </c>
      <c r="B2133">
        <v>77</v>
      </c>
      <c r="C2133">
        <v>1071</v>
      </c>
    </row>
    <row r="2134" spans="1:3" x14ac:dyDescent="0.3">
      <c r="A2134" t="s">
        <v>8219</v>
      </c>
      <c r="B2134">
        <v>27</v>
      </c>
      <c r="C2134">
        <v>1088</v>
      </c>
    </row>
    <row r="2135" spans="1:3" x14ac:dyDescent="0.3">
      <c r="A2135" t="s">
        <v>8219</v>
      </c>
      <c r="B2135">
        <v>107</v>
      </c>
      <c r="C2135">
        <v>1095</v>
      </c>
    </row>
    <row r="2136" spans="1:3" x14ac:dyDescent="0.3">
      <c r="A2136" t="s">
        <v>8219</v>
      </c>
      <c r="B2136">
        <v>96</v>
      </c>
      <c r="C2136">
        <v>1104</v>
      </c>
    </row>
    <row r="2137" spans="1:3" x14ac:dyDescent="0.3">
      <c r="A2137" t="s">
        <v>8219</v>
      </c>
      <c r="B2137">
        <v>56</v>
      </c>
      <c r="C2137">
        <v>1107</v>
      </c>
    </row>
    <row r="2138" spans="1:3" x14ac:dyDescent="0.3">
      <c r="A2138" t="s">
        <v>8219</v>
      </c>
      <c r="B2138">
        <v>58</v>
      </c>
      <c r="C2138">
        <v>1113</v>
      </c>
    </row>
    <row r="2139" spans="1:3" x14ac:dyDescent="0.3">
      <c r="A2139" t="s">
        <v>8219</v>
      </c>
      <c r="B2139">
        <v>15</v>
      </c>
      <c r="C2139">
        <v>1151</v>
      </c>
    </row>
    <row r="2140" spans="1:3" x14ac:dyDescent="0.3">
      <c r="A2140" t="s">
        <v>8219</v>
      </c>
      <c r="B2140">
        <v>20</v>
      </c>
      <c r="C2140">
        <v>1204</v>
      </c>
    </row>
    <row r="2141" spans="1:3" x14ac:dyDescent="0.3">
      <c r="A2141" t="s">
        <v>8219</v>
      </c>
      <c r="B2141">
        <v>38</v>
      </c>
      <c r="C2141">
        <v>1224</v>
      </c>
    </row>
    <row r="2142" spans="1:3" x14ac:dyDescent="0.3">
      <c r="A2142" t="s">
        <v>8219</v>
      </c>
      <c r="B2142">
        <v>33</v>
      </c>
      <c r="C2142">
        <v>1251</v>
      </c>
    </row>
    <row r="2143" spans="1:3" x14ac:dyDescent="0.3">
      <c r="A2143" t="s">
        <v>8219</v>
      </c>
      <c r="B2143">
        <v>57</v>
      </c>
      <c r="C2143">
        <v>1260</v>
      </c>
    </row>
    <row r="2144" spans="1:3" x14ac:dyDescent="0.3">
      <c r="A2144" t="s">
        <v>8219</v>
      </c>
      <c r="B2144">
        <v>25</v>
      </c>
      <c r="C2144">
        <v>1281</v>
      </c>
    </row>
    <row r="2145" spans="1:3" x14ac:dyDescent="0.3">
      <c r="A2145" t="s">
        <v>8219</v>
      </c>
      <c r="B2145">
        <v>14</v>
      </c>
      <c r="C2145">
        <v>1328</v>
      </c>
    </row>
    <row r="2146" spans="1:3" x14ac:dyDescent="0.3">
      <c r="A2146" t="s">
        <v>8219</v>
      </c>
      <c r="B2146">
        <v>94</v>
      </c>
      <c r="C2146">
        <v>1356</v>
      </c>
    </row>
    <row r="2147" spans="1:3" x14ac:dyDescent="0.3">
      <c r="A2147" t="s">
        <v>8219</v>
      </c>
      <c r="B2147">
        <v>59</v>
      </c>
      <c r="C2147">
        <v>1364</v>
      </c>
    </row>
    <row r="2148" spans="1:3" x14ac:dyDescent="0.3">
      <c r="A2148" t="s">
        <v>8219</v>
      </c>
      <c r="B2148">
        <v>36</v>
      </c>
      <c r="C2148">
        <v>1373</v>
      </c>
    </row>
    <row r="2149" spans="1:3" x14ac:dyDescent="0.3">
      <c r="A2149" t="s">
        <v>8219</v>
      </c>
      <c r="B2149">
        <v>115</v>
      </c>
      <c r="C2149">
        <v>1375</v>
      </c>
    </row>
    <row r="2150" spans="1:3" x14ac:dyDescent="0.3">
      <c r="A2150" t="s">
        <v>8219</v>
      </c>
      <c r="B2150">
        <v>30</v>
      </c>
      <c r="C2150">
        <v>1420</v>
      </c>
    </row>
    <row r="2151" spans="1:3" x14ac:dyDescent="0.3">
      <c r="A2151" t="s">
        <v>8219</v>
      </c>
      <c r="B2151">
        <v>52</v>
      </c>
      <c r="C2151">
        <v>1510</v>
      </c>
    </row>
    <row r="2152" spans="1:3" x14ac:dyDescent="0.3">
      <c r="A2152" t="s">
        <v>8219</v>
      </c>
      <c r="B2152">
        <v>27</v>
      </c>
      <c r="C2152">
        <v>1513</v>
      </c>
    </row>
    <row r="2153" spans="1:3" x14ac:dyDescent="0.3">
      <c r="A2153" t="s">
        <v>8219</v>
      </c>
      <c r="B2153">
        <v>24</v>
      </c>
      <c r="C2153">
        <v>1530</v>
      </c>
    </row>
    <row r="2154" spans="1:3" x14ac:dyDescent="0.3">
      <c r="A2154" t="s">
        <v>8219</v>
      </c>
      <c r="B2154">
        <v>10</v>
      </c>
      <c r="C2154">
        <v>1556</v>
      </c>
    </row>
    <row r="2155" spans="1:3" x14ac:dyDescent="0.3">
      <c r="A2155" t="s">
        <v>8219</v>
      </c>
      <c r="B2155">
        <v>30</v>
      </c>
      <c r="C2155">
        <v>1596</v>
      </c>
    </row>
    <row r="2156" spans="1:3" x14ac:dyDescent="0.3">
      <c r="A2156" t="s">
        <v>8219</v>
      </c>
      <c r="B2156">
        <v>71</v>
      </c>
      <c r="C2156">
        <v>1633</v>
      </c>
    </row>
    <row r="2157" spans="1:3" x14ac:dyDescent="0.3">
      <c r="A2157" t="s">
        <v>8219</v>
      </c>
      <c r="B2157">
        <v>10</v>
      </c>
      <c r="C2157">
        <v>1637</v>
      </c>
    </row>
    <row r="2158" spans="1:3" x14ac:dyDescent="0.3">
      <c r="A2158" t="s">
        <v>8219</v>
      </c>
      <c r="B2158">
        <v>24</v>
      </c>
      <c r="C2158">
        <v>1670</v>
      </c>
    </row>
    <row r="2159" spans="1:3" x14ac:dyDescent="0.3">
      <c r="A2159" t="s">
        <v>8219</v>
      </c>
      <c r="B2159">
        <v>38</v>
      </c>
      <c r="C2159">
        <v>1737</v>
      </c>
    </row>
    <row r="2160" spans="1:3" x14ac:dyDescent="0.3">
      <c r="A2160" t="s">
        <v>8219</v>
      </c>
      <c r="B2160">
        <v>26</v>
      </c>
      <c r="C2160">
        <v>1762</v>
      </c>
    </row>
    <row r="2161" spans="1:3" x14ac:dyDescent="0.3">
      <c r="A2161" t="s">
        <v>8219</v>
      </c>
      <c r="B2161">
        <v>19</v>
      </c>
      <c r="C2161">
        <v>1780</v>
      </c>
    </row>
    <row r="2162" spans="1:3" x14ac:dyDescent="0.3">
      <c r="A2162" t="s">
        <v>8219</v>
      </c>
      <c r="B2162">
        <v>11</v>
      </c>
      <c r="C2162">
        <v>1789</v>
      </c>
    </row>
    <row r="2163" spans="1:3" x14ac:dyDescent="0.3">
      <c r="A2163" t="s">
        <v>8219</v>
      </c>
      <c r="B2163">
        <v>27</v>
      </c>
      <c r="C2163">
        <v>1876</v>
      </c>
    </row>
    <row r="2164" spans="1:3" x14ac:dyDescent="0.3">
      <c r="A2164" t="s">
        <v>8219</v>
      </c>
      <c r="B2164">
        <v>34</v>
      </c>
      <c r="C2164">
        <v>1887</v>
      </c>
    </row>
    <row r="2165" spans="1:3" x14ac:dyDescent="0.3">
      <c r="A2165" t="s">
        <v>8219</v>
      </c>
      <c r="B2165">
        <v>20</v>
      </c>
      <c r="C2165">
        <v>1945</v>
      </c>
    </row>
    <row r="2166" spans="1:3" x14ac:dyDescent="0.3">
      <c r="A2166" t="s">
        <v>8219</v>
      </c>
      <c r="B2166">
        <v>37</v>
      </c>
      <c r="C2166">
        <v>1980</v>
      </c>
    </row>
    <row r="2167" spans="1:3" x14ac:dyDescent="0.3">
      <c r="A2167" t="s">
        <v>8219</v>
      </c>
      <c r="B2167">
        <v>20</v>
      </c>
      <c r="C2167">
        <v>2035</v>
      </c>
    </row>
    <row r="2168" spans="1:3" x14ac:dyDescent="0.3">
      <c r="A2168" t="s">
        <v>8219</v>
      </c>
      <c r="B2168">
        <v>10</v>
      </c>
      <c r="C2168">
        <v>2051</v>
      </c>
    </row>
    <row r="2169" spans="1:3" x14ac:dyDescent="0.3">
      <c r="A2169" t="s">
        <v>8219</v>
      </c>
      <c r="B2169">
        <v>26</v>
      </c>
      <c r="C2169">
        <v>2139</v>
      </c>
    </row>
    <row r="2170" spans="1:3" x14ac:dyDescent="0.3">
      <c r="A2170" t="s">
        <v>8219</v>
      </c>
      <c r="B2170">
        <v>20</v>
      </c>
      <c r="C2170">
        <v>2165</v>
      </c>
    </row>
    <row r="2171" spans="1:3" x14ac:dyDescent="0.3">
      <c r="A2171" t="s">
        <v>8219</v>
      </c>
      <c r="B2171">
        <v>46</v>
      </c>
      <c r="C2171">
        <v>2174</v>
      </c>
    </row>
    <row r="2172" spans="1:3" x14ac:dyDescent="0.3">
      <c r="A2172" t="s">
        <v>8219</v>
      </c>
      <c r="B2172">
        <v>76</v>
      </c>
      <c r="C2172">
        <v>2436</v>
      </c>
    </row>
    <row r="2173" spans="1:3" x14ac:dyDescent="0.3">
      <c r="A2173" t="s">
        <v>8219</v>
      </c>
      <c r="B2173">
        <v>41</v>
      </c>
      <c r="C2173">
        <v>2478</v>
      </c>
    </row>
    <row r="2174" spans="1:3" x14ac:dyDescent="0.3">
      <c r="A2174" t="s">
        <v>8219</v>
      </c>
      <c r="B2174">
        <v>7</v>
      </c>
      <c r="C2174">
        <v>2525</v>
      </c>
    </row>
    <row r="2175" spans="1:3" x14ac:dyDescent="0.3">
      <c r="A2175" t="s">
        <v>8219</v>
      </c>
      <c r="B2175">
        <v>49</v>
      </c>
      <c r="C2175">
        <v>2602</v>
      </c>
    </row>
    <row r="2176" spans="1:3" x14ac:dyDescent="0.3">
      <c r="A2176" t="s">
        <v>8219</v>
      </c>
      <c r="B2176">
        <v>26</v>
      </c>
      <c r="C2176">
        <v>3238</v>
      </c>
    </row>
    <row r="2177" spans="1:3" x14ac:dyDescent="0.3">
      <c r="A2177" t="s">
        <v>8219</v>
      </c>
      <c r="B2177">
        <v>65</v>
      </c>
      <c r="C2177">
        <v>3355</v>
      </c>
    </row>
    <row r="2178" spans="1:3" x14ac:dyDescent="0.3">
      <c r="A2178" t="s">
        <v>8219</v>
      </c>
      <c r="B2178">
        <v>28</v>
      </c>
      <c r="C2178">
        <v>3468</v>
      </c>
    </row>
    <row r="2179" spans="1:3" x14ac:dyDescent="0.3">
      <c r="A2179" t="s">
        <v>8219</v>
      </c>
      <c r="B2179">
        <v>8</v>
      </c>
      <c r="C2179">
        <v>3562</v>
      </c>
    </row>
    <row r="2180" spans="1:3" x14ac:dyDescent="0.3">
      <c r="A2180" t="s">
        <v>8219</v>
      </c>
      <c r="B2180">
        <v>3</v>
      </c>
      <c r="C2180">
        <v>3663</v>
      </c>
    </row>
    <row r="2181" spans="1:3" x14ac:dyDescent="0.3">
      <c r="A2181" t="s">
        <v>8219</v>
      </c>
      <c r="B2181">
        <v>9</v>
      </c>
      <c r="C2181">
        <v>3863</v>
      </c>
    </row>
    <row r="2182" spans="1:3" x14ac:dyDescent="0.3">
      <c r="A2182" t="s">
        <v>8219</v>
      </c>
      <c r="B2182">
        <v>9</v>
      </c>
      <c r="C2182">
        <v>4245</v>
      </c>
    </row>
    <row r="2183" spans="1:3" x14ac:dyDescent="0.3">
      <c r="A2183" t="s">
        <v>8219</v>
      </c>
      <c r="B2183">
        <v>20</v>
      </c>
      <c r="C2183">
        <v>4330</v>
      </c>
    </row>
    <row r="2184" spans="1:3" x14ac:dyDescent="0.3">
      <c r="A2184" t="s">
        <v>8219</v>
      </c>
      <c r="B2184">
        <v>57</v>
      </c>
      <c r="C2184">
        <v>4562</v>
      </c>
    </row>
    <row r="2185" spans="1:3" x14ac:dyDescent="0.3">
      <c r="A2185" t="s">
        <v>8219</v>
      </c>
      <c r="B2185">
        <v>8</v>
      </c>
      <c r="C2185">
        <v>4883</v>
      </c>
    </row>
    <row r="2186" spans="1:3" x14ac:dyDescent="0.3">
      <c r="A2186" t="s">
        <v>8219</v>
      </c>
      <c r="B2186">
        <v>14</v>
      </c>
      <c r="C2186">
        <v>5812</v>
      </c>
    </row>
    <row r="2187" spans="1:3" x14ac:dyDescent="0.3">
      <c r="A2187" t="s">
        <v>8219</v>
      </c>
      <c r="B2187">
        <v>17</v>
      </c>
      <c r="C2187">
        <v>8200</v>
      </c>
    </row>
    <row r="2188" spans="1:3" x14ac:dyDescent="0.3">
      <c r="A2188" t="s">
        <v>8219</v>
      </c>
      <c r="B2188">
        <v>100</v>
      </c>
      <c r="C2188">
        <v>8359</v>
      </c>
    </row>
    <row r="2189" spans="1:3" x14ac:dyDescent="0.3">
      <c r="A2189" t="s">
        <v>8219</v>
      </c>
      <c r="B2189">
        <v>32</v>
      </c>
      <c r="C2189">
        <v>20242</v>
      </c>
    </row>
    <row r="2190" spans="1:3" x14ac:dyDescent="0.3">
      <c r="A2190" t="s">
        <v>8219</v>
      </c>
      <c r="B2190">
        <v>3</v>
      </c>
      <c r="C2190">
        <v>26457</v>
      </c>
    </row>
  </sheetData>
  <sortState xmlns:xlrd2="http://schemas.microsoft.com/office/spreadsheetml/2017/richdata2" ref="F6:F1535">
    <sortCondition ref="F6:F1535"/>
  </sortState>
  <conditionalFormatting sqref="A5:A104665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5:D104599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Table</vt:lpstr>
      <vt:lpstr>Category Pivot</vt:lpstr>
      <vt:lpstr>Sub-Cat Pivot</vt:lpstr>
      <vt:lpstr>Date Created Pivot</vt:lpstr>
      <vt:lpstr>Bonus</vt:lpstr>
      <vt:lpstr>Bonus 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Franklyn De La Cruz</cp:lastModifiedBy>
  <dcterms:created xsi:type="dcterms:W3CDTF">2017-04-20T15:17:24Z</dcterms:created>
  <dcterms:modified xsi:type="dcterms:W3CDTF">2020-12-20T01:03:58Z</dcterms:modified>
</cp:coreProperties>
</file>