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data skripsi\"/>
    </mc:Choice>
  </mc:AlternateContent>
  <bookViews>
    <workbookView xWindow="0" yWindow="0" windowWidth="20490" windowHeight="7755"/>
  </bookViews>
  <sheets>
    <sheet name="DESEMBER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D13" i="2"/>
  <c r="C13" i="2"/>
  <c r="K12" i="2"/>
  <c r="J12" i="2"/>
  <c r="I12" i="2"/>
  <c r="H12" i="2"/>
  <c r="L12" i="2" s="1"/>
  <c r="E12" i="2"/>
  <c r="I11" i="2"/>
  <c r="H11" i="2"/>
  <c r="L11" i="2" s="1"/>
  <c r="E11" i="2"/>
  <c r="K10" i="2"/>
  <c r="J10" i="2"/>
  <c r="I10" i="2"/>
  <c r="H10" i="2"/>
  <c r="L10" i="2" s="1"/>
  <c r="E10" i="2"/>
  <c r="K9" i="2"/>
  <c r="J9" i="2"/>
  <c r="I9" i="2"/>
  <c r="H9" i="2"/>
  <c r="L9" i="2" s="1"/>
  <c r="E9" i="2"/>
  <c r="K8" i="2"/>
  <c r="K13" i="2" s="1"/>
  <c r="J8" i="2"/>
  <c r="J13" i="2" s="1"/>
  <c r="I8" i="2"/>
  <c r="I13" i="2" s="1"/>
  <c r="H8" i="2"/>
  <c r="H13" i="2" s="1"/>
  <c r="G8" i="2"/>
  <c r="G13" i="2" s="1"/>
  <c r="E8" i="2"/>
  <c r="E13" i="2" s="1"/>
  <c r="M9" i="2" l="1"/>
  <c r="N9" i="2"/>
  <c r="M11" i="2"/>
  <c r="N11" i="2"/>
  <c r="L13" i="2"/>
  <c r="M10" i="2"/>
  <c r="N10" i="2"/>
  <c r="M12" i="2"/>
  <c r="N12" i="2"/>
  <c r="L8" i="2"/>
  <c r="M8" i="2" l="1"/>
  <c r="N8" i="2"/>
  <c r="M13" i="2"/>
  <c r="N13" i="2"/>
</calcChain>
</file>

<file path=xl/sharedStrings.xml><?xml version="1.0" encoding="utf-8"?>
<sst xmlns="http://schemas.openxmlformats.org/spreadsheetml/2006/main" count="25" uniqueCount="25">
  <si>
    <t>PENCAPAIAN PESERTA KB BARU</t>
  </si>
  <si>
    <t xml:space="preserve">PERKECAMATAN PERMIX KONTRASEPSI </t>
  </si>
  <si>
    <t>SAMPAI DENGAN BULAN  :  DESEMBER 2017</t>
  </si>
  <si>
    <t>DI KOTA PAGARALAM</t>
  </si>
  <si>
    <t>NO</t>
  </si>
  <si>
    <t>KECAMATAN</t>
  </si>
  <si>
    <t>P
P
M</t>
  </si>
  <si>
    <t>PUS</t>
  </si>
  <si>
    <t>MIX KONTRASEPSI</t>
  </si>
  <si>
    <t>Jumlah</t>
  </si>
  <si>
    <t>% 
dari 
PPM</t>
  </si>
  <si>
    <t>% dari PUS</t>
  </si>
  <si>
    <t>IUD</t>
  </si>
  <si>
    <t>MOP</t>
  </si>
  <si>
    <t>MOW</t>
  </si>
  <si>
    <t>IMP</t>
  </si>
  <si>
    <t>SUNTIKAN</t>
  </si>
  <si>
    <t>PIL</t>
  </si>
  <si>
    <t>KONDOM</t>
  </si>
  <si>
    <t>PAGAR ALAM UTARA</t>
  </si>
  <si>
    <t>PAGAR ALAM SELATAN</t>
  </si>
  <si>
    <t>DEMPO UTARA</t>
  </si>
  <si>
    <t>DEMPO TENGAH</t>
  </si>
  <si>
    <t>DEMPO SELATAN</t>
  </si>
  <si>
    <t>KAB/KOTA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</si>
</sst>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b/>
      <sz val="12"/>
      <name val="Arial"/>
      <family val="2"/>
    </font>
    <font>
      <sz val="10"/>
      <name val="Batang"/>
      <family val="1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/>
    <xf numFmtId="0" fontId="1" fillId="0" borderId="0" xfId="1"/>
    <xf numFmtId="0" fontId="4" fillId="0" borderId="0" xfId="1" applyFont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3" fontId="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5" fillId="0" borderId="1" xfId="1" applyNumberFormat="1" applyFont="1" applyBorder="1" applyAlignment="1" applyProtection="1">
      <alignment horizontal="center" vertical="center" wrapText="1"/>
      <protection hidden="1"/>
    </xf>
    <xf numFmtId="2" fontId="5" fillId="0" borderId="1" xfId="1" applyNumberFormat="1" applyFont="1" applyBorder="1" applyAlignment="1">
      <alignment horizontal="center" vertical="center" wrapText="1"/>
    </xf>
    <xf numFmtId="2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13</xdr:row>
      <xdr:rowOff>123825</xdr:rowOff>
    </xdr:from>
    <xdr:to>
      <xdr:col>11</xdr:col>
      <xdr:colOff>314326</xdr:colOff>
      <xdr:row>19</xdr:row>
      <xdr:rowOff>190499</xdr:rowOff>
    </xdr:to>
    <xdr:sp macro="" textlink="">
      <xdr:nvSpPr>
        <xdr:cNvPr id="2" name="TextBox 1"/>
        <xdr:cNvSpPr txBox="1"/>
      </xdr:nvSpPr>
      <xdr:spPr>
        <a:xfrm>
          <a:off x="7191375" y="4629150"/>
          <a:ext cx="2552701" cy="17240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id-ID" sz="1200" b="1">
              <a:solidFill>
                <a:schemeClr val="dk1"/>
              </a:solidFill>
              <a:latin typeface="+mn-lt"/>
              <a:ea typeface="+mn-ea"/>
              <a:cs typeface="+mn-cs"/>
            </a:rPr>
            <a:t>        Pagar</a:t>
          </a:r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Alam,     Januari 2018</a:t>
          </a:r>
          <a:endParaRPr lang="id-ID" sz="1200" b="1">
            <a:latin typeface="+mn-lt"/>
          </a:endParaRPr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Mengetahui,</a:t>
          </a:r>
          <a:endParaRPr lang="id-ID" sz="1200" b="1">
            <a:latin typeface="+mn-lt"/>
          </a:endParaRPr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Kabid P4 DPPKBP3A </a:t>
          </a:r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Kota Pagar Alam</a:t>
          </a:r>
          <a:endParaRPr lang="id-ID" sz="1200" b="1">
            <a:latin typeface="+mn-lt"/>
          </a:endParaRPr>
        </a:p>
        <a:p>
          <a:pPr algn="ctr" fontAlgn="base"/>
          <a:endParaRPr lang="id-ID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fontAlgn="base"/>
          <a:endParaRPr lang="id-ID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fontAlgn="base"/>
          <a:endParaRPr lang="id-ID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Drs. Suwirman</a:t>
          </a:r>
          <a:endParaRPr lang="id-ID" sz="1200" b="1">
            <a:latin typeface="+mn-lt"/>
          </a:endParaRPr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NIP. 196808121994031009</a:t>
          </a:r>
          <a:endParaRPr lang="id-ID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G12" sqref="G12"/>
    </sheetView>
  </sheetViews>
  <sheetFormatPr defaultRowHeight="21.75" customHeight="1" x14ac:dyDescent="0.2"/>
  <cols>
    <col min="1" max="1" width="9.140625" style="3"/>
    <col min="2" max="2" width="26.85546875" style="3" customWidth="1"/>
    <col min="3" max="12" width="11.7109375" style="3" customWidth="1"/>
    <col min="13" max="257" width="9.140625" style="3"/>
    <col min="258" max="258" width="26.85546875" style="3" customWidth="1"/>
    <col min="259" max="268" width="11.7109375" style="3" customWidth="1"/>
    <col min="269" max="513" width="9.140625" style="3"/>
    <col min="514" max="514" width="26.85546875" style="3" customWidth="1"/>
    <col min="515" max="524" width="11.7109375" style="3" customWidth="1"/>
    <col min="525" max="769" width="9.140625" style="3"/>
    <col min="770" max="770" width="26.85546875" style="3" customWidth="1"/>
    <col min="771" max="780" width="11.7109375" style="3" customWidth="1"/>
    <col min="781" max="1025" width="9.140625" style="3"/>
    <col min="1026" max="1026" width="26.85546875" style="3" customWidth="1"/>
    <col min="1027" max="1036" width="11.7109375" style="3" customWidth="1"/>
    <col min="1037" max="1281" width="9.140625" style="3"/>
    <col min="1282" max="1282" width="26.85546875" style="3" customWidth="1"/>
    <col min="1283" max="1292" width="11.7109375" style="3" customWidth="1"/>
    <col min="1293" max="1537" width="9.140625" style="3"/>
    <col min="1538" max="1538" width="26.85546875" style="3" customWidth="1"/>
    <col min="1539" max="1548" width="11.7109375" style="3" customWidth="1"/>
    <col min="1549" max="1793" width="9.140625" style="3"/>
    <col min="1794" max="1794" width="26.85546875" style="3" customWidth="1"/>
    <col min="1795" max="1804" width="11.7109375" style="3" customWidth="1"/>
    <col min="1805" max="2049" width="9.140625" style="3"/>
    <col min="2050" max="2050" width="26.85546875" style="3" customWidth="1"/>
    <col min="2051" max="2060" width="11.7109375" style="3" customWidth="1"/>
    <col min="2061" max="2305" width="9.140625" style="3"/>
    <col min="2306" max="2306" width="26.85546875" style="3" customWidth="1"/>
    <col min="2307" max="2316" width="11.7109375" style="3" customWidth="1"/>
    <col min="2317" max="2561" width="9.140625" style="3"/>
    <col min="2562" max="2562" width="26.85546875" style="3" customWidth="1"/>
    <col min="2563" max="2572" width="11.7109375" style="3" customWidth="1"/>
    <col min="2573" max="2817" width="9.140625" style="3"/>
    <col min="2818" max="2818" width="26.85546875" style="3" customWidth="1"/>
    <col min="2819" max="2828" width="11.7109375" style="3" customWidth="1"/>
    <col min="2829" max="3073" width="9.140625" style="3"/>
    <col min="3074" max="3074" width="26.85546875" style="3" customWidth="1"/>
    <col min="3075" max="3084" width="11.7109375" style="3" customWidth="1"/>
    <col min="3085" max="3329" width="9.140625" style="3"/>
    <col min="3330" max="3330" width="26.85546875" style="3" customWidth="1"/>
    <col min="3331" max="3340" width="11.7109375" style="3" customWidth="1"/>
    <col min="3341" max="3585" width="9.140625" style="3"/>
    <col min="3586" max="3586" width="26.85546875" style="3" customWidth="1"/>
    <col min="3587" max="3596" width="11.7109375" style="3" customWidth="1"/>
    <col min="3597" max="3841" width="9.140625" style="3"/>
    <col min="3842" max="3842" width="26.85546875" style="3" customWidth="1"/>
    <col min="3843" max="3852" width="11.7109375" style="3" customWidth="1"/>
    <col min="3853" max="4097" width="9.140625" style="3"/>
    <col min="4098" max="4098" width="26.85546875" style="3" customWidth="1"/>
    <col min="4099" max="4108" width="11.7109375" style="3" customWidth="1"/>
    <col min="4109" max="4353" width="9.140625" style="3"/>
    <col min="4354" max="4354" width="26.85546875" style="3" customWidth="1"/>
    <col min="4355" max="4364" width="11.7109375" style="3" customWidth="1"/>
    <col min="4365" max="4609" width="9.140625" style="3"/>
    <col min="4610" max="4610" width="26.85546875" style="3" customWidth="1"/>
    <col min="4611" max="4620" width="11.7109375" style="3" customWidth="1"/>
    <col min="4621" max="4865" width="9.140625" style="3"/>
    <col min="4866" max="4866" width="26.85546875" style="3" customWidth="1"/>
    <col min="4867" max="4876" width="11.7109375" style="3" customWidth="1"/>
    <col min="4877" max="5121" width="9.140625" style="3"/>
    <col min="5122" max="5122" width="26.85546875" style="3" customWidth="1"/>
    <col min="5123" max="5132" width="11.7109375" style="3" customWidth="1"/>
    <col min="5133" max="5377" width="9.140625" style="3"/>
    <col min="5378" max="5378" width="26.85546875" style="3" customWidth="1"/>
    <col min="5379" max="5388" width="11.7109375" style="3" customWidth="1"/>
    <col min="5389" max="5633" width="9.140625" style="3"/>
    <col min="5634" max="5634" width="26.85546875" style="3" customWidth="1"/>
    <col min="5635" max="5644" width="11.7109375" style="3" customWidth="1"/>
    <col min="5645" max="5889" width="9.140625" style="3"/>
    <col min="5890" max="5890" width="26.85546875" style="3" customWidth="1"/>
    <col min="5891" max="5900" width="11.7109375" style="3" customWidth="1"/>
    <col min="5901" max="6145" width="9.140625" style="3"/>
    <col min="6146" max="6146" width="26.85546875" style="3" customWidth="1"/>
    <col min="6147" max="6156" width="11.7109375" style="3" customWidth="1"/>
    <col min="6157" max="6401" width="9.140625" style="3"/>
    <col min="6402" max="6402" width="26.85546875" style="3" customWidth="1"/>
    <col min="6403" max="6412" width="11.7109375" style="3" customWidth="1"/>
    <col min="6413" max="6657" width="9.140625" style="3"/>
    <col min="6658" max="6658" width="26.85546875" style="3" customWidth="1"/>
    <col min="6659" max="6668" width="11.7109375" style="3" customWidth="1"/>
    <col min="6669" max="6913" width="9.140625" style="3"/>
    <col min="6914" max="6914" width="26.85546875" style="3" customWidth="1"/>
    <col min="6915" max="6924" width="11.7109375" style="3" customWidth="1"/>
    <col min="6925" max="7169" width="9.140625" style="3"/>
    <col min="7170" max="7170" width="26.85546875" style="3" customWidth="1"/>
    <col min="7171" max="7180" width="11.7109375" style="3" customWidth="1"/>
    <col min="7181" max="7425" width="9.140625" style="3"/>
    <col min="7426" max="7426" width="26.85546875" style="3" customWidth="1"/>
    <col min="7427" max="7436" width="11.7109375" style="3" customWidth="1"/>
    <col min="7437" max="7681" width="9.140625" style="3"/>
    <col min="7682" max="7682" width="26.85546875" style="3" customWidth="1"/>
    <col min="7683" max="7692" width="11.7109375" style="3" customWidth="1"/>
    <col min="7693" max="7937" width="9.140625" style="3"/>
    <col min="7938" max="7938" width="26.85546875" style="3" customWidth="1"/>
    <col min="7939" max="7948" width="11.7109375" style="3" customWidth="1"/>
    <col min="7949" max="8193" width="9.140625" style="3"/>
    <col min="8194" max="8194" width="26.85546875" style="3" customWidth="1"/>
    <col min="8195" max="8204" width="11.7109375" style="3" customWidth="1"/>
    <col min="8205" max="8449" width="9.140625" style="3"/>
    <col min="8450" max="8450" width="26.85546875" style="3" customWidth="1"/>
    <col min="8451" max="8460" width="11.7109375" style="3" customWidth="1"/>
    <col min="8461" max="8705" width="9.140625" style="3"/>
    <col min="8706" max="8706" width="26.85546875" style="3" customWidth="1"/>
    <col min="8707" max="8716" width="11.7109375" style="3" customWidth="1"/>
    <col min="8717" max="8961" width="9.140625" style="3"/>
    <col min="8962" max="8962" width="26.85546875" style="3" customWidth="1"/>
    <col min="8963" max="8972" width="11.7109375" style="3" customWidth="1"/>
    <col min="8973" max="9217" width="9.140625" style="3"/>
    <col min="9218" max="9218" width="26.85546875" style="3" customWidth="1"/>
    <col min="9219" max="9228" width="11.7109375" style="3" customWidth="1"/>
    <col min="9229" max="9473" width="9.140625" style="3"/>
    <col min="9474" max="9474" width="26.85546875" style="3" customWidth="1"/>
    <col min="9475" max="9484" width="11.7109375" style="3" customWidth="1"/>
    <col min="9485" max="9729" width="9.140625" style="3"/>
    <col min="9730" max="9730" width="26.85546875" style="3" customWidth="1"/>
    <col min="9731" max="9740" width="11.7109375" style="3" customWidth="1"/>
    <col min="9741" max="9985" width="9.140625" style="3"/>
    <col min="9986" max="9986" width="26.85546875" style="3" customWidth="1"/>
    <col min="9987" max="9996" width="11.7109375" style="3" customWidth="1"/>
    <col min="9997" max="10241" width="9.140625" style="3"/>
    <col min="10242" max="10242" width="26.85546875" style="3" customWidth="1"/>
    <col min="10243" max="10252" width="11.7109375" style="3" customWidth="1"/>
    <col min="10253" max="10497" width="9.140625" style="3"/>
    <col min="10498" max="10498" width="26.85546875" style="3" customWidth="1"/>
    <col min="10499" max="10508" width="11.7109375" style="3" customWidth="1"/>
    <col min="10509" max="10753" width="9.140625" style="3"/>
    <col min="10754" max="10754" width="26.85546875" style="3" customWidth="1"/>
    <col min="10755" max="10764" width="11.7109375" style="3" customWidth="1"/>
    <col min="10765" max="11009" width="9.140625" style="3"/>
    <col min="11010" max="11010" width="26.85546875" style="3" customWidth="1"/>
    <col min="11011" max="11020" width="11.7109375" style="3" customWidth="1"/>
    <col min="11021" max="11265" width="9.140625" style="3"/>
    <col min="11266" max="11266" width="26.85546875" style="3" customWidth="1"/>
    <col min="11267" max="11276" width="11.7109375" style="3" customWidth="1"/>
    <col min="11277" max="11521" width="9.140625" style="3"/>
    <col min="11522" max="11522" width="26.85546875" style="3" customWidth="1"/>
    <col min="11523" max="11532" width="11.7109375" style="3" customWidth="1"/>
    <col min="11533" max="11777" width="9.140625" style="3"/>
    <col min="11778" max="11778" width="26.85546875" style="3" customWidth="1"/>
    <col min="11779" max="11788" width="11.7109375" style="3" customWidth="1"/>
    <col min="11789" max="12033" width="9.140625" style="3"/>
    <col min="12034" max="12034" width="26.85546875" style="3" customWidth="1"/>
    <col min="12035" max="12044" width="11.7109375" style="3" customWidth="1"/>
    <col min="12045" max="12289" width="9.140625" style="3"/>
    <col min="12290" max="12290" width="26.85546875" style="3" customWidth="1"/>
    <col min="12291" max="12300" width="11.7109375" style="3" customWidth="1"/>
    <col min="12301" max="12545" width="9.140625" style="3"/>
    <col min="12546" max="12546" width="26.85546875" style="3" customWidth="1"/>
    <col min="12547" max="12556" width="11.7109375" style="3" customWidth="1"/>
    <col min="12557" max="12801" width="9.140625" style="3"/>
    <col min="12802" max="12802" width="26.85546875" style="3" customWidth="1"/>
    <col min="12803" max="12812" width="11.7109375" style="3" customWidth="1"/>
    <col min="12813" max="13057" width="9.140625" style="3"/>
    <col min="13058" max="13058" width="26.85546875" style="3" customWidth="1"/>
    <col min="13059" max="13068" width="11.7109375" style="3" customWidth="1"/>
    <col min="13069" max="13313" width="9.140625" style="3"/>
    <col min="13314" max="13314" width="26.85546875" style="3" customWidth="1"/>
    <col min="13315" max="13324" width="11.7109375" style="3" customWidth="1"/>
    <col min="13325" max="13569" width="9.140625" style="3"/>
    <col min="13570" max="13570" width="26.85546875" style="3" customWidth="1"/>
    <col min="13571" max="13580" width="11.7109375" style="3" customWidth="1"/>
    <col min="13581" max="13825" width="9.140625" style="3"/>
    <col min="13826" max="13826" width="26.85546875" style="3" customWidth="1"/>
    <col min="13827" max="13836" width="11.7109375" style="3" customWidth="1"/>
    <col min="13837" max="14081" width="9.140625" style="3"/>
    <col min="14082" max="14082" width="26.85546875" style="3" customWidth="1"/>
    <col min="14083" max="14092" width="11.7109375" style="3" customWidth="1"/>
    <col min="14093" max="14337" width="9.140625" style="3"/>
    <col min="14338" max="14338" width="26.85546875" style="3" customWidth="1"/>
    <col min="14339" max="14348" width="11.7109375" style="3" customWidth="1"/>
    <col min="14349" max="14593" width="9.140625" style="3"/>
    <col min="14594" max="14594" width="26.85546875" style="3" customWidth="1"/>
    <col min="14595" max="14604" width="11.7109375" style="3" customWidth="1"/>
    <col min="14605" max="14849" width="9.140625" style="3"/>
    <col min="14850" max="14850" width="26.85546875" style="3" customWidth="1"/>
    <col min="14851" max="14860" width="11.7109375" style="3" customWidth="1"/>
    <col min="14861" max="15105" width="9.140625" style="3"/>
    <col min="15106" max="15106" width="26.85546875" style="3" customWidth="1"/>
    <col min="15107" max="15116" width="11.7109375" style="3" customWidth="1"/>
    <col min="15117" max="15361" width="9.140625" style="3"/>
    <col min="15362" max="15362" width="26.85546875" style="3" customWidth="1"/>
    <col min="15363" max="15372" width="11.7109375" style="3" customWidth="1"/>
    <col min="15373" max="15617" width="9.140625" style="3"/>
    <col min="15618" max="15618" width="26.85546875" style="3" customWidth="1"/>
    <col min="15619" max="15628" width="11.7109375" style="3" customWidth="1"/>
    <col min="15629" max="15873" width="9.140625" style="3"/>
    <col min="15874" max="15874" width="26.85546875" style="3" customWidth="1"/>
    <col min="15875" max="15884" width="11.7109375" style="3" customWidth="1"/>
    <col min="15885" max="16129" width="9.140625" style="3"/>
    <col min="16130" max="16130" width="26.85546875" style="3" customWidth="1"/>
    <col min="16131" max="16140" width="11.7109375" style="3" customWidth="1"/>
    <col min="16141" max="16384" width="9.140625" style="3"/>
  </cols>
  <sheetData>
    <row r="1" spans="1:14" ht="21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</row>
    <row r="2" spans="1:14" ht="21.75" customHeigh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</row>
    <row r="3" spans="1:14" ht="21.75" customHeight="1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</row>
    <row r="4" spans="1:14" ht="21.75" customHeight="1" x14ac:dyDescent="0.2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</row>
    <row r="5" spans="1:14" ht="21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  <c r="N5" s="2"/>
    </row>
    <row r="6" spans="1:14" ht="30.75" customHeight="1" x14ac:dyDescent="0.2">
      <c r="A6" s="5" t="s">
        <v>4</v>
      </c>
      <c r="B6" s="5" t="s">
        <v>5</v>
      </c>
      <c r="C6" s="6" t="s">
        <v>6</v>
      </c>
      <c r="D6" s="5" t="s">
        <v>7</v>
      </c>
      <c r="E6" s="6" t="s">
        <v>8</v>
      </c>
      <c r="F6" s="6"/>
      <c r="G6" s="6"/>
      <c r="H6" s="6"/>
      <c r="I6" s="6"/>
      <c r="J6" s="6"/>
      <c r="K6" s="6"/>
      <c r="L6" s="6" t="s">
        <v>9</v>
      </c>
      <c r="M6" s="6" t="s">
        <v>10</v>
      </c>
      <c r="N6" s="7" t="s">
        <v>11</v>
      </c>
    </row>
    <row r="7" spans="1:14" ht="30.75" customHeight="1" x14ac:dyDescent="0.2">
      <c r="A7" s="5"/>
      <c r="B7" s="5"/>
      <c r="C7" s="5"/>
      <c r="D7" s="5"/>
      <c r="E7" s="8" t="s">
        <v>12</v>
      </c>
      <c r="F7" s="8" t="s">
        <v>13</v>
      </c>
      <c r="G7" s="8" t="s">
        <v>14</v>
      </c>
      <c r="H7" s="8" t="s">
        <v>15</v>
      </c>
      <c r="I7" s="8" t="s">
        <v>16</v>
      </c>
      <c r="J7" s="8" t="s">
        <v>17</v>
      </c>
      <c r="K7" s="8" t="s">
        <v>18</v>
      </c>
      <c r="L7" s="6"/>
      <c r="M7" s="6"/>
      <c r="N7" s="7"/>
    </row>
    <row r="8" spans="1:14" ht="30.75" customHeight="1" x14ac:dyDescent="0.2">
      <c r="A8" s="9">
        <v>1</v>
      </c>
      <c r="B8" s="10" t="s">
        <v>19</v>
      </c>
      <c r="C8" s="11">
        <v>327</v>
      </c>
      <c r="D8" s="12">
        <v>7622</v>
      </c>
      <c r="E8" s="13">
        <f>3+2+3+2+6</f>
        <v>16</v>
      </c>
      <c r="F8" s="13">
        <v>0</v>
      </c>
      <c r="G8" s="13">
        <f>2+2+3+3+29</f>
        <v>39</v>
      </c>
      <c r="H8" s="13">
        <f>1+2+1+10+5+1+5+3</f>
        <v>28</v>
      </c>
      <c r="I8" s="13">
        <f>8+25+4+5+23+15+16+18+29+29+25+25</f>
        <v>222</v>
      </c>
      <c r="J8" s="13">
        <f>0+5+5+6+3+5+17+26+29+41+20+7</f>
        <v>164</v>
      </c>
      <c r="K8" s="13">
        <f>1+4+2+2</f>
        <v>9</v>
      </c>
      <c r="L8" s="14">
        <f t="shared" ref="L8:L13" si="0">SUM(E8:K8)</f>
        <v>478</v>
      </c>
      <c r="M8" s="15">
        <f t="shared" ref="M8:M13" si="1">SUM(L8/C8*100)</f>
        <v>146.17737003058105</v>
      </c>
      <c r="N8" s="16">
        <f t="shared" ref="N8:N13" si="2">L8/D8*100</f>
        <v>6.2713198635528737</v>
      </c>
    </row>
    <row r="9" spans="1:14" ht="30.75" customHeight="1" x14ac:dyDescent="0.2">
      <c r="A9" s="9">
        <v>2</v>
      </c>
      <c r="B9" s="10" t="s">
        <v>20</v>
      </c>
      <c r="C9" s="17">
        <v>1121</v>
      </c>
      <c r="D9" s="12">
        <v>8275</v>
      </c>
      <c r="E9" s="13">
        <f>2+2+6+3+9+2+7+1+4+5+6+1</f>
        <v>48</v>
      </c>
      <c r="F9" s="13">
        <v>0</v>
      </c>
      <c r="G9" s="13">
        <v>0</v>
      </c>
      <c r="H9" s="13">
        <f>1+7+4+4+30+6+7+5+19+26+11+3</f>
        <v>123</v>
      </c>
      <c r="I9" s="13">
        <f>20+62+40+39+38+25+15+11+89+40+19+15</f>
        <v>413</v>
      </c>
      <c r="J9" s="13">
        <f>4+24+6+6+22+3+3+2+18+33+4</f>
        <v>125</v>
      </c>
      <c r="K9" s="13">
        <f>6+6+3+1+2+3</f>
        <v>21</v>
      </c>
      <c r="L9" s="14">
        <f t="shared" si="0"/>
        <v>730</v>
      </c>
      <c r="M9" s="15">
        <f t="shared" si="1"/>
        <v>65.120428189116865</v>
      </c>
      <c r="N9" s="16">
        <f t="shared" si="2"/>
        <v>8.8217522658610275</v>
      </c>
    </row>
    <row r="10" spans="1:14" ht="30.75" customHeight="1" x14ac:dyDescent="0.2">
      <c r="A10" s="9">
        <v>3</v>
      </c>
      <c r="B10" s="10" t="s">
        <v>21</v>
      </c>
      <c r="C10" s="17">
        <v>842</v>
      </c>
      <c r="D10" s="12">
        <v>4854</v>
      </c>
      <c r="E10" s="13">
        <f>0+7+1+1+2</f>
        <v>11</v>
      </c>
      <c r="F10" s="13">
        <v>0</v>
      </c>
      <c r="G10" s="13">
        <v>0</v>
      </c>
      <c r="H10" s="13">
        <f>3+5+4+7+4+4+12+9+5+5+3+5</f>
        <v>66</v>
      </c>
      <c r="I10" s="13">
        <f>14+12+29+36+33+36+39+34+37+23+19+24</f>
        <v>336</v>
      </c>
      <c r="J10" s="13">
        <f>1+1+3+3+2+3+1+4+3+1</f>
        <v>22</v>
      </c>
      <c r="K10" s="13">
        <f>0+2</f>
        <v>2</v>
      </c>
      <c r="L10" s="14">
        <f t="shared" si="0"/>
        <v>437</v>
      </c>
      <c r="M10" s="15">
        <f t="shared" si="1"/>
        <v>51.900237529691204</v>
      </c>
      <c r="N10" s="16">
        <f t="shared" si="2"/>
        <v>9.0028842192006593</v>
      </c>
    </row>
    <row r="11" spans="1:14" ht="30.75" customHeight="1" x14ac:dyDescent="0.2">
      <c r="A11" s="9">
        <v>4</v>
      </c>
      <c r="B11" s="10" t="s">
        <v>22</v>
      </c>
      <c r="C11" s="17">
        <v>321</v>
      </c>
      <c r="D11" s="12">
        <v>2765</v>
      </c>
      <c r="E11" s="13">
        <f>2+1+1+1+1+1</f>
        <v>7</v>
      </c>
      <c r="F11" s="13">
        <v>0</v>
      </c>
      <c r="G11" s="13">
        <v>0</v>
      </c>
      <c r="H11" s="13">
        <f>2+1+2+2+2+1</f>
        <v>10</v>
      </c>
      <c r="I11" s="13">
        <f>18+7+1+19+10+6+8+5+7+8+7+3</f>
        <v>99</v>
      </c>
      <c r="J11" s="13">
        <v>1</v>
      </c>
      <c r="K11" s="13">
        <v>2</v>
      </c>
      <c r="L11" s="14">
        <f t="shared" si="0"/>
        <v>119</v>
      </c>
      <c r="M11" s="15">
        <f t="shared" si="1"/>
        <v>37.071651090342677</v>
      </c>
      <c r="N11" s="16">
        <f t="shared" si="2"/>
        <v>4.3037974683544302</v>
      </c>
    </row>
    <row r="12" spans="1:14" ht="30.75" customHeight="1" x14ac:dyDescent="0.2">
      <c r="A12" s="9">
        <v>5</v>
      </c>
      <c r="B12" s="10" t="s">
        <v>23</v>
      </c>
      <c r="C12" s="17">
        <v>516</v>
      </c>
      <c r="D12" s="12">
        <v>3599</v>
      </c>
      <c r="E12" s="13">
        <f>0+4</f>
        <v>4</v>
      </c>
      <c r="F12" s="13">
        <v>0</v>
      </c>
      <c r="G12" s="13">
        <v>0</v>
      </c>
      <c r="H12" s="13">
        <f>5+1+2+1+1+1+1+6+5+13+4</f>
        <v>40</v>
      </c>
      <c r="I12" s="13">
        <f>9+10+8+25+14+17+22+9+14+9+9+19</f>
        <v>165</v>
      </c>
      <c r="J12" s="13">
        <f>2+4+9+3+1+5+6+4+4+3</f>
        <v>41</v>
      </c>
      <c r="K12" s="13">
        <f>1+2</f>
        <v>3</v>
      </c>
      <c r="L12" s="14">
        <f t="shared" si="0"/>
        <v>253</v>
      </c>
      <c r="M12" s="15">
        <f t="shared" si="1"/>
        <v>49.031007751937985</v>
      </c>
      <c r="N12" s="16">
        <f t="shared" si="2"/>
        <v>7.0297304806890812</v>
      </c>
    </row>
    <row r="13" spans="1:14" ht="30.75" customHeight="1" x14ac:dyDescent="0.2">
      <c r="A13" s="6" t="s">
        <v>24</v>
      </c>
      <c r="B13" s="6"/>
      <c r="C13" s="18">
        <f>SUM(C8:C12)</f>
        <v>3127</v>
      </c>
      <c r="D13" s="12">
        <f>SUM(D8:D12)</f>
        <v>27115</v>
      </c>
      <c r="E13" s="18">
        <f>SUM(E8:E12)</f>
        <v>86</v>
      </c>
      <c r="F13" s="18">
        <f>SUM(F9:F12)</f>
        <v>0</v>
      </c>
      <c r="G13" s="18">
        <f>SUM(G8:G12)</f>
        <v>39</v>
      </c>
      <c r="H13" s="18">
        <f>SUM(H8:H12)</f>
        <v>267</v>
      </c>
      <c r="I13" s="18">
        <f>SUM(I8:I12)</f>
        <v>1235</v>
      </c>
      <c r="J13" s="18">
        <f>SUM(J8:J12)</f>
        <v>353</v>
      </c>
      <c r="K13" s="18">
        <f>SUM(K8:K12)</f>
        <v>37</v>
      </c>
      <c r="L13" s="14">
        <f t="shared" si="0"/>
        <v>2017</v>
      </c>
      <c r="M13" s="15">
        <f t="shared" si="1"/>
        <v>64.502718260313401</v>
      </c>
      <c r="N13" s="16">
        <f t="shared" si="2"/>
        <v>7.4386870735755117</v>
      </c>
    </row>
  </sheetData>
  <mergeCells count="13">
    <mergeCell ref="M6:M7"/>
    <mergeCell ref="N6:N7"/>
    <mergeCell ref="A13:B13"/>
    <mergeCell ref="A1:L1"/>
    <mergeCell ref="A2:L2"/>
    <mergeCell ref="A3:L3"/>
    <mergeCell ref="A4:L4"/>
    <mergeCell ref="A6:A7"/>
    <mergeCell ref="B6:B7"/>
    <mergeCell ref="C6:C7"/>
    <mergeCell ref="D6:D7"/>
    <mergeCell ref="E6:K6"/>
    <mergeCell ref="L6:L7"/>
  </mergeCells>
  <pageMargins left="0.23622047244094491" right="0.19685039370078741" top="0.98425196850393704" bottom="0.98425196850393704" header="0.51181102362204722" footer="0.51181102362204722"/>
  <pageSetup paperSize="9" scale="85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DESEMBER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2018-05-02T08:04:39Z</dcterms:created>
  <dcterms:modified xsi:type="dcterms:W3CDTF">2018-05-02T08:05:49Z</dcterms:modified>
</cp:coreProperties>
</file>