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Delafrouz\University stuff\PhD\Fall 19\Data Science\Part_3_Statistics\S16_L94\"/>
    </mc:Choice>
  </mc:AlternateContent>
  <xr:revisionPtr revIDLastSave="0" documentId="13_ncr:1_{958AC075-6A64-41FF-87E7-CFC9690D7046}" xr6:coauthVersionLast="41" xr6:coauthVersionMax="41" xr10:uidLastSave="{00000000-0000-0000-0000-000000000000}"/>
  <bookViews>
    <workbookView xWindow="-103" yWindow="-103" windowWidth="22123" windowHeight="12549" activeTab="3"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'Tasks 2,3,4'!$C$9:$C$275</definedName>
    <definedName name="_xlchart.v1.1" hidden="1">'Tasks 2,3,4'!$C$9:$C$275</definedName>
    <definedName name="_xlchart.v1.2" hidden="1">'Tasks 6,7'!$M$10:$M$17</definedName>
    <definedName name="_xlchart.v1.3" hidden="1">'Tasks 6,7'!$N$10:$N$17</definedName>
    <definedName name="_xlchart.v1.4" hidden="1">'Tasks 6,7'!$M$10:$M$17</definedName>
    <definedName name="_xlchart.v1.5" hidden="1">'Tasks 6,7'!$N$10:$N$17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 i="9" l="1"/>
  <c r="O4" i="9"/>
  <c r="N4" i="9"/>
  <c r="M4" i="9"/>
  <c r="H8" i="5"/>
  <c r="I7" i="5"/>
  <c r="H7" i="5"/>
  <c r="G7" i="5"/>
  <c r="F7" i="5"/>
  <c r="E7" i="5"/>
  <c r="D7" i="5"/>
  <c r="Q17" i="10"/>
  <c r="Q16" i="10"/>
  <c r="Q15" i="10"/>
  <c r="Q14" i="10"/>
  <c r="Q13" i="10"/>
  <c r="Q12" i="10"/>
  <c r="Q11" i="10"/>
  <c r="O17" i="10"/>
  <c r="O16" i="10"/>
  <c r="O15" i="10"/>
  <c r="P15" i="10" s="1"/>
  <c r="O14" i="10"/>
  <c r="O13" i="10"/>
  <c r="P13" i="10" s="1"/>
  <c r="O12" i="10"/>
  <c r="O11" i="10"/>
  <c r="P11" i="10" s="1"/>
  <c r="P14" i="10"/>
  <c r="P17" i="10"/>
  <c r="P16" i="10"/>
  <c r="P12" i="10"/>
  <c r="N18" i="10"/>
  <c r="O10" i="10" s="1"/>
  <c r="P10" i="10" s="1"/>
  <c r="Q10" i="10" s="1"/>
  <c r="G6" i="10"/>
  <c r="D6" i="10"/>
  <c r="K6" i="10"/>
  <c r="J6" i="10"/>
  <c r="I6" i="10"/>
  <c r="H6" i="10"/>
  <c r="F6" i="10"/>
  <c r="E6"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J203" i="10"/>
  <c r="J202" i="10"/>
  <c r="J201" i="10"/>
  <c r="J200" i="10"/>
  <c r="J199" i="10"/>
  <c r="J198" i="10"/>
  <c r="J197" i="10"/>
  <c r="J196" i="10"/>
  <c r="J195" i="10"/>
  <c r="J194" i="10"/>
  <c r="J193" i="10"/>
  <c r="J192" i="10"/>
  <c r="J191" i="10"/>
  <c r="J190" i="10"/>
  <c r="J189" i="10"/>
  <c r="J188" i="10"/>
  <c r="J187" i="10"/>
  <c r="J186" i="10"/>
  <c r="J185" i="10"/>
  <c r="J184" i="10"/>
  <c r="J183" i="10"/>
  <c r="J182" i="10"/>
  <c r="J181" i="10"/>
  <c r="J180" i="10"/>
  <c r="J179" i="10"/>
  <c r="J178" i="10"/>
  <c r="J177" i="10"/>
  <c r="J176" i="10"/>
  <c r="J175" i="10"/>
  <c r="J174" i="10"/>
  <c r="J173" i="10"/>
  <c r="J172" i="10"/>
  <c r="J171" i="10"/>
  <c r="J170" i="10"/>
  <c r="J169" i="10"/>
  <c r="J168" i="10"/>
  <c r="J167" i="10"/>
  <c r="J166" i="10"/>
  <c r="J165" i="10"/>
  <c r="J164" i="10"/>
  <c r="J163" i="10"/>
  <c r="J162" i="10"/>
  <c r="J161" i="10"/>
  <c r="J160" i="10"/>
  <c r="J159" i="10"/>
  <c r="J158" i="10"/>
  <c r="J157" i="10"/>
  <c r="J156" i="10"/>
  <c r="J155" i="10"/>
  <c r="J154" i="10"/>
  <c r="J153" i="10"/>
  <c r="J152" i="10"/>
  <c r="J151" i="10"/>
  <c r="J150" i="10"/>
  <c r="J149" i="10"/>
  <c r="J148" i="10"/>
  <c r="J147" i="10"/>
  <c r="J146" i="10"/>
  <c r="J145" i="10"/>
  <c r="J144" i="10"/>
  <c r="J143" i="10"/>
  <c r="J142" i="10"/>
  <c r="J141" i="10"/>
  <c r="J140" i="10"/>
  <c r="J139" i="10"/>
  <c r="J138" i="10"/>
  <c r="J137" i="10"/>
  <c r="J136" i="10"/>
  <c r="J135" i="10"/>
  <c r="J134" i="10"/>
  <c r="J133" i="10"/>
  <c r="J132" i="10"/>
  <c r="J131" i="10"/>
  <c r="J130" i="10"/>
  <c r="J129" i="10"/>
  <c r="J128" i="10"/>
  <c r="J127" i="10"/>
  <c r="J126" i="10"/>
  <c r="J125" i="10"/>
  <c r="J124" i="10"/>
  <c r="J123" i="10"/>
  <c r="J122" i="10"/>
  <c r="J121" i="10"/>
  <c r="J120" i="10"/>
  <c r="J119" i="10"/>
  <c r="J118" i="10"/>
  <c r="J117" i="10"/>
  <c r="J116" i="10"/>
  <c r="J115" i="10"/>
  <c r="J114" i="10"/>
  <c r="J113" i="10"/>
  <c r="J112" i="10"/>
  <c r="J111" i="10"/>
  <c r="J110"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G203" i="10"/>
  <c r="G202" i="10"/>
  <c r="G201" i="10"/>
  <c r="G200" i="10"/>
  <c r="G199" i="10"/>
  <c r="G198" i="10"/>
  <c r="G197" i="10"/>
  <c r="G196" i="10"/>
  <c r="G195" i="10"/>
  <c r="G194" i="10"/>
  <c r="G193" i="10"/>
  <c r="G192" i="10"/>
  <c r="G191" i="10"/>
  <c r="G190" i="10"/>
  <c r="G189" i="10"/>
  <c r="G188" i="10"/>
  <c r="G187" i="10"/>
  <c r="G186" i="10"/>
  <c r="G185" i="10"/>
  <c r="G184" i="10"/>
  <c r="G183" i="10"/>
  <c r="G182" i="10"/>
  <c r="G181" i="10"/>
  <c r="G180" i="10"/>
  <c r="G179" i="10"/>
  <c r="G178" i="10"/>
  <c r="G177" i="10"/>
  <c r="G176" i="10"/>
  <c r="G175" i="10"/>
  <c r="G174" i="10"/>
  <c r="G173" i="10"/>
  <c r="G172" i="10"/>
  <c r="G171" i="10"/>
  <c r="G170" i="10"/>
  <c r="G169" i="10"/>
  <c r="G168" i="10"/>
  <c r="G167" i="10"/>
  <c r="G166" i="10"/>
  <c r="G165" i="10"/>
  <c r="G164" i="10"/>
  <c r="G163" i="10"/>
  <c r="G162" i="10"/>
  <c r="G161" i="10"/>
  <c r="G160" i="10"/>
  <c r="G159" i="10"/>
  <c r="G158" i="10"/>
  <c r="G157" i="10"/>
  <c r="G156" i="10"/>
  <c r="G155" i="10"/>
  <c r="G154" i="10"/>
  <c r="G153" i="10"/>
  <c r="G152" i="10"/>
  <c r="G151" i="10"/>
  <c r="G150" i="10"/>
  <c r="G149" i="10"/>
  <c r="G148" i="10"/>
  <c r="G147" i="10"/>
  <c r="G146" i="10"/>
  <c r="G145" i="10"/>
  <c r="G144" i="10"/>
  <c r="G143" i="10"/>
  <c r="G142" i="10"/>
  <c r="G141" i="10"/>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1" i="10"/>
  <c r="G100" i="10"/>
  <c r="G99" i="10"/>
  <c r="G98" i="10"/>
  <c r="G97" i="10"/>
  <c r="G96" i="10"/>
  <c r="G95" i="10"/>
  <c r="G94" i="10"/>
  <c r="G93" i="10"/>
  <c r="G92" i="10"/>
  <c r="G91" i="10"/>
  <c r="G90" i="10"/>
  <c r="G89" i="10"/>
  <c r="G88" i="10"/>
  <c r="G87" i="10"/>
  <c r="G86" i="10"/>
  <c r="G85" i="10"/>
  <c r="G84" i="10"/>
  <c r="G83" i="10"/>
  <c r="G82" i="10"/>
  <c r="G81" i="10"/>
  <c r="G80" i="10"/>
  <c r="G79" i="10"/>
  <c r="G78" i="10"/>
  <c r="G77" i="10"/>
  <c r="G76" i="10"/>
  <c r="G75" i="10"/>
  <c r="G74" i="10"/>
  <c r="G73" i="10"/>
  <c r="G72" i="10"/>
  <c r="G71"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M32" i="8"/>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<sst xmlns="http://schemas.openxmlformats.org/spreadsheetml/2006/main" count="2727" uniqueCount="565">
  <si>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</si>
  <si>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</si>
  <si>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</si>
  <si>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</si>
  <si>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</si>
  <si>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</si>
  <si>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</si>
  <si>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</si>
  <si>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</si>
  <si>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</si>
  <si>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</si>
  <si>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</si>
  <si>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</si>
  <si>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</si>
  <si>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</si>
  <si>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</si>
  <si>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</si>
  <si>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</si>
  <si>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</si>
  <si>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</si>
  <si>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</si>
  <si>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</si>
  <si>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</si>
  <si>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</si>
  <si>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</si>
  <si>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</si>
  <si>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</si>
  <si>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</si>
  <si>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</si>
  <si>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</si>
  <si>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</si>
  <si>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</si>
  <si>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</si>
  <si>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</si>
  <si>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</si>
  <si>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</si>
  <si>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</si>
  <si>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</si>
  <si>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</si>
  <si>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</si>
  <si>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</si>
  <si>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</si>
  <si>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</si>
  <si>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</si>
  <si>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</si>
  <si>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</si>
  <si>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</si>
  <si>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</si>
  <si>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</si>
  <si>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</si>
  <si>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</si>
  <si>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</si>
  <si>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</si>
  <si>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</si>
  <si>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</si>
  <si>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</si>
  <si>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</si>
  <si>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</si>
  <si>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</si>
  <si>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</si>
  <si>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</si>
  <si>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</si>
  <si>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</si>
  <si>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</si>
  <si>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</si>
  <si>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</si>
  <si>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</si>
  <si>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</si>
  <si>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</si>
  <si>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</si>
  <si>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</si>
  <si>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</si>
  <si>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</si>
  <si>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</si>
  <si>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</si>
  <si>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</si>
  <si>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</si>
  <si>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</si>
  <si>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</si>
  <si>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</si>
  <si>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</si>
  <si>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</si>
  <si>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</si>
  <si>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</si>
  <si>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</si>
  <si>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</si>
  <si>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</si>
  <si>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</si>
  <si>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</si>
  <si>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</si>
  <si>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</si>
  <si>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</si>
  <si>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</si>
  <si>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</si>
  <si>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</si>
  <si>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</si>
  <si>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</si>
  <si>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</si>
  <si>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</si>
  <si>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</si>
  <si>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</si>
  <si>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</si>
  <si>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</si>
  <si>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</si>
  <si>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</si>
  <si>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</si>
  <si>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</si>
  <si>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</si>
  <si>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</si>
  <si>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</si>
  <si>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</si>
  <si>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</si>
  <si>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</si>
  <si>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</si>
  <si>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</si>
  <si>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</si>
  <si>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</si>
  <si>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</si>
  <si>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</si>
  <si>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</si>
  <si>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</si>
  <si>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</si>
  <si>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</si>
  <si>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</si>
  <si>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</si>
  <si>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</si>
  <si>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</si>
  <si>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</si>
  <si>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</si>
  <si>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</si>
  <si>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</si>
  <si>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</si>
  <si>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</si>
  <si>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</si>
  <si>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</si>
  <si>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</si>
  <si>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</si>
  <si>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</si>
  <si>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</si>
  <si>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</si>
  <si>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</si>
  <si>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</si>
  <si>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</si>
  <si>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</si>
  <si>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</si>
  <si>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</si>
  <si>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</si>
  <si>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</si>
  <si>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</si>
  <si>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</si>
  <si>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</si>
  <si>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</si>
  <si>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</si>
  <si>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</si>
  <si>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</si>
  <si>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</si>
  <si>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</si>
  <si>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</si>
  <si>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</si>
  <si>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</si>
  <si>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</si>
  <si>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</si>
  <si>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</si>
  <si>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</si>
  <si>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</si>
  <si>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</si>
  <si>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</si>
  <si>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</si>
  <si>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</si>
  <si>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</si>
  <si>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</si>
  <si>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</si>
  <si>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</si>
  <si>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</si>
  <si>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</si>
  <si>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</si>
  <si>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</si>
  <si>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</si>
  <si>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</si>
  <si>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</si>
  <si>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</si>
  <si>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</si>
  <si>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</si>
  <si>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</si>
  <si>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</si>
  <si>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</si>
  <si>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</si>
  <si>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</si>
  <si>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</si>
  <si>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</si>
  <si>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</si>
  <si>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</si>
  <si>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</si>
  <si>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</si>
  <si>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</si>
  <si>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</si>
  <si>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</si>
  <si>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</si>
  <si>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</si>
  <si>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</si>
  <si>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</si>
  <si>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</si>
  <si>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</si>
  <si>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</si>
  <si>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</si>
  <si>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</si>
  <si>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</si>
  <si>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</si>
  <si>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</si>
  <si>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</si>
  <si>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</si>
  <si>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</si>
  <si>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</si>
  <si>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</si>
  <si>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</si>
  <si>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</si>
  <si>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</si>
  <si>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</si>
  <si>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</si>
  <si>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</si>
  <si>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</si>
  <si>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</si>
  <si>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</si>
  <si>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</si>
  <si>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</si>
  <si>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</si>
  <si>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</si>
  <si>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</si>
  <si>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</si>
  <si>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</si>
  <si>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</si>
  <si>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</si>
  <si>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</si>
  <si>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</si>
  <si>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</si>
  <si>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</si>
  <si>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</si>
  <si>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</si>
  <si>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</si>
  <si>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</si>
  <si>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</si>
  <si>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</si>
  <si>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</si>
  <si>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</si>
  <si>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</si>
  <si>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</si>
  <si>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</si>
  <si>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</si>
  <si>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</si>
  <si>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</si>
  <si>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</si>
  <si>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</si>
  <si>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</si>
  <si>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</si>
  <si>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</si>
  <si>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</si>
  <si>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</si>
  <si>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</si>
  <si>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</si>
  <si>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</si>
  <si>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</si>
  <si>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</si>
  <si>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</si>
  <si>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</si>
  <si>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</si>
  <si>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</si>
  <si>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</si>
  <si>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</si>
  <si>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</si>
  <si>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</si>
  <si>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</si>
  <si>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</si>
  <si>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</si>
  <si>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</si>
  <si>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</si>
  <si>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</si>
  <si>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</si>
  <si>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</si>
  <si>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</si>
  <si>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</si>
  <si>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</si>
  <si>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</si>
  <si>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</si>
  <si>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</si>
  <si>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</si>
  <si>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</si>
  <si>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</si>
  <si>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</si>
  <si>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</si>
  <si>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</si>
  <si>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</si>
  <si>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</si>
  <si>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</si>
  <si>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</si>
  <si>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</si>
  <si>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</si>
  <si>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</si>
  <si>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</si>
  <si>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</si>
  <si>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</si>
  <si>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</si>
  <si>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</si>
  <si>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</si>
  <si>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</si>
  <si>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</si>
  <si>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</si>
  <si>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</si>
  <si>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</si>
  <si>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</si>
  <si>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</si>
  <si>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</si>
  <si>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</si>
  <si>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</si>
  <si>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</si>
  <si>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</si>
  <si>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</si>
  <si>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</si>
  <si>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</si>
  <si>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</si>
  <si>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</si>
  <si>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</si>
  <si>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</si>
  <si>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</si>
  <si>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</si>
  <si>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</si>
  <si>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</si>
  <si>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</si>
  <si>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</si>
  <si>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</si>
  <si>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</si>
  <si>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</si>
  <si>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</si>
  <si>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</si>
  <si>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</si>
  <si>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</si>
  <si>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</si>
  <si>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</si>
  <si>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</si>
  <si>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</si>
  <si>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</si>
  <si>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</si>
  <si>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</si>
  <si>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</si>
  <si>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</si>
  <si>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</si>
  <si>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</si>
  <si>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</si>
  <si>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</si>
  <si>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</si>
  <si>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</si>
  <si>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</si>
  <si>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</si>
  <si>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</si>
  <si>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</si>
  <si>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</si>
  <si>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</si>
  <si>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</si>
  <si>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</si>
  <si>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</si>
  <si>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</si>
  <si>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</si>
  <si>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</si>
  <si>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</si>
  <si>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</si>
  <si>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</si>
  <si>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</si>
  <si>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</si>
  <si>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</si>
  <si>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</si>
  <si>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</si>
  <si>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</si>
  <si>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</si>
  <si>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</si>
  <si>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</si>
  <si>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</si>
  <si>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</si>
  <si>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</si>
  <si>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</si>
  <si>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</si>
  <si>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</si>
  <si>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</si>
  <si>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</si>
  <si>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</si>
  <si>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</si>
  <si>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</si>
  <si>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</si>
  <si>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</si>
  <si>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</si>
  <si>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</si>
  <si>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</si>
  <si>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</si>
  <si>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</si>
  <si>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</si>
  <si>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</si>
  <si>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</si>
  <si>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</si>
  <si>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</si>
  <si>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</si>
  <si>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</si>
  <si>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</si>
  <si>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</si>
  <si>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</si>
  <si>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</si>
  <si>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</si>
  <si>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</si>
  <si>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</si>
  <si>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</si>
  <si>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</si>
  <si>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</si>
  <si>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</si>
  <si>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</si>
  <si>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</si>
  <si>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</si>
  <si>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</si>
  <si>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</si>
  <si>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</si>
  <si>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</si>
  <si>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</si>
  <si>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</si>
  <si>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</si>
  <si>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</si>
  <si>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</si>
  <si>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</si>
  <si>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</si>
  <si>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</si>
  <si>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</si>
  <si>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</si>
  <si>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</si>
  <si>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</si>
  <si>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</si>
  <si>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</si>
  <si>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</si>
  <si>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</si>
  <si>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</si>
  <si>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</si>
  <si>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</si>
  <si>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</si>
  <si>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</si>
  <si>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</si>
  <si>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</si>
  <si>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</si>
  <si>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</si>
  <si>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</si>
  <si>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</si>
  <si>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</si>
  <si>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</si>
  <si>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</si>
  <si>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</si>
  <si>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</si>
  <si>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</si>
  <si>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</si>
  <si>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</si>
  <si>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</si>
  <si>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</si>
  <si>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</si>
  <si>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</si>
  <si>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</si>
  <si>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</si>
  <si>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</si>
  <si>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</si>
  <si>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</si>
  <si>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</si>
  <si>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</si>
  <si>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</si>
  <si>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</si>
  <si>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</si>
  <si>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</si>
  <si>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</si>
  <si>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</si>
  <si>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</si>
  <si>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</si>
  <si>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</si>
  <si>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</si>
  <si>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</si>
  <si>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</si>
  <si>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</si>
  <si>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</si>
  <si>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</si>
  <si>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</si>
  <si>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</si>
  <si>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</si>
  <si>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</si>
  <si>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</si>
  <si>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</si>
  <si>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</si>
  <si>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</si>
  <si>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</si>
  <si>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</si>
  <si>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</si>
  <si>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</si>
  <si>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</si>
  <si>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</si>
  <si>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</si>
  <si>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</si>
  <si>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</si>
  <si>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</si>
  <si>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</si>
  <si>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</si>
  <si>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</si>
  <si>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</si>
  <si>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</si>
  <si>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</si>
  <si>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</si>
  <si>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</si>
  <si>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</si>
  <si>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</si>
  <si>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</si>
  <si>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</si>
  <si>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</si>
  <si>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</si>
  <si>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</si>
  <si>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</si>
  <si>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</si>
  <si>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</si>
  <si>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</si>
  <si>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</si>
  <si>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</si>
  <si>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</si>
  <si>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</si>
  <si>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</si>
  <si>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</si>
  <si>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</si>
  <si>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</si>
  <si>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</si>
  <si>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</si>
  <si>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</si>
  <si>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</si>
  <si>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</si>
  <si>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</si>
  <si>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</si>
  <si>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</si>
  <si>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</si>
  <si>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</si>
  <si>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</si>
  <si>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</si>
  <si>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</si>
  <si>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</si>
  <si>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</si>
  <si>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</si>
  <si>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</si>
  <si>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</si>
  <si>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</si>
  <si>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</si>
  <si>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</si>
  <si>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</si>
  <si>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</si>
  <si>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</si>
  <si>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</si>
  <si>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</si>
  <si>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</si>
  <si>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</si>
  <si>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cat</t>
  </si>
  <si>
    <t>nominal</t>
  </si>
  <si>
    <t>numerical</t>
  </si>
  <si>
    <t xml:space="preserve">USA </t>
  </si>
  <si>
    <t>CANADA</t>
  </si>
  <si>
    <t>average</t>
  </si>
  <si>
    <t>median</t>
  </si>
  <si>
    <t>mode</t>
  </si>
  <si>
    <t>variance</t>
  </si>
  <si>
    <t>stddev</t>
  </si>
  <si>
    <t>skew</t>
  </si>
  <si>
    <t>covar</t>
  </si>
  <si>
    <t>stddev area</t>
  </si>
  <si>
    <t>stddev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</si>
</sst>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0" fontId="7" fillId="4" borderId="0" xfId="0" applyFont="1" applyFill="1" applyAlignment="1"/>
    <xf numFmtId="0" fontId="9" fillId="6" borderId="0" xfId="0" applyFont="1" applyFill="1" applyAlignment="1">
      <alignment horizontal="center" vertical="center"/>
    </xf>
    <xf numFmtId="44" fontId="2" fillId="4" borderId="0" xfId="0" applyNumberFormat="1" applyFont="1" applyFill="1" applyAlignment="1"/>
    <xf numFmtId="44" fontId="2" fillId="2" borderId="0" xfId="1" applyFont="1" applyFill="1" applyBorder="1" applyAlignment="1">
      <alignment vertical="center"/>
    </xf>
    <xf numFmtId="44" fontId="2" fillId="0" borderId="0" xfId="1" applyFont="1" applyAlignment="1">
      <alignment vertical="center"/>
    </xf>
    <xf numFmtId="44" fontId="0" fillId="4" borderId="0" xfId="0" applyNumberFormat="1" applyFont="1" applyFill="1" applyAlignment="1"/>
    <xf numFmtId="2" fontId="2" fillId="2" borderId="0" xfId="0" applyNumberFormat="1" applyFont="1" applyFill="1" applyBorder="1" applyAlignment="1">
      <alignment vertical="center"/>
    </xf>
    <xf numFmtId="44" fontId="2" fillId="2" borderId="0" xfId="1" applyFont="1" applyFill="1" applyBorder="1" applyAlignment="1">
      <alignment vertical="center"/>
    </xf>
    <xf numFmtId="44" fontId="2" fillId="0" borderId="0" xfId="1" applyFont="1" applyAlignment="1">
      <alignment vertical="center"/>
    </xf>
    <xf numFmtId="0" fontId="2" fillId="2" borderId="0" xfId="0" applyFont="1" applyFill="1" applyBorder="1" applyAlignment="1">
      <alignment horizontal="left" vertical="center"/>
    </xf>
    <xf numFmtId="2" fontId="2" fillId="2" borderId="0" xfId="0" applyNumberFormat="1" applyFont="1" applyFill="1" applyBorder="1" applyAlignment="1">
      <alignment vertical="center"/>
    </xf>
    <xf numFmtId="44" fontId="2" fillId="2" borderId="0" xfId="1" applyFont="1" applyFill="1" applyBorder="1" applyAlignment="1">
      <alignment vertical="center"/>
    </xf>
    <xf numFmtId="44" fontId="2" fillId="0" borderId="0" xfId="1" applyFont="1" applyAlignment="1">
      <alignment vertical="center"/>
    </xf>
    <xf numFmtId="0" fontId="2" fillId="4" borderId="0" xfId="0" applyFont="1" applyFill="1" applyAlignment="1"/>
    <xf numFmtId="2" fontId="2" fillId="2" borderId="0" xfId="0" applyNumberFormat="1" applyFont="1" applyFill="1" applyBorder="1" applyAlignment="1">
      <alignment vertical="center"/>
    </xf>
    <xf numFmtId="44" fontId="2" fillId="2" borderId="0" xfId="1" applyFont="1" applyFill="1" applyBorder="1" applyAlignment="1">
      <alignment vertical="center"/>
    </xf>
    <xf numFmtId="44" fontId="2" fillId="0" borderId="0" xfId="1" applyFont="1" applyAlignment="1">
      <alignment vertical="center"/>
    </xf>
    <xf numFmtId="2" fontId="2" fillId="2" borderId="0" xfId="0" applyNumberFormat="1" applyFont="1" applyFill="1" applyBorder="1" applyAlignment="1">
      <alignment vertical="center"/>
    </xf>
    <xf numFmtId="44" fontId="2" fillId="2" borderId="0" xfId="1" applyFont="1" applyFill="1" applyBorder="1" applyAlignment="1">
      <alignment vertical="center"/>
    </xf>
    <xf numFmtId="44" fontId="2" fillId="0" borderId="0" xfId="1" applyFont="1" applyAlignment="1">
      <alignment vertical="center"/>
    </xf>
    <xf numFmtId="2" fontId="2" fillId="2" borderId="0" xfId="0" applyNumberFormat="1" applyFont="1" applyFill="1" applyBorder="1" applyAlignment="1">
      <alignment vertical="center"/>
    </xf>
    <xf numFmtId="44" fontId="2" fillId="2" borderId="0" xfId="1" applyFont="1" applyFill="1" applyBorder="1" applyAlignment="1">
      <alignment vertical="center"/>
    </xf>
    <xf numFmtId="44" fontId="2" fillId="0" borderId="0" xfId="1" applyFont="1" applyAlignment="1">
      <alignment vertical="center"/>
    </xf>
    <xf numFmtId="0" fontId="5" fillId="3" borderId="1" xfId="0" applyFont="1" applyFill="1" applyBorder="1" applyAlignment="1">
      <alignment horizontal="left" vertical="center"/>
    </xf>
  </cellXfs>
  <cellStyles count="3">
    <cellStyle name="Currency" xfId="1" builtinId="4"/>
    <cellStyle name="Normal" xfId="0" builtinId="0"/>
    <cellStyle name="Percent 2" xfId="2" xr:uid="{FFD1E0FE-EA52-47A2-A294-BDFAD2D69D6D}"/>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'Task 5'!$C$7:$C$273</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'Task 5'!$D$7:$D$273</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A5D5-4C81-A705-E4AA34A861AA}"/>
            </c:ext>
          </c:extLst>
        </c:ser>
        <c:dLbls>
          <c:showLegendKey val="0"/>
          <c:showVal val="0"/>
          <c:showCatName val="0"/>
          <c:showSerName val="0"/>
          <c:showPercent val="0"/>
          <c:showBubbleSize val="0"/>
        </c:dLbls>
        <c:axId val="333734168"/>
        <c:axId val="333737448"/>
      </c:scatterChart>
      <c:valAx>
        <c:axId val="333734168"/>
        <c:scaling>
          <c:orientation val="minMax"/>
          <c:min val="30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37448"/>
        <c:crosses val="autoZero"/>
        <c:crossBetween val="midCat"/>
      </c:valAx>
      <c:valAx>
        <c:axId val="3337374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34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4127AA66-D038-4D99-99FF-6CB64AE60D9C}">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31260E4E-A926-4106-8C45-DD3FCD9D3CD6}">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clusteredColumn" uniqueId="{779F6DE9-A33A-4001-A55E-EA5243111678}">
          <cx:dataLabels>
            <cx:visibility seriesName="0" categoryName="0" value="1"/>
          </cx:dataLabels>
          <cx:dataId val="0"/>
          <cx:layoutPr>
            <cx:aggregation/>
          </cx:layoutPr>
          <cx:axisId val="1"/>
        </cx:series>
        <cx:series layoutId="paretoLine" ownerIdx="0" uniqueId="{12AAC185-37AF-4E23-B3B7-D3FEB62FEAF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642257</xdr:colOff>
      <xdr:row>8</xdr:row>
      <xdr:rowOff>10886</xdr:rowOff>
    </xdr:from>
    <xdr:to>
      <xdr:col>14</xdr:col>
      <xdr:colOff>255815</xdr:colOff>
      <xdr:row>26</xdr:row>
      <xdr:rowOff>108857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3778962-5CB6-413E-B3E4-9EE9B1CC8A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51314" y="1251857"/>
              <a:ext cx="718457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29</xdr:row>
      <xdr:rowOff>0</xdr:rowOff>
    </xdr:from>
    <xdr:to>
      <xdr:col>11</xdr:col>
      <xdr:colOff>190500</xdr:colOff>
      <xdr:row>47</xdr:row>
      <xdr:rowOff>97971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FF53E0F-F88F-49A3-A32A-7E11FC7363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20786" y="4327071"/>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68035</xdr:colOff>
      <xdr:row>5</xdr:row>
      <xdr:rowOff>10886</xdr:rowOff>
    </xdr:from>
    <xdr:to>
      <xdr:col>17</xdr:col>
      <xdr:colOff>293914</xdr:colOff>
      <xdr:row>31</xdr:row>
      <xdr:rowOff>48986</xdr:rowOff>
    </xdr:to>
    <xdr:graphicFrame macro="">
      <xdr:nvGraphicFramePr>
        <xdr:cNvPr id="2" name="Chart 1">
          <a:extLst>
            <a:ext uri="{FF2B5EF4-FFF2-40B4-BE49-F238E27FC236}">
              <a16:creationId xmlns:a16="http://schemas.microsoft.com/office/drawing/2014/main" id="{C0D057BF-C6A4-4D7F-8E91-66156B6BF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217714</xdr:colOff>
      <xdr:row>18</xdr:row>
      <xdr:rowOff>92529</xdr:rowOff>
    </xdr:from>
    <xdr:to>
      <xdr:col>18</xdr:col>
      <xdr:colOff>408214</xdr:colOff>
      <xdr:row>37</xdr:row>
      <xdr:rowOff>43543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95A5AEC-3F14-42BE-BDEF-4A7375FF54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88085" y="2786743"/>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36" activePane="bottomLeft" state="frozen"/>
      <selection pane="bottomLeft" activeCell="J253" sqref="J253"/>
    </sheetView>
  </sheetViews>
  <sheetFormatPr defaultColWidth="15.07421875" defaultRowHeight="15" customHeight="1" x14ac:dyDescent="0.4"/>
  <cols>
    <col min="1" max="1" width="2" style="11" customWidth="1"/>
    <col min="2" max="2" width="4.53515625" style="11" customWidth="1"/>
    <col min="3" max="3" width="7.3046875" style="11" bestFit="1" customWidth="1"/>
    <col min="4" max="4" width="10.07421875" style="11" customWidth="1"/>
    <col min="5" max="5" width="11.4609375" style="14" bestFit="1" customWidth="1"/>
    <col min="6" max="6" width="13.84375" style="11" bestFit="1" customWidth="1"/>
    <col min="7" max="7" width="10.23046875" style="11" bestFit="1" customWidth="1"/>
    <col min="8" max="8" width="8.07421875" style="11" bestFit="1" customWidth="1"/>
    <col min="9" max="9" width="10.765625" style="11" bestFit="1" customWidth="1"/>
    <col min="10" max="10" width="5.765625" style="11" bestFit="1" customWidth="1"/>
    <col min="11" max="11" width="2" style="11" customWidth="1"/>
    <col min="12" max="12" width="10.23046875" style="14" customWidth="1"/>
    <col min="13" max="13" width="7.3046875" style="23" bestFit="1" customWidth="1"/>
    <col min="14" max="15" width="9.53515625" style="11" bestFit="1" customWidth="1"/>
    <col min="16" max="16" width="19.4609375" style="14" bestFit="1" customWidth="1"/>
    <col min="17" max="17" width="6.765625" style="14" bestFit="1" customWidth="1"/>
    <col min="18" max="18" width="4.3046875" style="14" bestFit="1" customWidth="1"/>
    <col min="19" max="20" width="2.53515625" style="14" hidden="1" customWidth="1"/>
    <col min="21" max="21" width="6.765625" style="20" bestFit="1" customWidth="1"/>
    <col min="22" max="22" width="7.4609375" style="20" bestFit="1" customWidth="1"/>
    <col min="23" max="23" width="8" style="20" bestFit="1" customWidth="1"/>
    <col min="24" max="24" width="8.69140625" style="20" bestFit="1" customWidth="1"/>
    <col min="25" max="25" width="13.84375" style="20" bestFit="1" customWidth="1"/>
    <col min="26" max="26" width="8.3046875" style="20" bestFit="1" customWidth="1"/>
    <col min="27" max="27" width="6.4609375" style="20" bestFit="1" customWidth="1"/>
    <col min="28" max="16384" width="15.07421875" style="11"/>
  </cols>
  <sheetData>
    <row r="1" spans="2:27" ht="15.45" x14ac:dyDescent="0.4">
      <c r="B1" s="19" t="s">
        <v>527</v>
      </c>
      <c r="M1" s="14"/>
      <c r="W1" s="14"/>
    </row>
    <row r="2" spans="2:27" ht="11.6" x14ac:dyDescent="0.4">
      <c r="B2" s="21" t="s">
        <v>181</v>
      </c>
      <c r="M2" s="14"/>
      <c r="W2" s="14"/>
    </row>
    <row r="3" spans="2:27" ht="11.6" x14ac:dyDescent="0.4">
      <c r="B3" s="21"/>
      <c r="M3" s="14"/>
      <c r="W3" s="14"/>
    </row>
    <row r="4" spans="2:27" ht="15" customHeight="1" x14ac:dyDescent="0.4">
      <c r="B4" s="45" t="s">
        <v>528</v>
      </c>
      <c r="C4" s="45"/>
      <c r="D4" s="45"/>
      <c r="E4" s="45"/>
      <c r="F4" s="45"/>
      <c r="G4" s="45"/>
      <c r="H4" s="45"/>
      <c r="I4" s="45"/>
      <c r="J4" s="45"/>
      <c r="L4" s="45" t="s">
        <v>529</v>
      </c>
      <c r="M4" s="45"/>
      <c r="N4" s="45"/>
      <c r="O4" s="45"/>
      <c r="P4" s="45"/>
      <c r="Q4" s="45"/>
      <c r="R4" s="45"/>
      <c r="S4" s="45"/>
      <c r="T4" s="45"/>
      <c r="U4" s="45"/>
      <c r="V4" s="45"/>
      <c r="W4" s="45"/>
      <c r="X4" s="45"/>
      <c r="Y4" s="45"/>
      <c r="Z4" s="45"/>
      <c r="AA4" s="45"/>
    </row>
    <row r="5" spans="2:27" ht="13.85" customHeight="1" thickBot="1" x14ac:dyDescent="0.4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4">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4">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4">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4">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4">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4">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4">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4">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4">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4">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4">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4">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4">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4">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4">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4">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4">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4">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4">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4">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4">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4">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4">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4">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4">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4">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4">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4">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4">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4">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4">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4">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4">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4">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4">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4">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4">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4">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4">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4">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4">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4">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4">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4">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4">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4">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4">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4">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4">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4">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4">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4">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4">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4">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4">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4">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4">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4">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4">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4">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4">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4">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4">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4">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4">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4">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4">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4">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4">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4">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4">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4">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4">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4">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4">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4">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4">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4">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4">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4">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4">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4">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4">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4">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4">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4">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4">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4">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4">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4">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4">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4">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4">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4">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4">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4">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4">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4">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4">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4">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4">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4">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4">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4">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4">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4">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4">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4">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4">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4">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4">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4">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4">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4">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4">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4">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4">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4">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4">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4">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4">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4">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4">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4">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4">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4">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4">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4">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4">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4">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4">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4">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4">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4">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4">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4">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4">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4">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4">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4">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4">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4">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4">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4">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4">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4">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4">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4">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4">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4">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4">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4">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4">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4">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4">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4">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4">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4">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4">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4">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4">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4">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4">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4">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4">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4">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4">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4">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4">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4">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4">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4">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4">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4">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4">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4">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4">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4">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4">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4">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4">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4">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4">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4">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4">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4">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4">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4">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4">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4">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4">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4">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4">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4">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4">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4">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4">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4">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4">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4">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4">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4">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4">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4">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4">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4">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4">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4">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4">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4">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4">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4">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4">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4">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4">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4">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4">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4">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4">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4">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4">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4">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4">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4">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4">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4">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4">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4">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4">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4">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4">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4">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4">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4">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4">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4">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4">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4">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4">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4">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4">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4">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4">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4">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4">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4">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4">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4">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4">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4">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4">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4">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4">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4">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4">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4">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4">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4">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4">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4">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4">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4">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4">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4">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4">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4">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4">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4">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4">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4">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4">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4">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4">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4">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4">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4">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4">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4">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4">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4">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4">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4">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4">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4">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4">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4">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4">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4">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4">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4">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4">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4">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4">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4">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4">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4">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4">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4">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4">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4">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4">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4">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4">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4">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4">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4">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4">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4">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4">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4">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4">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4">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4">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4">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4">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4">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4">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4">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4">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4">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4">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4">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4">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4">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4">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4">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4">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4">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4">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4">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4">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4">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4">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4">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4">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4">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4">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4">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4">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4">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4">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4">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4">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4">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4">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4">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4">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4">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4">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4">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4">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4">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4">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4">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4">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4">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4">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4">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4">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4">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4">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4">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4">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4">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4">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4">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4">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4">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4">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4">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4">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4">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4">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4">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4">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4">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4">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4">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4">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4">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4">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4">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4">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4">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4">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4">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4">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4">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4">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4">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4">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4">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4">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4">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4">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4">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4">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4">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4">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4">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4">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4">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4">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4">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4">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4">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4">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4">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4">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4">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4">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4">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4">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4">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4">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4">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4">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4">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4">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4">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4">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4">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4">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4">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4">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4">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4">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4">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4">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4">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4">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4">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4">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4">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4">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4">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4">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4">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4">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4">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4">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4">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4">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4">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4">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4">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4">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4">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4">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4">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4">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4">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4">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4">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4">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4">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4">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4">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4">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4">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4">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4">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4">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4">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4">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4">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4">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4">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4">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4">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4">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4">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4">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4">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4">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4">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4">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4">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4">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4">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4">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4">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4">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4">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4">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4">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4">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4">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4">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4">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4">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4">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4">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4">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4">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4">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4">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4">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4">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4">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4">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4">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4">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4">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4">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4">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4">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4">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4">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4">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4">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4">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4">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4">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4">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4">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4">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4">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4">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4">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4">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4">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4">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4">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4">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4">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4">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4">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4">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4">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4">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4">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4">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4">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4">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4">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4">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4">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4">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4">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4">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4">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4">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4">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4">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4">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4">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4">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4">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4">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4">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4">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4">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4">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4">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4">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4">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4">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4">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4">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4">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4">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4">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4">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4">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4">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4">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4">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4">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4">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4">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4">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4">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4">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4">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4">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4">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4">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4">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4">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4">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4">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4">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4">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4">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4">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4">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4">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4">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4">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4">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4">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4">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4">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4">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4">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4">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4">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4">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4">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4">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4">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4">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4">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4">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4">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4">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4">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4">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4">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4">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4">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4">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4">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4">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4">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4">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4">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4">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4">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4">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4">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4">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4">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4">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4">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4">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4">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4">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4">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4">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4">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4">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4">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4">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4">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4">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4">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4">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4">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4">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4">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4">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4">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4">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4">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4">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4">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4">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4">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4">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4">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4">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4">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4">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4">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4">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4">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4">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4">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4">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4">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4">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4">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4">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4">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4">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4">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4">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4">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4">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4">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4">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4">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4">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4">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4">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4">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4">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4">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4">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4">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4">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4">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4">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4">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4">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4">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4">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4">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4">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4">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4">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4">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4">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4">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4">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4">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4">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4">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4">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4">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4">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4">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4">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4">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4">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4">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4">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4">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4">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4">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4">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4">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4">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4">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4">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4">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4">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4">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4">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4">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4">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4">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4">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4">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4">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4">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4">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4">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4">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4">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4">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4">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4">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4">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4">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4">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4">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4">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4">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4">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4">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4">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4">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4">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4">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4">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4">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4">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4">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4">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4">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4">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4">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4">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4">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4">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4">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4">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4">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4">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4">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4">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4">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4">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4">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4">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4">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4">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4">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4">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4">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4">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4">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4">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4">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4">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4">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4">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4">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4">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4">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4">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4">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4">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4">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4">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4">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4">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4">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4">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4">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4">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4">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4">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4">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4">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4">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4">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4">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4">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4">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4">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4">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4">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4">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4">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4">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4">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4">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4">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4">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4">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4">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4">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4">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4">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4">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4">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4">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4">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4">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4">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4">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4">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4">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4">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4">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4">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4">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4">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4">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4">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4">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4">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4">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4">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4">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4">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4">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4">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4">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4">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4">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4">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4">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4">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4">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4">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4">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4">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4">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4">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4">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4">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4">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4">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4">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4">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4">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4">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4">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4">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4">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4">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4">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4">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4">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4">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4">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4">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4">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4">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4">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4">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4">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4">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4">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4">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4">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4">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4">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4">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4">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4">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4">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4">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4">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4">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4">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4">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4">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4">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4">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4">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4">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4">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4">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4">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4">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4">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4">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4">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4">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4">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4">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4">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4">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4">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4">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4">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4">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4">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4">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I19"/>
  <sheetViews>
    <sheetView workbookViewId="0">
      <selection activeCell="I6" sqref="I6"/>
    </sheetView>
  </sheetViews>
  <sheetFormatPr defaultColWidth="8.84375" defaultRowHeight="11.6" x14ac:dyDescent="0.3"/>
  <cols>
    <col min="1" max="1" width="2" style="32" customWidth="1"/>
    <col min="2" max="2" width="11" style="32" customWidth="1"/>
    <col min="3" max="3" width="14.84375" style="32" bestFit="1" customWidth="1"/>
    <col min="4" max="4" width="18.53515625" style="32" bestFit="1" customWidth="1"/>
    <col min="5" max="16384" width="8.84375" style="32"/>
  </cols>
  <sheetData>
    <row r="1" spans="2:9" ht="15.45" x14ac:dyDescent="0.3">
      <c r="B1" s="24" t="s">
        <v>527</v>
      </c>
    </row>
    <row r="2" spans="2:9" x14ac:dyDescent="0.3">
      <c r="B2" s="25" t="s">
        <v>534</v>
      </c>
    </row>
    <row r="4" spans="2:9" x14ac:dyDescent="0.3">
      <c r="B4" s="33" t="s">
        <v>544</v>
      </c>
    </row>
    <row r="5" spans="2:9" x14ac:dyDescent="0.3">
      <c r="B5" s="29"/>
      <c r="C5" s="39"/>
      <c r="D5" s="39"/>
      <c r="G5" s="32" t="s">
        <v>551</v>
      </c>
      <c r="H5" s="32" t="s">
        <v>551</v>
      </c>
      <c r="I5" s="32" t="s">
        <v>553</v>
      </c>
    </row>
    <row r="6" spans="2:9" ht="12" x14ac:dyDescent="0.3">
      <c r="B6" s="26"/>
      <c r="C6" s="29"/>
      <c r="D6" s="30"/>
      <c r="G6" s="32" t="s">
        <v>552</v>
      </c>
      <c r="H6" s="32" t="s">
        <v>552</v>
      </c>
    </row>
    <row r="7" spans="2:9" ht="12" x14ac:dyDescent="0.3">
      <c r="C7" s="29"/>
      <c r="D7" s="30"/>
    </row>
    <row r="8" spans="2:9" ht="12" x14ac:dyDescent="0.3">
      <c r="B8" s="26"/>
      <c r="C8" s="28"/>
      <c r="D8" s="27"/>
    </row>
    <row r="9" spans="2:9" ht="12" x14ac:dyDescent="0.3">
      <c r="B9" s="26"/>
      <c r="C9" s="28"/>
      <c r="D9" s="27"/>
    </row>
    <row r="19" spans="2:2" x14ac:dyDescent="0.3">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M275"/>
  <sheetViews>
    <sheetView topLeftCell="A7" workbookViewId="0">
      <selection activeCell="C275" sqref="C9:C275"/>
    </sheetView>
  </sheetViews>
  <sheetFormatPr defaultColWidth="8.84375" defaultRowHeight="11.6" x14ac:dyDescent="0.3"/>
  <cols>
    <col min="1" max="1" width="2" style="32" customWidth="1"/>
    <col min="2" max="2" width="7.3046875" style="32" customWidth="1"/>
    <col min="3" max="3" width="14.84375" style="32" bestFit="1" customWidth="1"/>
    <col min="4" max="4" width="18.53515625" style="32" bestFit="1" customWidth="1"/>
    <col min="5" max="16384" width="8.84375" style="32"/>
  </cols>
  <sheetData>
    <row r="1" spans="2:4" ht="15.45" x14ac:dyDescent="0.3">
      <c r="B1" s="24" t="s">
        <v>527</v>
      </c>
    </row>
    <row r="2" spans="2:4" x14ac:dyDescent="0.3">
      <c r="B2" s="25" t="s">
        <v>535</v>
      </c>
    </row>
    <row r="4" spans="2:4" x14ac:dyDescent="0.3">
      <c r="B4" s="33" t="s">
        <v>546</v>
      </c>
    </row>
    <row r="5" spans="2:4" x14ac:dyDescent="0.3">
      <c r="B5" s="33" t="s">
        <v>542</v>
      </c>
      <c r="C5" s="39"/>
      <c r="D5" s="39"/>
    </row>
    <row r="6" spans="2:4" ht="12" x14ac:dyDescent="0.3">
      <c r="B6" s="44" t="s">
        <v>547</v>
      </c>
      <c r="C6" s="29"/>
      <c r="D6" s="30"/>
    </row>
    <row r="7" spans="2:4" ht="12" x14ac:dyDescent="0.3">
      <c r="B7" s="33" t="s">
        <v>543</v>
      </c>
      <c r="C7" s="29"/>
      <c r="D7" s="30"/>
    </row>
    <row r="8" spans="2:4" ht="12" x14ac:dyDescent="0.3">
      <c r="B8" s="26"/>
      <c r="C8" s="28"/>
      <c r="D8" s="27"/>
    </row>
    <row r="9" spans="2:4" x14ac:dyDescent="0.3">
      <c r="C9" s="48">
        <v>246172.67600000001</v>
      </c>
    </row>
    <row r="10" spans="2:4" x14ac:dyDescent="0.3">
      <c r="C10" s="48">
        <v>246331.90400000001</v>
      </c>
    </row>
    <row r="11" spans="2:4" x14ac:dyDescent="0.3">
      <c r="C11" s="48">
        <v>209280.91039999999</v>
      </c>
    </row>
    <row r="12" spans="2:4" x14ac:dyDescent="0.3">
      <c r="C12" s="48">
        <v>452667.00639999995</v>
      </c>
    </row>
    <row r="13" spans="2:4" x14ac:dyDescent="0.3">
      <c r="C13" s="48">
        <v>467083.31319999998</v>
      </c>
    </row>
    <row r="14" spans="2:4" x14ac:dyDescent="0.3">
      <c r="C14" s="48">
        <v>203491.84999999998</v>
      </c>
    </row>
    <row r="15" spans="2:4" x14ac:dyDescent="0.3">
      <c r="C15" s="48">
        <v>212520.826</v>
      </c>
    </row>
    <row r="16" spans="2:4" x14ac:dyDescent="0.3">
      <c r="C16" s="48">
        <v>198591.84879999998</v>
      </c>
    </row>
    <row r="17" spans="3:13" x14ac:dyDescent="0.3">
      <c r="C17" s="48">
        <v>265467.68000000005</v>
      </c>
    </row>
    <row r="18" spans="3:13" x14ac:dyDescent="0.3">
      <c r="C18" s="48">
        <v>235633.2592</v>
      </c>
    </row>
    <row r="19" spans="3:13" x14ac:dyDescent="0.3">
      <c r="C19" s="48">
        <v>317473.86080000002</v>
      </c>
    </row>
    <row r="20" spans="3:13" x14ac:dyDescent="0.3">
      <c r="C20" s="48">
        <v>503790.23080000002</v>
      </c>
    </row>
    <row r="21" spans="3:13" x14ac:dyDescent="0.3">
      <c r="C21" s="48">
        <v>217786.37600000002</v>
      </c>
    </row>
    <row r="22" spans="3:13" x14ac:dyDescent="0.3">
      <c r="C22" s="48">
        <v>460001.25599999994</v>
      </c>
    </row>
    <row r="23" spans="3:13" x14ac:dyDescent="0.3">
      <c r="C23" s="48">
        <v>460001.25599999994</v>
      </c>
    </row>
    <row r="24" spans="3:13" x14ac:dyDescent="0.3">
      <c r="C24" s="48">
        <v>448134.26880000002</v>
      </c>
    </row>
    <row r="25" spans="3:13" x14ac:dyDescent="0.3">
      <c r="C25" s="48">
        <v>249591.99479999999</v>
      </c>
    </row>
    <row r="26" spans="3:13" x14ac:dyDescent="0.3">
      <c r="C26" s="48">
        <v>196142.19200000001</v>
      </c>
    </row>
    <row r="27" spans="3:13" x14ac:dyDescent="0.3">
      <c r="C27" s="48">
        <v>258572.47760000001</v>
      </c>
    </row>
    <row r="28" spans="3:13" x14ac:dyDescent="0.3">
      <c r="C28" s="48">
        <v>310831.21159999998</v>
      </c>
    </row>
    <row r="29" spans="3:13" x14ac:dyDescent="0.3">
      <c r="C29" s="48">
        <v>207281.5912</v>
      </c>
    </row>
    <row r="30" spans="3:13" x14ac:dyDescent="0.3">
      <c r="C30" s="48">
        <v>168834.04240000001</v>
      </c>
    </row>
    <row r="31" spans="3:13" x14ac:dyDescent="0.3">
      <c r="C31" s="48">
        <v>396973.83240000001</v>
      </c>
    </row>
    <row r="32" spans="3:13" x14ac:dyDescent="0.3">
      <c r="C32" s="48">
        <v>188743.1072</v>
      </c>
      <c r="M32" s="32">
        <f>SKEW(C9:C275)</f>
        <v>1.0960149435317852</v>
      </c>
    </row>
    <row r="33" spans="3:3" x14ac:dyDescent="0.3">
      <c r="C33" s="48">
        <v>179674.07519999999</v>
      </c>
    </row>
    <row r="34" spans="3:3" x14ac:dyDescent="0.3">
      <c r="C34" s="48">
        <v>306363.64360000001</v>
      </c>
    </row>
    <row r="35" spans="3:3" x14ac:dyDescent="0.3">
      <c r="C35" s="48">
        <v>200300.63399999999</v>
      </c>
    </row>
    <row r="36" spans="3:3" x14ac:dyDescent="0.3">
      <c r="C36" s="48">
        <v>382041.12799999997</v>
      </c>
    </row>
    <row r="37" spans="3:3" x14ac:dyDescent="0.3">
      <c r="C37" s="48">
        <v>245572.7936</v>
      </c>
    </row>
    <row r="38" spans="3:3" x14ac:dyDescent="0.3">
      <c r="C38" s="48">
        <v>407214.28960000002</v>
      </c>
    </row>
    <row r="39" spans="3:3" x14ac:dyDescent="0.3">
      <c r="C39" s="48">
        <v>355073.4032</v>
      </c>
    </row>
    <row r="40" spans="3:3" x14ac:dyDescent="0.3">
      <c r="C40" s="48">
        <v>256821.6404</v>
      </c>
    </row>
    <row r="41" spans="3:3" x14ac:dyDescent="0.3">
      <c r="C41" s="48">
        <v>226342.80319999999</v>
      </c>
    </row>
    <row r="42" spans="3:3" x14ac:dyDescent="0.3">
      <c r="C42" s="48">
        <v>191389.8688</v>
      </c>
    </row>
    <row r="43" spans="3:3" x14ac:dyDescent="0.3">
      <c r="C43" s="48">
        <v>297008.96519999998</v>
      </c>
    </row>
    <row r="44" spans="3:3" x14ac:dyDescent="0.3">
      <c r="C44" s="48">
        <v>250773.1452</v>
      </c>
    </row>
    <row r="45" spans="3:3" x14ac:dyDescent="0.3">
      <c r="C45" s="48">
        <v>312211.14399999997</v>
      </c>
    </row>
    <row r="46" spans="3:3" x14ac:dyDescent="0.3">
      <c r="C46" s="48">
        <v>190119.50400000002</v>
      </c>
    </row>
    <row r="47" spans="3:3" x14ac:dyDescent="0.3">
      <c r="C47" s="48">
        <v>225050.52000000002</v>
      </c>
    </row>
    <row r="48" spans="3:3" x14ac:dyDescent="0.3">
      <c r="C48" s="48">
        <v>261742.742</v>
      </c>
    </row>
    <row r="49" spans="3:3" x14ac:dyDescent="0.3">
      <c r="C49" s="48">
        <v>344530.88879999996</v>
      </c>
    </row>
    <row r="50" spans="3:3" x14ac:dyDescent="0.3">
      <c r="C50" s="48">
        <v>215410.27600000001</v>
      </c>
    </row>
    <row r="51" spans="3:3" x14ac:dyDescent="0.3">
      <c r="C51" s="48">
        <v>252185.992</v>
      </c>
    </row>
    <row r="52" spans="3:3" x14ac:dyDescent="0.3">
      <c r="C52" s="48">
        <v>480545.80959999998</v>
      </c>
    </row>
    <row r="53" spans="3:3" x14ac:dyDescent="0.3">
      <c r="C53" s="48">
        <v>300385.6176</v>
      </c>
    </row>
    <row r="54" spans="3:3" x14ac:dyDescent="0.3">
      <c r="C54" s="48">
        <v>240539.34760000001</v>
      </c>
    </row>
    <row r="55" spans="3:3" x14ac:dyDescent="0.3">
      <c r="C55" s="48">
        <v>222138.71599999999</v>
      </c>
    </row>
    <row r="56" spans="3:3" x14ac:dyDescent="0.3">
      <c r="C56" s="48">
        <v>228410.054</v>
      </c>
    </row>
    <row r="57" spans="3:3" x14ac:dyDescent="0.3">
      <c r="C57" s="48">
        <v>197053.51439999999</v>
      </c>
    </row>
    <row r="58" spans="3:3" x14ac:dyDescent="0.3">
      <c r="C58" s="48">
        <v>193660.62079999998</v>
      </c>
    </row>
    <row r="59" spans="3:3" x14ac:dyDescent="0.3">
      <c r="C59" s="48">
        <v>237060.1488</v>
      </c>
    </row>
    <row r="60" spans="3:3" x14ac:dyDescent="0.3">
      <c r="C60" s="48">
        <v>372001.69679999998</v>
      </c>
    </row>
    <row r="61" spans="3:3" x14ac:dyDescent="0.3">
      <c r="C61" s="48">
        <v>290031.25879999995</v>
      </c>
    </row>
    <row r="62" spans="3:3" x14ac:dyDescent="0.3">
      <c r="C62" s="48">
        <v>238811.06399999998</v>
      </c>
    </row>
    <row r="63" spans="3:3" x14ac:dyDescent="0.3">
      <c r="C63" s="48">
        <v>199054.1992</v>
      </c>
    </row>
    <row r="64" spans="3:3" x14ac:dyDescent="0.3">
      <c r="C64" s="48">
        <v>496266.40639999998</v>
      </c>
    </row>
    <row r="65" spans="3:3" x14ac:dyDescent="0.3">
      <c r="C65" s="48">
        <v>346906.89319999993</v>
      </c>
    </row>
    <row r="66" spans="3:3" x14ac:dyDescent="0.3">
      <c r="C66" s="48">
        <v>376964.61560000002</v>
      </c>
    </row>
    <row r="67" spans="3:3" x14ac:dyDescent="0.3">
      <c r="C67" s="48">
        <v>315733.15360000002</v>
      </c>
    </row>
    <row r="68" spans="3:3" x14ac:dyDescent="0.3">
      <c r="C68" s="48">
        <v>188273.7304</v>
      </c>
    </row>
    <row r="69" spans="3:3" x14ac:dyDescent="0.3">
      <c r="C69" s="48">
        <v>253831.02480000001</v>
      </c>
    </row>
    <row r="70" spans="3:3" x14ac:dyDescent="0.3">
      <c r="C70" s="48">
        <v>278575.86879999994</v>
      </c>
    </row>
    <row r="71" spans="3:3" x14ac:dyDescent="0.3">
      <c r="C71" s="48">
        <v>402081.79600000003</v>
      </c>
    </row>
    <row r="72" spans="3:3" x14ac:dyDescent="0.3">
      <c r="C72" s="48">
        <v>310832.58759999997</v>
      </c>
    </row>
    <row r="73" spans="3:3" x14ac:dyDescent="0.3">
      <c r="C73" s="48">
        <v>257183.48</v>
      </c>
    </row>
    <row r="74" spans="3:3" x14ac:dyDescent="0.3">
      <c r="C74" s="48">
        <v>326885.33600000001</v>
      </c>
    </row>
    <row r="75" spans="3:3" x14ac:dyDescent="0.3">
      <c r="C75" s="48">
        <v>344568.74280000001</v>
      </c>
    </row>
    <row r="76" spans="3:3" x14ac:dyDescent="0.3">
      <c r="C76" s="48">
        <v>214631.68039999998</v>
      </c>
    </row>
    <row r="77" spans="3:3" x14ac:dyDescent="0.3">
      <c r="C77" s="48">
        <v>237207.67999999999</v>
      </c>
    </row>
    <row r="78" spans="3:3" x14ac:dyDescent="0.3">
      <c r="C78" s="48">
        <v>464549.19040000002</v>
      </c>
    </row>
    <row r="79" spans="3:3" x14ac:dyDescent="0.3">
      <c r="C79" s="48">
        <v>310577.03959999996</v>
      </c>
    </row>
    <row r="80" spans="3:3" x14ac:dyDescent="0.3">
      <c r="C80" s="48">
        <v>205098.2108</v>
      </c>
    </row>
    <row r="81" spans="3:3" x14ac:dyDescent="0.3">
      <c r="C81" s="48">
        <v>248525.11680000002</v>
      </c>
    </row>
    <row r="82" spans="3:3" x14ac:dyDescent="0.3">
      <c r="C82" s="48">
        <v>224463.86599999998</v>
      </c>
    </row>
    <row r="83" spans="3:3" x14ac:dyDescent="0.3">
      <c r="C83" s="48">
        <v>220606.28</v>
      </c>
    </row>
    <row r="84" spans="3:3" x14ac:dyDescent="0.3">
      <c r="C84" s="48">
        <v>220865</v>
      </c>
    </row>
    <row r="85" spans="3:3" x14ac:dyDescent="0.3">
      <c r="C85" s="48">
        <v>338181.18080000003</v>
      </c>
    </row>
    <row r="86" spans="3:3" x14ac:dyDescent="0.3">
      <c r="C86" s="48">
        <v>432679.91199999995</v>
      </c>
    </row>
    <row r="87" spans="3:3" x14ac:dyDescent="0.3">
      <c r="C87" s="48">
        <v>196220.04800000001</v>
      </c>
    </row>
    <row r="88" spans="3:3" x14ac:dyDescent="0.3">
      <c r="C88" s="48">
        <v>323915.8112</v>
      </c>
    </row>
    <row r="89" spans="3:3" x14ac:dyDescent="0.3">
      <c r="C89" s="48">
        <v>200719.01519999999</v>
      </c>
    </row>
    <row r="90" spans="3:3" x14ac:dyDescent="0.3">
      <c r="C90" s="48">
        <v>380809.52</v>
      </c>
    </row>
    <row r="91" spans="3:3" x14ac:dyDescent="0.3">
      <c r="C91" s="48">
        <v>213942.5624</v>
      </c>
    </row>
    <row r="92" spans="3:3" x14ac:dyDescent="0.3">
      <c r="C92" s="48">
        <v>207581.42720000001</v>
      </c>
    </row>
    <row r="93" spans="3:3" x14ac:dyDescent="0.3">
      <c r="C93" s="48">
        <v>241671.52000000002</v>
      </c>
    </row>
    <row r="94" spans="3:3" x14ac:dyDescent="0.3">
      <c r="C94" s="48">
        <v>336695.2524</v>
      </c>
    </row>
    <row r="95" spans="3:3" x14ac:dyDescent="0.3">
      <c r="C95" s="48">
        <v>171262.6544</v>
      </c>
    </row>
    <row r="96" spans="3:3" x14ac:dyDescent="0.3">
      <c r="C96" s="48">
        <v>299159.1384</v>
      </c>
    </row>
    <row r="97" spans="3:3" x14ac:dyDescent="0.3">
      <c r="C97" s="48">
        <v>212265.66799999998</v>
      </c>
    </row>
    <row r="98" spans="3:3" x14ac:dyDescent="0.3">
      <c r="C98" s="48">
        <v>388515.14</v>
      </c>
    </row>
    <row r="99" spans="3:3" x14ac:dyDescent="0.3">
      <c r="C99" s="48">
        <v>263790.81440000003</v>
      </c>
    </row>
    <row r="100" spans="3:3" x14ac:dyDescent="0.3">
      <c r="C100" s="48">
        <v>367976.45760000002</v>
      </c>
    </row>
    <row r="101" spans="3:3" x14ac:dyDescent="0.3">
      <c r="C101" s="48">
        <v>243052.59039999999</v>
      </c>
    </row>
    <row r="102" spans="3:3" x14ac:dyDescent="0.3">
      <c r="C102" s="48">
        <v>269075.30160000001</v>
      </c>
    </row>
    <row r="103" spans="3:3" x14ac:dyDescent="0.3">
      <c r="C103" s="48">
        <v>223577.32</v>
      </c>
    </row>
    <row r="104" spans="3:3" x14ac:dyDescent="0.3">
      <c r="C104" s="48">
        <v>198075.992</v>
      </c>
    </row>
    <row r="105" spans="3:3" x14ac:dyDescent="0.3">
      <c r="C105" s="48">
        <v>354553.23239999998</v>
      </c>
    </row>
    <row r="106" spans="3:3" x14ac:dyDescent="0.3">
      <c r="C106" s="48">
        <v>456919.45599999995</v>
      </c>
    </row>
    <row r="107" spans="3:3" x14ac:dyDescent="0.3">
      <c r="C107" s="48">
        <v>233142.8</v>
      </c>
    </row>
    <row r="108" spans="3:3" x14ac:dyDescent="0.3">
      <c r="C108" s="48">
        <v>225401.6152</v>
      </c>
    </row>
    <row r="109" spans="3:3" x14ac:dyDescent="0.3">
      <c r="C109" s="48">
        <v>195153.16</v>
      </c>
    </row>
    <row r="110" spans="3:3" x14ac:dyDescent="0.3">
      <c r="C110" s="48">
        <v>206631.81</v>
      </c>
    </row>
    <row r="111" spans="3:3" x14ac:dyDescent="0.3">
      <c r="C111" s="48">
        <v>358525.59239999996</v>
      </c>
    </row>
    <row r="112" spans="3:3" x14ac:dyDescent="0.3">
      <c r="C112" s="48">
        <v>223917.33600000001</v>
      </c>
    </row>
    <row r="113" spans="3:3" x14ac:dyDescent="0.3">
      <c r="C113" s="48">
        <v>201518.89440000002</v>
      </c>
    </row>
    <row r="114" spans="3:3" x14ac:dyDescent="0.3">
      <c r="C114" s="48">
        <v>269278.57199999999</v>
      </c>
    </row>
    <row r="115" spans="3:3" x14ac:dyDescent="0.3">
      <c r="C115" s="48">
        <v>204808.16039999996</v>
      </c>
    </row>
    <row r="116" spans="3:3" x14ac:dyDescent="0.3">
      <c r="C116" s="48">
        <v>306878.45759999997</v>
      </c>
    </row>
    <row r="117" spans="3:3" x14ac:dyDescent="0.3">
      <c r="C117" s="48">
        <v>275394.24839999998</v>
      </c>
    </row>
    <row r="118" spans="3:3" x14ac:dyDescent="0.3">
      <c r="C118" s="48">
        <v>192092.24</v>
      </c>
    </row>
    <row r="119" spans="3:3" x14ac:dyDescent="0.3">
      <c r="C119" s="48">
        <v>165430.28200000001</v>
      </c>
    </row>
    <row r="120" spans="3:3" x14ac:dyDescent="0.3">
      <c r="C120" s="48">
        <v>310223.29079999996</v>
      </c>
    </row>
    <row r="121" spans="3:3" x14ac:dyDescent="0.3">
      <c r="C121" s="48">
        <v>231552.32559999998</v>
      </c>
    </row>
    <row r="122" spans="3:3" x14ac:dyDescent="0.3">
      <c r="C122" s="48">
        <v>215774.28439999997</v>
      </c>
    </row>
    <row r="123" spans="3:3" x14ac:dyDescent="0.3">
      <c r="C123" s="48">
        <v>289727.99040000001</v>
      </c>
    </row>
    <row r="124" spans="3:3" x14ac:dyDescent="0.3">
      <c r="C124" s="48">
        <v>195874.94399999999</v>
      </c>
    </row>
    <row r="125" spans="3:3" x14ac:dyDescent="0.3">
      <c r="C125" s="48">
        <v>357538.19519999996</v>
      </c>
    </row>
    <row r="126" spans="3:3" x14ac:dyDescent="0.3">
      <c r="C126" s="48">
        <v>239248.7512</v>
      </c>
    </row>
    <row r="127" spans="3:3" x14ac:dyDescent="0.3">
      <c r="C127" s="48">
        <v>382277.14880000002</v>
      </c>
    </row>
    <row r="128" spans="3:3" x14ac:dyDescent="0.3">
      <c r="C128" s="48">
        <v>248422.66399999999</v>
      </c>
    </row>
    <row r="129" spans="3:3" x14ac:dyDescent="0.3">
      <c r="C129" s="48">
        <v>242740.65599999999</v>
      </c>
    </row>
    <row r="130" spans="3:3" x14ac:dyDescent="0.3">
      <c r="C130" s="48">
        <v>253025.77720000001</v>
      </c>
    </row>
    <row r="131" spans="3:3" x14ac:dyDescent="0.3">
      <c r="C131" s="48">
        <v>234172.38800000004</v>
      </c>
    </row>
    <row r="132" spans="3:3" x14ac:dyDescent="0.3">
      <c r="C132" s="48">
        <v>200678.75119999997</v>
      </c>
    </row>
    <row r="133" spans="3:3" x14ac:dyDescent="0.3">
      <c r="C133" s="48">
        <v>226578.51199999999</v>
      </c>
    </row>
    <row r="134" spans="3:3" x14ac:dyDescent="0.3">
      <c r="C134" s="48">
        <v>200148.89440000002</v>
      </c>
    </row>
    <row r="135" spans="3:3" x14ac:dyDescent="0.3">
      <c r="C135" s="48">
        <v>218585.92480000001</v>
      </c>
    </row>
    <row r="136" spans="3:3" x14ac:dyDescent="0.3">
      <c r="C136" s="48">
        <v>198841.69519999996</v>
      </c>
    </row>
    <row r="137" spans="3:3" x14ac:dyDescent="0.3">
      <c r="C137" s="48">
        <v>252927.84</v>
      </c>
    </row>
    <row r="138" spans="3:3" x14ac:dyDescent="0.3">
      <c r="C138" s="48">
        <v>225290.22039999999</v>
      </c>
    </row>
    <row r="139" spans="3:3" x14ac:dyDescent="0.3">
      <c r="C139" s="48">
        <v>234750.58600000001</v>
      </c>
    </row>
    <row r="140" spans="3:3" x14ac:dyDescent="0.3">
      <c r="C140" s="48">
        <v>287466.41159999999</v>
      </c>
    </row>
    <row r="141" spans="3:3" x14ac:dyDescent="0.3">
      <c r="C141" s="48">
        <v>229464.71119999999</v>
      </c>
    </row>
    <row r="142" spans="3:3" x14ac:dyDescent="0.3">
      <c r="C142" s="48">
        <v>377313.5552</v>
      </c>
    </row>
    <row r="143" spans="3:3" x14ac:dyDescent="0.3">
      <c r="C143" s="48">
        <v>276759.18</v>
      </c>
    </row>
    <row r="144" spans="3:3" x14ac:dyDescent="0.3">
      <c r="C144" s="48">
        <v>219373.4056</v>
      </c>
    </row>
    <row r="145" spans="3:3" x14ac:dyDescent="0.3">
      <c r="C145" s="48">
        <v>230216.21919999999</v>
      </c>
    </row>
    <row r="146" spans="3:3" x14ac:dyDescent="0.3">
      <c r="C146" s="48">
        <v>410932.67319999996</v>
      </c>
    </row>
    <row r="147" spans="3:3" x14ac:dyDescent="0.3">
      <c r="C147" s="48">
        <v>214341.3364</v>
      </c>
    </row>
    <row r="148" spans="3:3" x14ac:dyDescent="0.3">
      <c r="C148" s="48">
        <v>248274.31359999999</v>
      </c>
    </row>
    <row r="149" spans="3:3" x14ac:dyDescent="0.3">
      <c r="C149" s="48">
        <v>390494.27120000002</v>
      </c>
    </row>
    <row r="150" spans="3:3" x14ac:dyDescent="0.3">
      <c r="C150" s="48">
        <v>293876.27480000001</v>
      </c>
    </row>
    <row r="151" spans="3:3" x14ac:dyDescent="0.3">
      <c r="C151" s="48">
        <v>204286.66679999998</v>
      </c>
    </row>
    <row r="152" spans="3:3" x14ac:dyDescent="0.3">
      <c r="C152" s="48">
        <v>230154.52999999997</v>
      </c>
    </row>
    <row r="153" spans="3:3" x14ac:dyDescent="0.3">
      <c r="C153" s="48">
        <v>228170.02560000002</v>
      </c>
    </row>
    <row r="154" spans="3:3" x14ac:dyDescent="0.3">
      <c r="C154" s="48">
        <v>205085.40479999999</v>
      </c>
    </row>
    <row r="155" spans="3:3" x14ac:dyDescent="0.3">
      <c r="C155" s="48">
        <v>177555.06399999998</v>
      </c>
    </row>
    <row r="156" spans="3:3" x14ac:dyDescent="0.3">
      <c r="C156" s="48">
        <v>217748.48000000001</v>
      </c>
    </row>
    <row r="157" spans="3:3" x14ac:dyDescent="0.3">
      <c r="C157" s="48">
        <v>247739.44</v>
      </c>
    </row>
    <row r="158" spans="3:3" x14ac:dyDescent="0.3">
      <c r="C158" s="48">
        <v>484458.03040000005</v>
      </c>
    </row>
    <row r="159" spans="3:3" x14ac:dyDescent="0.3">
      <c r="C159" s="48">
        <v>356506.36999999994</v>
      </c>
    </row>
    <row r="160" spans="3:3" x14ac:dyDescent="0.3">
      <c r="C160" s="48">
        <v>197869.36400000003</v>
      </c>
    </row>
    <row r="161" spans="3:3" x14ac:dyDescent="0.3">
      <c r="C161" s="48">
        <v>236608.95279999997</v>
      </c>
    </row>
    <row r="162" spans="3:3" x14ac:dyDescent="0.3">
      <c r="C162" s="48">
        <v>208930.81200000001</v>
      </c>
    </row>
    <row r="163" spans="3:3" x14ac:dyDescent="0.3">
      <c r="C163" s="48">
        <v>263123.42080000002</v>
      </c>
    </row>
    <row r="164" spans="3:3" x14ac:dyDescent="0.3">
      <c r="C164" s="48">
        <v>286433.57279999997</v>
      </c>
    </row>
    <row r="165" spans="3:3" x14ac:dyDescent="0.3">
      <c r="C165" s="48">
        <v>229581.7836</v>
      </c>
    </row>
    <row r="166" spans="3:3" x14ac:dyDescent="0.3">
      <c r="C166" s="48">
        <v>252053.0264</v>
      </c>
    </row>
    <row r="167" spans="3:3" x14ac:dyDescent="0.3">
      <c r="C167" s="48">
        <v>244820.66720000003</v>
      </c>
    </row>
    <row r="168" spans="3:3" x14ac:dyDescent="0.3">
      <c r="C168" s="48">
        <v>241620.48320000002</v>
      </c>
    </row>
    <row r="169" spans="3:3" x14ac:dyDescent="0.3">
      <c r="C169" s="48">
        <v>235762.34000000003</v>
      </c>
    </row>
    <row r="170" spans="3:3" x14ac:dyDescent="0.3">
      <c r="C170" s="48">
        <v>236639.56</v>
      </c>
    </row>
    <row r="171" spans="3:3" x14ac:dyDescent="0.3">
      <c r="C171" s="48">
        <v>294807.64799999999</v>
      </c>
    </row>
    <row r="172" spans="3:3" x14ac:dyDescent="0.3">
      <c r="C172" s="48">
        <v>293828.68799999997</v>
      </c>
    </row>
    <row r="173" spans="3:3" x14ac:dyDescent="0.3">
      <c r="C173" s="48">
        <v>412856.56159999996</v>
      </c>
    </row>
    <row r="174" spans="3:3" x14ac:dyDescent="0.3">
      <c r="C174" s="48">
        <v>224076.83600000001</v>
      </c>
    </row>
    <row r="175" spans="3:3" x14ac:dyDescent="0.3">
      <c r="C175" s="48">
        <v>258015.61439999999</v>
      </c>
    </row>
    <row r="176" spans="3:3" x14ac:dyDescent="0.3">
      <c r="C176" s="48">
        <v>153466.71240000002</v>
      </c>
    </row>
    <row r="177" spans="3:3" x14ac:dyDescent="0.3">
      <c r="C177" s="48">
        <v>261871.696</v>
      </c>
    </row>
    <row r="178" spans="3:3" x14ac:dyDescent="0.3">
      <c r="C178" s="48">
        <v>210038.6992</v>
      </c>
    </row>
    <row r="179" spans="3:3" x14ac:dyDescent="0.3">
      <c r="C179" s="48">
        <v>210824.0576</v>
      </c>
    </row>
    <row r="180" spans="3:3" x14ac:dyDescent="0.3">
      <c r="C180" s="48">
        <v>249075.6568</v>
      </c>
    </row>
    <row r="181" spans="3:3" x14ac:dyDescent="0.3">
      <c r="C181" s="48">
        <v>219865.76079999999</v>
      </c>
    </row>
    <row r="182" spans="3:3" x14ac:dyDescent="0.3">
      <c r="C182" s="48">
        <v>204292.49399999998</v>
      </c>
    </row>
    <row r="183" spans="3:3" x14ac:dyDescent="0.3">
      <c r="C183" s="48">
        <v>261579.89200000002</v>
      </c>
    </row>
    <row r="184" spans="3:3" x14ac:dyDescent="0.3">
      <c r="C184" s="48">
        <v>222867.42080000002</v>
      </c>
    </row>
    <row r="185" spans="3:3" x14ac:dyDescent="0.3">
      <c r="C185" s="48">
        <v>291494.36</v>
      </c>
    </row>
    <row r="186" spans="3:3" x14ac:dyDescent="0.3">
      <c r="C186" s="48">
        <v>296483.14399999997</v>
      </c>
    </row>
    <row r="187" spans="3:3" x14ac:dyDescent="0.3">
      <c r="C187" s="47">
        <v>532877.38399999996</v>
      </c>
    </row>
    <row r="188" spans="3:3" x14ac:dyDescent="0.3">
      <c r="C188" s="48">
        <v>117564.0716</v>
      </c>
    </row>
    <row r="189" spans="3:3" x14ac:dyDescent="0.3">
      <c r="C189" s="48">
        <v>317196.39999999997</v>
      </c>
    </row>
    <row r="190" spans="3:3" x14ac:dyDescent="0.3">
      <c r="C190" s="48">
        <v>264142.16000000003</v>
      </c>
    </row>
    <row r="191" spans="3:3" x14ac:dyDescent="0.3">
      <c r="C191" s="48">
        <v>222947.20879999999</v>
      </c>
    </row>
    <row r="192" spans="3:3" x14ac:dyDescent="0.3">
      <c r="C192" s="48">
        <v>250312.5344</v>
      </c>
    </row>
    <row r="193" spans="3:3" x14ac:dyDescent="0.3">
      <c r="C193" s="48">
        <v>246050.40400000001</v>
      </c>
    </row>
    <row r="194" spans="3:3" x14ac:dyDescent="0.3">
      <c r="C194" s="48">
        <v>529317.28319999995</v>
      </c>
    </row>
    <row r="195" spans="3:3" x14ac:dyDescent="0.3">
      <c r="C195" s="48">
        <v>169158.29440000001</v>
      </c>
    </row>
    <row r="196" spans="3:3" x14ac:dyDescent="0.3">
      <c r="C196" s="48">
        <v>206958.712</v>
      </c>
    </row>
    <row r="197" spans="3:3" x14ac:dyDescent="0.3">
      <c r="C197" s="48">
        <v>206445.42319999999</v>
      </c>
    </row>
    <row r="198" spans="3:3" x14ac:dyDescent="0.3">
      <c r="C198" s="48">
        <v>239341.58079999997</v>
      </c>
    </row>
    <row r="199" spans="3:3" x14ac:dyDescent="0.3">
      <c r="C199" s="48">
        <v>398903.42240000004</v>
      </c>
    </row>
    <row r="200" spans="3:3" x14ac:dyDescent="0.3">
      <c r="C200" s="48">
        <v>210745.16639999999</v>
      </c>
    </row>
    <row r="201" spans="3:3" x14ac:dyDescent="0.3">
      <c r="C201" s="48">
        <v>331154.87840000005</v>
      </c>
    </row>
    <row r="202" spans="3:3" x14ac:dyDescent="0.3">
      <c r="C202" s="48">
        <v>204434.6784</v>
      </c>
    </row>
    <row r="203" spans="3:3" x14ac:dyDescent="0.3">
      <c r="C203" s="48">
        <v>189194.30720000001</v>
      </c>
    </row>
    <row r="204" spans="3:3" x14ac:dyDescent="0.3">
      <c r="C204" s="48">
        <v>204027.0912</v>
      </c>
    </row>
    <row r="205" spans="3:3" x14ac:dyDescent="0.3">
      <c r="C205" s="47">
        <v>400865.91599999997</v>
      </c>
    </row>
    <row r="206" spans="3:3" x14ac:dyDescent="0.3">
      <c r="C206" s="47">
        <v>217787.71039999998</v>
      </c>
    </row>
    <row r="207" spans="3:3" x14ac:dyDescent="0.3">
      <c r="C207" s="47">
        <v>219630.90120000002</v>
      </c>
    </row>
    <row r="208" spans="3:3" x14ac:dyDescent="0.3">
      <c r="C208" s="47">
        <v>244624.87199999997</v>
      </c>
    </row>
    <row r="209" spans="3:3" x14ac:dyDescent="0.3">
      <c r="C209" s="47">
        <v>163162.8792</v>
      </c>
    </row>
    <row r="210" spans="3:3" x14ac:dyDescent="0.3">
      <c r="C210" s="47">
        <v>401302.81920000003</v>
      </c>
    </row>
    <row r="211" spans="3:3" x14ac:dyDescent="0.3">
      <c r="C211" s="47">
        <v>538271.73560000001</v>
      </c>
    </row>
    <row r="212" spans="3:3" x14ac:dyDescent="0.3">
      <c r="C212" s="47">
        <v>461464.99200000003</v>
      </c>
    </row>
    <row r="213" spans="3:3" x14ac:dyDescent="0.3">
      <c r="C213" s="47">
        <v>275812.49280000001</v>
      </c>
    </row>
    <row r="214" spans="3:3" x14ac:dyDescent="0.3">
      <c r="C214" s="47">
        <v>216552.71200000003</v>
      </c>
    </row>
    <row r="215" spans="3:3" x14ac:dyDescent="0.3">
      <c r="C215" s="47">
        <v>495570.44480000006</v>
      </c>
    </row>
    <row r="216" spans="3:3" x14ac:dyDescent="0.3">
      <c r="C216" s="47">
        <v>388656.80639999994</v>
      </c>
    </row>
    <row r="217" spans="3:3" x14ac:dyDescent="0.3">
      <c r="C217" s="47">
        <v>495024.09120000002</v>
      </c>
    </row>
    <row r="218" spans="3:3" x14ac:dyDescent="0.3">
      <c r="C218" s="47">
        <v>526947.16320000007</v>
      </c>
    </row>
    <row r="219" spans="3:3" x14ac:dyDescent="0.3">
      <c r="C219" s="47">
        <v>427236.09959999996</v>
      </c>
    </row>
    <row r="220" spans="3:3" x14ac:dyDescent="0.3">
      <c r="C220" s="47">
        <v>327044.36839999998</v>
      </c>
    </row>
    <row r="221" spans="3:3" x14ac:dyDescent="0.3">
      <c r="C221" s="47">
        <v>385447.68719999999</v>
      </c>
    </row>
    <row r="222" spans="3:3" x14ac:dyDescent="0.3">
      <c r="C222" s="47">
        <v>401894.81799999997</v>
      </c>
    </row>
    <row r="223" spans="3:3" x14ac:dyDescent="0.3">
      <c r="C223" s="47">
        <v>264275.78240000003</v>
      </c>
    </row>
    <row r="224" spans="3:3" x14ac:dyDescent="0.3">
      <c r="C224" s="47">
        <v>231348.92799999996</v>
      </c>
    </row>
    <row r="225" spans="3:3" x14ac:dyDescent="0.3">
      <c r="C225" s="47">
        <v>264238.94999999995</v>
      </c>
    </row>
    <row r="226" spans="3:3" x14ac:dyDescent="0.3">
      <c r="C226" s="47">
        <v>217357.63279999999</v>
      </c>
    </row>
    <row r="227" spans="3:3" x14ac:dyDescent="0.3">
      <c r="C227" s="47">
        <v>482404.31200000003</v>
      </c>
    </row>
    <row r="228" spans="3:3" x14ac:dyDescent="0.3">
      <c r="C228" s="47">
        <v>228937.89599999995</v>
      </c>
    </row>
    <row r="229" spans="3:3" x14ac:dyDescent="0.3">
      <c r="C229" s="47">
        <v>498994.03200000006</v>
      </c>
    </row>
    <row r="230" spans="3:3" x14ac:dyDescent="0.3">
      <c r="C230" s="47">
        <v>256376.27599999995</v>
      </c>
    </row>
    <row r="231" spans="3:3" x14ac:dyDescent="0.3">
      <c r="C231" s="47">
        <v>255243.10879999999</v>
      </c>
    </row>
    <row r="232" spans="3:3" x14ac:dyDescent="0.3">
      <c r="C232" s="47">
        <v>506786.66400000005</v>
      </c>
    </row>
    <row r="233" spans="3:3" x14ac:dyDescent="0.3">
      <c r="C233" s="47">
        <v>233172.48999999996</v>
      </c>
    </row>
    <row r="234" spans="3:3" x14ac:dyDescent="0.3">
      <c r="C234" s="47">
        <v>233834.00480000002</v>
      </c>
    </row>
    <row r="235" spans="3:3" x14ac:dyDescent="0.3">
      <c r="C235" s="47">
        <v>523373.44800000009</v>
      </c>
    </row>
    <row r="236" spans="3:3" x14ac:dyDescent="0.3">
      <c r="C236" s="47">
        <v>228872.91199999995</v>
      </c>
    </row>
    <row r="237" spans="3:3" x14ac:dyDescent="0.3">
      <c r="C237" s="47">
        <v>208655.6704</v>
      </c>
    </row>
    <row r="238" spans="3:3" x14ac:dyDescent="0.3">
      <c r="C238" s="47">
        <v>322952.55839999998</v>
      </c>
    </row>
    <row r="239" spans="3:3" x14ac:dyDescent="0.3">
      <c r="C239" s="47">
        <v>216826</v>
      </c>
    </row>
    <row r="240" spans="3:3" x14ac:dyDescent="0.3">
      <c r="C240" s="47">
        <v>298730.40399999998</v>
      </c>
    </row>
    <row r="241" spans="3:3" x14ac:dyDescent="0.3">
      <c r="C241" s="47">
        <v>230495.00639999998</v>
      </c>
    </row>
    <row r="242" spans="3:3" x14ac:dyDescent="0.3">
      <c r="C242" s="47">
        <v>346048.04079999996</v>
      </c>
    </row>
    <row r="243" spans="3:3" x14ac:dyDescent="0.3">
      <c r="C243" s="47">
        <v>377043.5956</v>
      </c>
    </row>
    <row r="244" spans="3:3" x14ac:dyDescent="0.3">
      <c r="C244" s="47">
        <v>413761.70639999997</v>
      </c>
    </row>
    <row r="245" spans="3:3" x14ac:dyDescent="0.3">
      <c r="C245" s="47">
        <v>212644.39479999998</v>
      </c>
    </row>
    <row r="246" spans="3:3" x14ac:dyDescent="0.3">
      <c r="C246" s="47">
        <v>250415.38199999995</v>
      </c>
    </row>
    <row r="247" spans="3:3" x14ac:dyDescent="0.3">
      <c r="C247" s="47">
        <v>219252.89199999996</v>
      </c>
    </row>
    <row r="248" spans="3:3" x14ac:dyDescent="0.3">
      <c r="C248" s="47">
        <v>264011.69799999997</v>
      </c>
    </row>
    <row r="249" spans="3:3" x14ac:dyDescent="0.3">
      <c r="C249" s="47">
        <v>211406.86800000002</v>
      </c>
    </row>
    <row r="250" spans="3:3" x14ac:dyDescent="0.3">
      <c r="C250" s="47">
        <v>396330.29079999996</v>
      </c>
    </row>
    <row r="251" spans="3:3" x14ac:dyDescent="0.3">
      <c r="C251" s="47">
        <v>227072.87839999996</v>
      </c>
    </row>
    <row r="252" spans="3:3" x14ac:dyDescent="0.3">
      <c r="C252" s="47">
        <v>276323.86559999996</v>
      </c>
    </row>
    <row r="253" spans="3:3" x14ac:dyDescent="0.3">
      <c r="C253" s="47">
        <v>230943.37959999996</v>
      </c>
    </row>
    <row r="254" spans="3:3" x14ac:dyDescent="0.3">
      <c r="C254" s="47">
        <v>315382.11</v>
      </c>
    </row>
    <row r="255" spans="3:3" x14ac:dyDescent="0.3">
      <c r="C255" s="47">
        <v>372016.56160000002</v>
      </c>
    </row>
    <row r="256" spans="3:3" x14ac:dyDescent="0.3">
      <c r="C256" s="47">
        <v>237680.87519999995</v>
      </c>
    </row>
    <row r="257" spans="3:3" x14ac:dyDescent="0.3">
      <c r="C257" s="47">
        <v>234032.88399999996</v>
      </c>
    </row>
    <row r="258" spans="3:3" x14ac:dyDescent="0.3">
      <c r="C258" s="47">
        <v>273165.57680000004</v>
      </c>
    </row>
    <row r="259" spans="3:3" x14ac:dyDescent="0.3">
      <c r="C259" s="47">
        <v>271227.49439999997</v>
      </c>
    </row>
    <row r="260" spans="3:3" x14ac:dyDescent="0.3">
      <c r="C260" s="47">
        <v>349865.22239999997</v>
      </c>
    </row>
    <row r="261" spans="3:3" x14ac:dyDescent="0.3">
      <c r="C261" s="47">
        <v>199730.734</v>
      </c>
    </row>
    <row r="262" spans="3:3" x14ac:dyDescent="0.3">
      <c r="C262" s="47">
        <v>338482.45439999999</v>
      </c>
    </row>
    <row r="263" spans="3:3" x14ac:dyDescent="0.3">
      <c r="C263" s="47">
        <v>351304.57759999996</v>
      </c>
    </row>
    <row r="264" spans="3:3" x14ac:dyDescent="0.3">
      <c r="C264" s="47">
        <v>338472.13279999996</v>
      </c>
    </row>
    <row r="265" spans="3:3" x14ac:dyDescent="0.3">
      <c r="C265" s="47">
        <v>212916.35680000001</v>
      </c>
    </row>
    <row r="266" spans="3:3" x14ac:dyDescent="0.3">
      <c r="C266" s="47">
        <v>308660.80319999997</v>
      </c>
    </row>
    <row r="267" spans="3:3" x14ac:dyDescent="0.3">
      <c r="C267" s="47">
        <v>147343.69400000002</v>
      </c>
    </row>
    <row r="268" spans="3:3" x14ac:dyDescent="0.3">
      <c r="C268" s="47">
        <v>448574.6704</v>
      </c>
    </row>
    <row r="269" spans="3:3" x14ac:dyDescent="0.3">
      <c r="C269" s="47">
        <v>255337.89800000002</v>
      </c>
    </row>
    <row r="270" spans="3:3" x14ac:dyDescent="0.3">
      <c r="C270" s="47">
        <v>175773.58559999999</v>
      </c>
    </row>
    <row r="271" spans="3:3" x14ac:dyDescent="0.3">
      <c r="C271" s="47">
        <v>322610.73919999995</v>
      </c>
    </row>
    <row r="272" spans="3:3" x14ac:dyDescent="0.3">
      <c r="C272" s="47">
        <v>279191.25599999999</v>
      </c>
    </row>
    <row r="273" spans="3:3" x14ac:dyDescent="0.3">
      <c r="C273" s="47">
        <v>287996.52960000001</v>
      </c>
    </row>
    <row r="274" spans="3:3" x14ac:dyDescent="0.3">
      <c r="C274" s="47">
        <v>365868.77759999997</v>
      </c>
    </row>
    <row r="275" spans="3:3" x14ac:dyDescent="0.3">
      <c r="C275" s="47">
        <v>199216.40399999995</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P273"/>
  <sheetViews>
    <sheetView tabSelected="1" topLeftCell="B1" workbookViewId="0">
      <selection activeCell="P5" sqref="P5"/>
    </sheetView>
  </sheetViews>
  <sheetFormatPr defaultColWidth="8.84375" defaultRowHeight="11.6" x14ac:dyDescent="0.3"/>
  <cols>
    <col min="1" max="1" width="2" style="32" customWidth="1"/>
    <col min="2" max="2" width="7.3046875" style="32" customWidth="1"/>
    <col min="3" max="3" width="14.84375" style="32" bestFit="1" customWidth="1"/>
    <col min="4" max="4" width="18.53515625" style="32" bestFit="1" customWidth="1"/>
    <col min="5" max="16384" width="8.84375" style="32"/>
  </cols>
  <sheetData>
    <row r="1" spans="2:16" ht="15.45" x14ac:dyDescent="0.3">
      <c r="B1" s="24" t="s">
        <v>527</v>
      </c>
    </row>
    <row r="2" spans="2:16" x14ac:dyDescent="0.3">
      <c r="B2" s="25" t="s">
        <v>536</v>
      </c>
    </row>
    <row r="3" spans="2:16" x14ac:dyDescent="0.3">
      <c r="M3" s="32" t="s">
        <v>562</v>
      </c>
      <c r="N3" s="32" t="s">
        <v>563</v>
      </c>
      <c r="O3" s="32" t="s">
        <v>564</v>
      </c>
    </row>
    <row r="4" spans="2:16" x14ac:dyDescent="0.3">
      <c r="B4" s="33" t="s">
        <v>548</v>
      </c>
      <c r="M4" s="32">
        <f>_xlfn.COVARIANCE.S(C7:C273,D7:D273)</f>
        <v>24147721.725818869</v>
      </c>
      <c r="N4" s="32">
        <f>_xlfn.STDEV.S(C7:C273)</f>
        <v>284.89501556104182</v>
      </c>
      <c r="O4" s="32">
        <f>_xlfn.STDEV.S(D7:D273)</f>
        <v>89119.120849125262</v>
      </c>
      <c r="P4" s="32">
        <f>M4/(N4*O4)</f>
        <v>0.95108737743163918</v>
      </c>
    </row>
    <row r="5" spans="2:16" x14ac:dyDescent="0.3">
      <c r="B5" s="33"/>
      <c r="C5" s="39"/>
      <c r="D5" s="39"/>
    </row>
    <row r="7" spans="2:16" x14ac:dyDescent="0.3">
      <c r="C7" s="50">
        <v>743.0856</v>
      </c>
      <c r="D7" s="52">
        <v>246172.67600000001</v>
      </c>
    </row>
    <row r="8" spans="2:16" x14ac:dyDescent="0.3">
      <c r="C8" s="50">
        <v>756.21280000000002</v>
      </c>
      <c r="D8" s="52">
        <v>246331.90400000001</v>
      </c>
    </row>
    <row r="9" spans="2:16" x14ac:dyDescent="0.3">
      <c r="C9" s="50">
        <v>587.2808</v>
      </c>
      <c r="D9" s="52">
        <v>209280.91039999999</v>
      </c>
    </row>
    <row r="10" spans="2:16" x14ac:dyDescent="0.3">
      <c r="C10" s="50">
        <v>1604.7463999999998</v>
      </c>
      <c r="D10" s="52">
        <v>452667.00639999995</v>
      </c>
    </row>
    <row r="11" spans="2:16" x14ac:dyDescent="0.3">
      <c r="C11" s="50">
        <v>1375.4507999999998</v>
      </c>
      <c r="D11" s="52">
        <v>467083.31319999998</v>
      </c>
    </row>
    <row r="12" spans="2:16" x14ac:dyDescent="0.3">
      <c r="C12" s="50">
        <v>675.18999999999994</v>
      </c>
      <c r="D12" s="52">
        <v>203491.84999999998</v>
      </c>
    </row>
    <row r="13" spans="2:16" x14ac:dyDescent="0.3">
      <c r="C13" s="50">
        <v>670.88599999999997</v>
      </c>
      <c r="D13" s="52">
        <v>212520.826</v>
      </c>
    </row>
    <row r="14" spans="2:16" x14ac:dyDescent="0.3">
      <c r="C14" s="50">
        <v>720.81239999999991</v>
      </c>
      <c r="D14" s="52">
        <v>198591.84879999998</v>
      </c>
    </row>
    <row r="15" spans="2:16" x14ac:dyDescent="0.3">
      <c r="C15" s="50">
        <v>782.25200000000007</v>
      </c>
      <c r="D15" s="52">
        <v>265467.68000000005</v>
      </c>
    </row>
    <row r="16" spans="2:16" x14ac:dyDescent="0.3">
      <c r="C16" s="50">
        <v>794.51840000000004</v>
      </c>
      <c r="D16" s="52">
        <v>235633.2592</v>
      </c>
    </row>
    <row r="17" spans="3:4" x14ac:dyDescent="0.3">
      <c r="C17" s="50">
        <v>1160.3584000000001</v>
      </c>
      <c r="D17" s="52">
        <v>317473.86080000002</v>
      </c>
    </row>
    <row r="18" spans="3:4" x14ac:dyDescent="0.3">
      <c r="C18" s="50">
        <v>1942.5028</v>
      </c>
      <c r="D18" s="52">
        <v>503790.23080000002</v>
      </c>
    </row>
    <row r="19" spans="3:4" x14ac:dyDescent="0.3">
      <c r="C19" s="50">
        <v>794.51840000000004</v>
      </c>
      <c r="D19" s="52">
        <v>217786.37600000002</v>
      </c>
    </row>
    <row r="20" spans="3:4" x14ac:dyDescent="0.3">
      <c r="C20" s="50">
        <v>1109.2483999999999</v>
      </c>
      <c r="D20" s="52">
        <v>460001.25599999994</v>
      </c>
    </row>
    <row r="21" spans="3:4" x14ac:dyDescent="0.3">
      <c r="C21" s="50">
        <v>1400.9519999999998</v>
      </c>
      <c r="D21" s="52">
        <v>460001.25599999994</v>
      </c>
    </row>
    <row r="22" spans="3:4" x14ac:dyDescent="0.3">
      <c r="C22" s="50">
        <v>1479.7152000000001</v>
      </c>
      <c r="D22" s="52">
        <v>448134.26880000002</v>
      </c>
    </row>
    <row r="23" spans="3:4" x14ac:dyDescent="0.3">
      <c r="C23" s="50">
        <v>790.53719999999998</v>
      </c>
      <c r="D23" s="52">
        <v>249591.99479999999</v>
      </c>
    </row>
    <row r="24" spans="3:4" x14ac:dyDescent="0.3">
      <c r="C24" s="50">
        <v>723.93280000000004</v>
      </c>
      <c r="D24" s="52">
        <v>196142.19200000001</v>
      </c>
    </row>
    <row r="25" spans="3:4" x14ac:dyDescent="0.3">
      <c r="C25" s="50">
        <v>781.0684</v>
      </c>
      <c r="D25" s="52">
        <v>258572.47760000001</v>
      </c>
    </row>
    <row r="26" spans="3:4" x14ac:dyDescent="0.3">
      <c r="C26" s="50">
        <v>1127.7556</v>
      </c>
      <c r="D26" s="52">
        <v>310831.21159999998</v>
      </c>
    </row>
    <row r="27" spans="3:4" x14ac:dyDescent="0.3">
      <c r="C27" s="50">
        <v>720.70479999999998</v>
      </c>
      <c r="D27" s="52">
        <v>207281.5912</v>
      </c>
    </row>
    <row r="28" spans="3:4" x14ac:dyDescent="0.3">
      <c r="C28" s="50">
        <v>649.68880000000001</v>
      </c>
      <c r="D28" s="52">
        <v>168834.04240000001</v>
      </c>
    </row>
    <row r="29" spans="3:4" x14ac:dyDescent="0.3">
      <c r="C29" s="50">
        <v>1307.4476</v>
      </c>
      <c r="D29" s="52">
        <v>396973.83240000001</v>
      </c>
    </row>
    <row r="30" spans="3:4" x14ac:dyDescent="0.3">
      <c r="C30" s="50">
        <v>618.37720000000002</v>
      </c>
      <c r="D30" s="52">
        <v>188743.1072</v>
      </c>
    </row>
    <row r="31" spans="3:4" x14ac:dyDescent="0.3">
      <c r="C31" s="50">
        <v>625.80160000000001</v>
      </c>
      <c r="D31" s="52">
        <v>179674.07519999999</v>
      </c>
    </row>
    <row r="32" spans="3:4" x14ac:dyDescent="0.3">
      <c r="C32" s="50">
        <v>1203.2908</v>
      </c>
      <c r="D32" s="52">
        <v>306363.64360000001</v>
      </c>
    </row>
    <row r="33" spans="3:4" x14ac:dyDescent="0.3">
      <c r="C33" s="50">
        <v>670.88599999999997</v>
      </c>
      <c r="D33" s="52">
        <v>200300.63399999999</v>
      </c>
    </row>
    <row r="34" spans="3:4" x14ac:dyDescent="0.3">
      <c r="C34" s="50">
        <v>1434.0927999999999</v>
      </c>
      <c r="D34" s="52">
        <v>382041.12799999997</v>
      </c>
    </row>
    <row r="35" spans="3:4" x14ac:dyDescent="0.3">
      <c r="C35" s="50">
        <v>781.0684</v>
      </c>
      <c r="D35" s="52">
        <v>245572.7936</v>
      </c>
    </row>
    <row r="36" spans="3:4" x14ac:dyDescent="0.3">
      <c r="C36" s="50">
        <v>1596.3536000000001</v>
      </c>
      <c r="D36" s="52">
        <v>407214.28960000002</v>
      </c>
    </row>
    <row r="37" spans="3:4" x14ac:dyDescent="0.3">
      <c r="C37" s="50">
        <v>1110.3244</v>
      </c>
      <c r="D37" s="52">
        <v>355073.4032</v>
      </c>
    </row>
    <row r="38" spans="3:4" x14ac:dyDescent="0.3">
      <c r="C38" s="50">
        <v>781.0684</v>
      </c>
      <c r="D38" s="52">
        <v>256821.6404</v>
      </c>
    </row>
    <row r="39" spans="3:4" x14ac:dyDescent="0.3">
      <c r="C39" s="50">
        <v>697.89359999999999</v>
      </c>
      <c r="D39" s="52">
        <v>226342.80319999999</v>
      </c>
    </row>
    <row r="40" spans="3:4" x14ac:dyDescent="0.3">
      <c r="C40" s="50">
        <v>625.80160000000001</v>
      </c>
      <c r="D40" s="52">
        <v>191389.8688</v>
      </c>
    </row>
    <row r="41" spans="3:4" x14ac:dyDescent="0.3">
      <c r="C41" s="50">
        <v>957.53239999999994</v>
      </c>
      <c r="D41" s="52">
        <v>297008.96519999998</v>
      </c>
    </row>
    <row r="42" spans="3:4" x14ac:dyDescent="0.3">
      <c r="C42" s="50">
        <v>722.96439999999996</v>
      </c>
      <c r="D42" s="52">
        <v>250773.1452</v>
      </c>
    </row>
    <row r="43" spans="3:4" x14ac:dyDescent="0.3">
      <c r="C43" s="50">
        <v>923.20799999999997</v>
      </c>
      <c r="D43" s="52">
        <v>312211.14399999997</v>
      </c>
    </row>
    <row r="44" spans="3:4" x14ac:dyDescent="0.3">
      <c r="C44" s="50">
        <v>670.24040000000002</v>
      </c>
      <c r="D44" s="52">
        <v>190119.50400000002</v>
      </c>
    </row>
    <row r="45" spans="3:4" x14ac:dyDescent="0.3">
      <c r="C45" s="50">
        <v>785.48</v>
      </c>
      <c r="D45" s="52">
        <v>225050.52000000002</v>
      </c>
    </row>
    <row r="46" spans="3:4" x14ac:dyDescent="0.3">
      <c r="C46" s="50">
        <v>798.28440000000001</v>
      </c>
      <c r="D46" s="52">
        <v>261742.742</v>
      </c>
    </row>
    <row r="47" spans="3:4" x14ac:dyDescent="0.3">
      <c r="C47" s="50">
        <v>1121.9451999999999</v>
      </c>
      <c r="D47" s="52">
        <v>344530.88879999996</v>
      </c>
    </row>
    <row r="48" spans="3:4" x14ac:dyDescent="0.3">
      <c r="C48" s="50">
        <v>782.25200000000007</v>
      </c>
      <c r="D48" s="52">
        <v>215410.27600000001</v>
      </c>
    </row>
    <row r="49" spans="3:4" x14ac:dyDescent="0.3">
      <c r="C49" s="50">
        <v>923.20799999999997</v>
      </c>
      <c r="D49" s="52">
        <v>252185.992</v>
      </c>
    </row>
    <row r="50" spans="3:4" x14ac:dyDescent="0.3">
      <c r="C50" s="50">
        <v>1434.0927999999999</v>
      </c>
      <c r="D50" s="52">
        <v>480545.80959999998</v>
      </c>
    </row>
    <row r="51" spans="3:4" x14ac:dyDescent="0.3">
      <c r="C51" s="50">
        <v>1160.3584000000001</v>
      </c>
      <c r="D51" s="52">
        <v>300385.6176</v>
      </c>
    </row>
    <row r="52" spans="3:4" x14ac:dyDescent="0.3">
      <c r="C52" s="50">
        <v>798.28440000000001</v>
      </c>
      <c r="D52" s="52">
        <v>240539.34760000001</v>
      </c>
    </row>
    <row r="53" spans="3:4" x14ac:dyDescent="0.3">
      <c r="C53" s="50">
        <v>733.18639999999994</v>
      </c>
      <c r="D53" s="52">
        <v>222138.71599999999</v>
      </c>
    </row>
    <row r="54" spans="3:4" x14ac:dyDescent="0.3">
      <c r="C54" s="50">
        <v>798.28440000000001</v>
      </c>
      <c r="D54" s="52">
        <v>228410.054</v>
      </c>
    </row>
    <row r="55" spans="3:4" x14ac:dyDescent="0.3">
      <c r="C55" s="50">
        <v>733.18639999999994</v>
      </c>
      <c r="D55" s="52">
        <v>197053.51439999999</v>
      </c>
    </row>
    <row r="56" spans="3:4" x14ac:dyDescent="0.3">
      <c r="C56" s="50">
        <v>717.04639999999995</v>
      </c>
      <c r="D56" s="52">
        <v>193660.62079999998</v>
      </c>
    </row>
    <row r="57" spans="3:4" x14ac:dyDescent="0.3">
      <c r="C57" s="50">
        <v>747.49720000000002</v>
      </c>
      <c r="D57" s="52">
        <v>237060.1488</v>
      </c>
    </row>
    <row r="58" spans="3:4" x14ac:dyDescent="0.3">
      <c r="C58" s="50">
        <v>1121.9451999999999</v>
      </c>
      <c r="D58" s="52">
        <v>372001.69679999998</v>
      </c>
    </row>
    <row r="59" spans="3:4" x14ac:dyDescent="0.3">
      <c r="C59" s="50">
        <v>1121.9451999999999</v>
      </c>
      <c r="D59" s="52">
        <v>290031.25879999995</v>
      </c>
    </row>
    <row r="60" spans="3:4" x14ac:dyDescent="0.3">
      <c r="C60" s="50">
        <v>827.87439999999992</v>
      </c>
      <c r="D60" s="52">
        <v>238811.06399999998</v>
      </c>
    </row>
    <row r="61" spans="3:4" x14ac:dyDescent="0.3">
      <c r="C61" s="50">
        <v>747.49720000000002</v>
      </c>
      <c r="D61" s="52">
        <v>199054.1992</v>
      </c>
    </row>
    <row r="62" spans="3:4" x14ac:dyDescent="0.3">
      <c r="C62" s="50">
        <v>1608.8352</v>
      </c>
      <c r="D62" s="52">
        <v>496266.40639999998</v>
      </c>
    </row>
    <row r="63" spans="3:4" x14ac:dyDescent="0.3">
      <c r="C63" s="50">
        <v>1132.0595999999998</v>
      </c>
      <c r="D63" s="52">
        <v>346906.89319999993</v>
      </c>
    </row>
    <row r="64" spans="3:4" x14ac:dyDescent="0.3">
      <c r="C64" s="50">
        <v>1383.8436000000002</v>
      </c>
      <c r="D64" s="52">
        <v>376964.61560000002</v>
      </c>
    </row>
    <row r="65" spans="3:4" x14ac:dyDescent="0.3">
      <c r="C65" s="50">
        <v>927.83479999999997</v>
      </c>
      <c r="D65" s="52">
        <v>315733.15360000002</v>
      </c>
    </row>
    <row r="66" spans="3:4" x14ac:dyDescent="0.3">
      <c r="C66" s="50">
        <v>669.1644</v>
      </c>
      <c r="D66" s="52">
        <v>188273.7304</v>
      </c>
    </row>
    <row r="67" spans="3:4" x14ac:dyDescent="0.3">
      <c r="C67" s="50">
        <v>928.1576</v>
      </c>
      <c r="D67" s="52">
        <v>253831.02480000001</v>
      </c>
    </row>
    <row r="68" spans="3:4" x14ac:dyDescent="0.3">
      <c r="C68" s="50">
        <v>798.49959999999987</v>
      </c>
      <c r="D68" s="52">
        <v>278575.86879999994</v>
      </c>
    </row>
    <row r="69" spans="3:4" x14ac:dyDescent="0.3">
      <c r="C69" s="50">
        <v>1305.6184000000001</v>
      </c>
      <c r="D69" s="52">
        <v>402081.79600000003</v>
      </c>
    </row>
    <row r="70" spans="3:4" x14ac:dyDescent="0.3">
      <c r="C70" s="50">
        <v>1121.9451999999999</v>
      </c>
      <c r="D70" s="52">
        <v>310832.58759999997</v>
      </c>
    </row>
    <row r="71" spans="3:4" x14ac:dyDescent="0.3">
      <c r="C71" s="50">
        <v>785.48</v>
      </c>
      <c r="D71" s="52">
        <v>257183.48</v>
      </c>
    </row>
    <row r="72" spans="3:4" x14ac:dyDescent="0.3">
      <c r="C72" s="50">
        <v>927.08159999999998</v>
      </c>
      <c r="D72" s="52">
        <v>326885.33600000001</v>
      </c>
    </row>
    <row r="73" spans="3:4" x14ac:dyDescent="0.3">
      <c r="C73" s="50">
        <v>1109.2483999999999</v>
      </c>
      <c r="D73" s="52">
        <v>344568.74280000001</v>
      </c>
    </row>
    <row r="74" spans="3:4" x14ac:dyDescent="0.3">
      <c r="C74" s="50">
        <v>649.79639999999995</v>
      </c>
      <c r="D74" s="52">
        <v>214631.68039999998</v>
      </c>
    </row>
    <row r="75" spans="3:4" x14ac:dyDescent="0.3">
      <c r="C75" s="50">
        <v>785.48</v>
      </c>
      <c r="D75" s="52">
        <v>237207.67999999999</v>
      </c>
    </row>
    <row r="76" spans="3:4" x14ac:dyDescent="0.3">
      <c r="C76" s="50">
        <v>1596.3536000000001</v>
      </c>
      <c r="D76" s="52">
        <v>464549.19040000002</v>
      </c>
    </row>
    <row r="77" spans="3:4" x14ac:dyDescent="0.3">
      <c r="C77" s="50">
        <v>1121.9451999999999</v>
      </c>
      <c r="D77" s="52">
        <v>310577.03959999996</v>
      </c>
    </row>
    <row r="78" spans="3:4" x14ac:dyDescent="0.3">
      <c r="C78" s="50">
        <v>743.40840000000003</v>
      </c>
      <c r="D78" s="52">
        <v>205098.2108</v>
      </c>
    </row>
    <row r="79" spans="3:4" x14ac:dyDescent="0.3">
      <c r="C79" s="50">
        <v>756.21280000000002</v>
      </c>
      <c r="D79" s="52">
        <v>248525.11680000002</v>
      </c>
    </row>
    <row r="80" spans="3:4" x14ac:dyDescent="0.3">
      <c r="C80" s="50">
        <v>649.79639999999995</v>
      </c>
      <c r="D80" s="52">
        <v>224463.86599999998</v>
      </c>
    </row>
    <row r="81" spans="3:4" x14ac:dyDescent="0.3">
      <c r="C81" s="50">
        <v>785.48</v>
      </c>
      <c r="D81" s="52">
        <v>220606.28</v>
      </c>
    </row>
    <row r="82" spans="3:4" x14ac:dyDescent="0.3">
      <c r="C82" s="50">
        <v>785.48</v>
      </c>
      <c r="D82" s="52">
        <v>220865</v>
      </c>
    </row>
    <row r="83" spans="3:4" x14ac:dyDescent="0.3">
      <c r="C83" s="50">
        <v>1283.4528</v>
      </c>
      <c r="D83" s="52">
        <v>338181.18080000003</v>
      </c>
    </row>
    <row r="84" spans="3:4" x14ac:dyDescent="0.3">
      <c r="C84" s="50">
        <v>1434.0927999999999</v>
      </c>
      <c r="D84" s="52">
        <v>432679.91199999995</v>
      </c>
    </row>
    <row r="85" spans="3:4" x14ac:dyDescent="0.3">
      <c r="C85" s="50">
        <v>782.25200000000007</v>
      </c>
      <c r="D85" s="52">
        <v>196220.04800000001</v>
      </c>
    </row>
    <row r="86" spans="3:4" x14ac:dyDescent="0.3">
      <c r="C86" s="50">
        <v>1288.6176</v>
      </c>
      <c r="D86" s="52">
        <v>323915.8112</v>
      </c>
    </row>
    <row r="87" spans="3:4" x14ac:dyDescent="0.3">
      <c r="C87" s="50">
        <v>781.0684</v>
      </c>
      <c r="D87" s="52">
        <v>200719.01519999999</v>
      </c>
    </row>
    <row r="88" spans="3:4" x14ac:dyDescent="0.3">
      <c r="C88" s="50">
        <v>1222.336</v>
      </c>
      <c r="D88" s="52">
        <v>380809.52</v>
      </c>
    </row>
    <row r="89" spans="3:4" x14ac:dyDescent="0.3">
      <c r="C89" s="50">
        <v>781.0684</v>
      </c>
      <c r="D89" s="52">
        <v>213942.5624</v>
      </c>
    </row>
    <row r="90" spans="3:4" x14ac:dyDescent="0.3">
      <c r="C90" s="50">
        <v>743.0856</v>
      </c>
      <c r="D90" s="52">
        <v>207581.42720000001</v>
      </c>
    </row>
    <row r="91" spans="3:4" x14ac:dyDescent="0.3">
      <c r="C91" s="50">
        <v>785.48</v>
      </c>
      <c r="D91" s="52">
        <v>241671.52000000002</v>
      </c>
    </row>
    <row r="92" spans="3:4" x14ac:dyDescent="0.3">
      <c r="C92" s="50">
        <v>1109.2483999999999</v>
      </c>
      <c r="D92" s="52">
        <v>336695.2524</v>
      </c>
    </row>
    <row r="93" spans="3:4" x14ac:dyDescent="0.3">
      <c r="C93" s="50">
        <v>579.74879999999996</v>
      </c>
      <c r="D93" s="52">
        <v>171262.6544</v>
      </c>
    </row>
    <row r="94" spans="3:4" x14ac:dyDescent="0.3">
      <c r="C94" s="50">
        <v>1128.4012</v>
      </c>
      <c r="D94" s="52">
        <v>299159.1384</v>
      </c>
    </row>
    <row r="95" spans="3:4" x14ac:dyDescent="0.3">
      <c r="C95" s="50">
        <v>701.65959999999995</v>
      </c>
      <c r="D95" s="52">
        <v>212265.66799999998</v>
      </c>
    </row>
    <row r="96" spans="3:4" x14ac:dyDescent="0.3">
      <c r="C96" s="50">
        <v>1336.93</v>
      </c>
      <c r="D96" s="52">
        <v>388515.14</v>
      </c>
    </row>
    <row r="97" spans="3:4" x14ac:dyDescent="0.3">
      <c r="C97" s="50">
        <v>794.51840000000004</v>
      </c>
      <c r="D97" s="52">
        <v>263790.81440000003</v>
      </c>
    </row>
    <row r="98" spans="3:4" x14ac:dyDescent="0.3">
      <c r="C98" s="50">
        <v>1171.5488</v>
      </c>
      <c r="D98" s="52">
        <v>367976.45760000002</v>
      </c>
    </row>
    <row r="99" spans="3:4" x14ac:dyDescent="0.3">
      <c r="C99" s="50">
        <v>794.51840000000004</v>
      </c>
      <c r="D99" s="52">
        <v>243052.59039999999</v>
      </c>
    </row>
    <row r="100" spans="3:4" x14ac:dyDescent="0.3">
      <c r="C100" s="50">
        <v>798.28440000000001</v>
      </c>
      <c r="D100" s="52">
        <v>269075.30160000001</v>
      </c>
    </row>
    <row r="101" spans="3:4" x14ac:dyDescent="0.3">
      <c r="C101" s="50">
        <v>798.28440000000001</v>
      </c>
      <c r="D101" s="52">
        <v>223577.32</v>
      </c>
    </row>
    <row r="102" spans="3:4" x14ac:dyDescent="0.3">
      <c r="C102" s="50">
        <v>649.79639999999995</v>
      </c>
      <c r="D102" s="52">
        <v>198075.992</v>
      </c>
    </row>
    <row r="103" spans="3:4" x14ac:dyDescent="0.3">
      <c r="C103" s="50">
        <v>1137.4395999999999</v>
      </c>
      <c r="D103" s="52">
        <v>354553.23239999998</v>
      </c>
    </row>
    <row r="104" spans="3:4" x14ac:dyDescent="0.3">
      <c r="C104" s="50">
        <v>1604.7463999999998</v>
      </c>
      <c r="D104" s="52">
        <v>456919.45599999995</v>
      </c>
    </row>
    <row r="105" spans="3:4" x14ac:dyDescent="0.3">
      <c r="C105" s="50">
        <v>675.18999999999994</v>
      </c>
      <c r="D105" s="52">
        <v>233142.8</v>
      </c>
    </row>
    <row r="106" spans="3:4" x14ac:dyDescent="0.3">
      <c r="C106" s="50">
        <v>649.68880000000001</v>
      </c>
      <c r="D106" s="52">
        <v>225401.6152</v>
      </c>
    </row>
    <row r="107" spans="3:4" x14ac:dyDescent="0.3">
      <c r="C107" s="50">
        <v>785.48</v>
      </c>
      <c r="D107" s="52">
        <v>195153.16</v>
      </c>
    </row>
    <row r="108" spans="3:4" x14ac:dyDescent="0.3">
      <c r="C108" s="50">
        <v>781.0684</v>
      </c>
      <c r="D108" s="52">
        <v>206631.81</v>
      </c>
    </row>
    <row r="109" spans="3:4" x14ac:dyDescent="0.3">
      <c r="C109" s="50">
        <v>1127.7556</v>
      </c>
      <c r="D109" s="52">
        <v>358525.59239999996</v>
      </c>
    </row>
    <row r="110" spans="3:4" x14ac:dyDescent="0.3">
      <c r="C110" s="50">
        <v>794.51840000000004</v>
      </c>
      <c r="D110" s="52">
        <v>223917.33600000001</v>
      </c>
    </row>
    <row r="111" spans="3:4" x14ac:dyDescent="0.3">
      <c r="C111" s="50">
        <v>794.51840000000004</v>
      </c>
      <c r="D111" s="52">
        <v>201518.89440000002</v>
      </c>
    </row>
    <row r="112" spans="3:4" x14ac:dyDescent="0.3">
      <c r="C112" s="50">
        <v>781.0684</v>
      </c>
      <c r="D112" s="52">
        <v>269278.57199999999</v>
      </c>
    </row>
    <row r="113" spans="3:4" x14ac:dyDescent="0.3">
      <c r="C113" s="50">
        <v>720.81239999999991</v>
      </c>
      <c r="D113" s="52">
        <v>204808.16039999996</v>
      </c>
    </row>
    <row r="114" spans="3:4" x14ac:dyDescent="0.3">
      <c r="C114" s="50">
        <v>927.83479999999997</v>
      </c>
      <c r="D114" s="52">
        <v>306878.45759999997</v>
      </c>
    </row>
    <row r="115" spans="3:4" x14ac:dyDescent="0.3">
      <c r="C115" s="50">
        <v>927.83479999999997</v>
      </c>
      <c r="D115" s="52">
        <v>275394.24839999998</v>
      </c>
    </row>
    <row r="116" spans="3:4" x14ac:dyDescent="0.3">
      <c r="C116" s="50">
        <v>785.48</v>
      </c>
      <c r="D116" s="52">
        <v>192092.24</v>
      </c>
    </row>
    <row r="117" spans="3:4" x14ac:dyDescent="0.3">
      <c r="C117" s="50">
        <v>618.16200000000003</v>
      </c>
      <c r="D117" s="52">
        <v>165430.28200000001</v>
      </c>
    </row>
    <row r="118" spans="3:4" x14ac:dyDescent="0.3">
      <c r="C118" s="50">
        <v>1109.2483999999999</v>
      </c>
      <c r="D118" s="52">
        <v>310223.29079999996</v>
      </c>
    </row>
    <row r="119" spans="3:4" x14ac:dyDescent="0.3">
      <c r="C119" s="50">
        <v>720.70479999999998</v>
      </c>
      <c r="D119" s="52">
        <v>231552.32559999998</v>
      </c>
    </row>
    <row r="120" spans="3:4" x14ac:dyDescent="0.3">
      <c r="C120" s="50">
        <v>720.81239999999991</v>
      </c>
      <c r="D120" s="52">
        <v>215774.28439999997</v>
      </c>
    </row>
    <row r="121" spans="3:4" x14ac:dyDescent="0.3">
      <c r="C121" s="50">
        <v>927.08159999999998</v>
      </c>
      <c r="D121" s="52">
        <v>289727.99040000001</v>
      </c>
    </row>
    <row r="122" spans="3:4" x14ac:dyDescent="0.3">
      <c r="C122" s="50">
        <v>798.28440000000001</v>
      </c>
      <c r="D122" s="52">
        <v>195874.94399999999</v>
      </c>
    </row>
    <row r="123" spans="3:4" x14ac:dyDescent="0.3">
      <c r="C123" s="50">
        <v>1057.9232</v>
      </c>
      <c r="D123" s="52">
        <v>357538.19519999996</v>
      </c>
    </row>
    <row r="124" spans="3:4" x14ac:dyDescent="0.3">
      <c r="C124" s="50">
        <v>781.0684</v>
      </c>
      <c r="D124" s="52">
        <v>239248.7512</v>
      </c>
    </row>
    <row r="125" spans="3:4" x14ac:dyDescent="0.3">
      <c r="C125" s="50">
        <v>1396.8632</v>
      </c>
      <c r="D125" s="52">
        <v>382277.14880000002</v>
      </c>
    </row>
    <row r="126" spans="3:4" x14ac:dyDescent="0.3">
      <c r="C126" s="50">
        <v>794.51840000000004</v>
      </c>
      <c r="D126" s="52">
        <v>248422.66399999999</v>
      </c>
    </row>
    <row r="127" spans="3:4" x14ac:dyDescent="0.3">
      <c r="C127" s="50">
        <v>923.20799999999997</v>
      </c>
      <c r="D127" s="52">
        <v>242740.65599999999</v>
      </c>
    </row>
    <row r="128" spans="3:4" x14ac:dyDescent="0.3">
      <c r="C128" s="50">
        <v>781.0684</v>
      </c>
      <c r="D128" s="52">
        <v>253025.77720000001</v>
      </c>
    </row>
    <row r="129" spans="3:4" x14ac:dyDescent="0.3">
      <c r="C129" s="50">
        <v>782.25200000000007</v>
      </c>
      <c r="D129" s="52">
        <v>234172.38800000004</v>
      </c>
    </row>
    <row r="130" spans="3:4" x14ac:dyDescent="0.3">
      <c r="C130" s="50">
        <v>733.18639999999994</v>
      </c>
      <c r="D130" s="52">
        <v>200678.75119999997</v>
      </c>
    </row>
    <row r="131" spans="3:4" x14ac:dyDescent="0.3">
      <c r="C131" s="50">
        <v>733.18639999999994</v>
      </c>
      <c r="D131" s="52">
        <v>226578.51199999999</v>
      </c>
    </row>
    <row r="132" spans="3:4" x14ac:dyDescent="0.3">
      <c r="C132" s="50">
        <v>794.51840000000004</v>
      </c>
      <c r="D132" s="52">
        <v>200148.89440000002</v>
      </c>
    </row>
    <row r="133" spans="3:4" x14ac:dyDescent="0.3">
      <c r="C133" s="50">
        <v>756.21280000000002</v>
      </c>
      <c r="D133" s="52">
        <v>218585.92480000001</v>
      </c>
    </row>
    <row r="134" spans="3:4" x14ac:dyDescent="0.3">
      <c r="C134" s="50">
        <v>736.62959999999987</v>
      </c>
      <c r="D134" s="52">
        <v>198841.69519999996</v>
      </c>
    </row>
    <row r="135" spans="3:4" x14ac:dyDescent="0.3">
      <c r="C135" s="50">
        <v>785.48</v>
      </c>
      <c r="D135" s="52">
        <v>252927.84</v>
      </c>
    </row>
    <row r="136" spans="3:4" x14ac:dyDescent="0.3">
      <c r="C136" s="50">
        <v>781.0684</v>
      </c>
      <c r="D136" s="52">
        <v>225290.22039999999</v>
      </c>
    </row>
    <row r="137" spans="3:4" x14ac:dyDescent="0.3">
      <c r="C137" s="50">
        <v>798.28440000000001</v>
      </c>
      <c r="D137" s="52">
        <v>234750.58600000001</v>
      </c>
    </row>
    <row r="138" spans="3:4" x14ac:dyDescent="0.3">
      <c r="C138" s="50">
        <v>798.28440000000001</v>
      </c>
      <c r="D138" s="52">
        <v>287466.41159999999</v>
      </c>
    </row>
    <row r="139" spans="3:4" x14ac:dyDescent="0.3">
      <c r="C139" s="50">
        <v>827.87439999999992</v>
      </c>
      <c r="D139" s="52">
        <v>229464.71119999999</v>
      </c>
    </row>
    <row r="140" spans="3:4" x14ac:dyDescent="0.3">
      <c r="C140" s="50">
        <v>1160.3584000000001</v>
      </c>
      <c r="D140" s="52">
        <v>377313.5552</v>
      </c>
    </row>
    <row r="141" spans="3:4" x14ac:dyDescent="0.3">
      <c r="C141" s="50">
        <v>827.87439999999992</v>
      </c>
      <c r="D141" s="52">
        <v>276759.18</v>
      </c>
    </row>
    <row r="142" spans="3:4" x14ac:dyDescent="0.3">
      <c r="C142" s="50">
        <v>723.8252</v>
      </c>
      <c r="D142" s="52">
        <v>219373.4056</v>
      </c>
    </row>
    <row r="143" spans="3:4" x14ac:dyDescent="0.3">
      <c r="C143" s="50">
        <v>798.28440000000001</v>
      </c>
      <c r="D143" s="52">
        <v>230216.21919999999</v>
      </c>
    </row>
    <row r="144" spans="3:4" x14ac:dyDescent="0.3">
      <c r="C144" s="50">
        <v>1238.5835999999999</v>
      </c>
      <c r="D144" s="52">
        <v>410932.67319999996</v>
      </c>
    </row>
    <row r="145" spans="3:4" x14ac:dyDescent="0.3">
      <c r="C145" s="50">
        <v>723.8252</v>
      </c>
      <c r="D145" s="52">
        <v>214341.3364</v>
      </c>
    </row>
    <row r="146" spans="3:4" x14ac:dyDescent="0.3">
      <c r="C146" s="50">
        <v>977.86879999999996</v>
      </c>
      <c r="D146" s="52">
        <v>248274.31359999999</v>
      </c>
    </row>
    <row r="147" spans="3:4" x14ac:dyDescent="0.3">
      <c r="C147" s="50">
        <v>1093.0008</v>
      </c>
      <c r="D147" s="52">
        <v>390494.27120000002</v>
      </c>
    </row>
    <row r="148" spans="3:4" x14ac:dyDescent="0.3">
      <c r="C148" s="50">
        <v>927.83479999999997</v>
      </c>
      <c r="D148" s="52">
        <v>293876.27480000001</v>
      </c>
    </row>
    <row r="149" spans="3:4" x14ac:dyDescent="0.3">
      <c r="C149" s="50">
        <v>701.65959999999995</v>
      </c>
      <c r="D149" s="52">
        <v>204286.66679999998</v>
      </c>
    </row>
    <row r="150" spans="3:4" x14ac:dyDescent="0.3">
      <c r="C150" s="50">
        <v>680.56999999999994</v>
      </c>
      <c r="D150" s="52">
        <v>230154.52999999997</v>
      </c>
    </row>
    <row r="151" spans="3:4" x14ac:dyDescent="0.3">
      <c r="C151" s="50">
        <v>723.93280000000004</v>
      </c>
      <c r="D151" s="52">
        <v>228170.02560000002</v>
      </c>
    </row>
    <row r="152" spans="3:4" x14ac:dyDescent="0.3">
      <c r="C152" s="50">
        <v>649.79639999999995</v>
      </c>
      <c r="D152" s="52">
        <v>205085.40479999999</v>
      </c>
    </row>
    <row r="153" spans="3:4" x14ac:dyDescent="0.3">
      <c r="C153" s="50">
        <v>649.79639999999995</v>
      </c>
      <c r="D153" s="52">
        <v>177555.06399999998</v>
      </c>
    </row>
    <row r="154" spans="3:4" x14ac:dyDescent="0.3">
      <c r="C154" s="50">
        <v>785.48</v>
      </c>
      <c r="D154" s="52">
        <v>217748.48000000001</v>
      </c>
    </row>
    <row r="155" spans="3:4" x14ac:dyDescent="0.3">
      <c r="C155" s="50">
        <v>785.48</v>
      </c>
      <c r="D155" s="52">
        <v>247739.44</v>
      </c>
    </row>
    <row r="156" spans="3:4" x14ac:dyDescent="0.3">
      <c r="C156" s="50">
        <v>1615.2912000000001</v>
      </c>
      <c r="D156" s="52">
        <v>484458.03040000005</v>
      </c>
    </row>
    <row r="157" spans="3:4" x14ac:dyDescent="0.3">
      <c r="C157" s="50">
        <v>1132.0595999999998</v>
      </c>
      <c r="D157" s="52">
        <v>356506.36999999994</v>
      </c>
    </row>
    <row r="158" spans="3:4" x14ac:dyDescent="0.3">
      <c r="C158" s="50">
        <v>720.38200000000006</v>
      </c>
      <c r="D158" s="52">
        <v>197869.36400000003</v>
      </c>
    </row>
    <row r="159" spans="3:4" x14ac:dyDescent="0.3">
      <c r="C159" s="50">
        <v>733.18639999999994</v>
      </c>
      <c r="D159" s="52">
        <v>236608.95279999997</v>
      </c>
    </row>
    <row r="160" spans="3:4" x14ac:dyDescent="0.3">
      <c r="C160" s="50">
        <v>782.25200000000007</v>
      </c>
      <c r="D160" s="52">
        <v>208930.81200000001</v>
      </c>
    </row>
    <row r="161" spans="3:4" x14ac:dyDescent="0.3">
      <c r="C161" s="50">
        <v>798.28440000000001</v>
      </c>
      <c r="D161" s="52">
        <v>263123.42080000002</v>
      </c>
    </row>
    <row r="162" spans="3:4" x14ac:dyDescent="0.3">
      <c r="C162" s="50">
        <v>1057.9232</v>
      </c>
      <c r="D162" s="52">
        <v>286433.57279999997</v>
      </c>
    </row>
    <row r="163" spans="3:4" x14ac:dyDescent="0.3">
      <c r="C163" s="50">
        <v>723.8252</v>
      </c>
      <c r="D163" s="52">
        <v>229581.7836</v>
      </c>
    </row>
    <row r="164" spans="3:4" x14ac:dyDescent="0.3">
      <c r="C164" s="50">
        <v>798.28440000000001</v>
      </c>
      <c r="D164" s="52">
        <v>252053.0264</v>
      </c>
    </row>
    <row r="165" spans="3:4" x14ac:dyDescent="0.3">
      <c r="C165" s="50">
        <v>794.51840000000004</v>
      </c>
      <c r="D165" s="52">
        <v>244820.66720000003</v>
      </c>
    </row>
    <row r="166" spans="3:4" x14ac:dyDescent="0.3">
      <c r="C166" s="50">
        <v>794.51840000000004</v>
      </c>
      <c r="D166" s="52">
        <v>241620.48320000002</v>
      </c>
    </row>
    <row r="167" spans="3:4" x14ac:dyDescent="0.3">
      <c r="C167" s="50">
        <v>782.25200000000007</v>
      </c>
      <c r="D167" s="52">
        <v>235762.34000000003</v>
      </c>
    </row>
    <row r="168" spans="3:4" x14ac:dyDescent="0.3">
      <c r="C168" s="50">
        <v>785.48</v>
      </c>
      <c r="D168" s="52">
        <v>236639.56</v>
      </c>
    </row>
    <row r="169" spans="3:4" x14ac:dyDescent="0.3">
      <c r="C169" s="50">
        <v>923.20799999999997</v>
      </c>
      <c r="D169" s="52">
        <v>294807.64799999999</v>
      </c>
    </row>
    <row r="170" spans="3:4" x14ac:dyDescent="0.3">
      <c r="C170" s="50">
        <v>923.20799999999997</v>
      </c>
      <c r="D170" s="52">
        <v>293828.68799999997</v>
      </c>
    </row>
    <row r="171" spans="3:4" x14ac:dyDescent="0.3">
      <c r="C171" s="50">
        <v>1434.0927999999999</v>
      </c>
      <c r="D171" s="52">
        <v>412856.56159999996</v>
      </c>
    </row>
    <row r="172" spans="3:4" x14ac:dyDescent="0.3">
      <c r="C172" s="50">
        <v>782.25200000000007</v>
      </c>
      <c r="D172" s="52">
        <v>224076.83600000001</v>
      </c>
    </row>
    <row r="173" spans="3:4" x14ac:dyDescent="0.3">
      <c r="C173" s="50">
        <v>781.0684</v>
      </c>
      <c r="D173" s="52">
        <v>258015.61439999999</v>
      </c>
    </row>
    <row r="174" spans="3:4" x14ac:dyDescent="0.3">
      <c r="C174" s="50">
        <v>618.37720000000002</v>
      </c>
      <c r="D174" s="52">
        <v>153466.71240000002</v>
      </c>
    </row>
    <row r="175" spans="3:4" x14ac:dyDescent="0.3">
      <c r="C175" s="50">
        <v>923.20799999999997</v>
      </c>
      <c r="D175" s="52">
        <v>261871.696</v>
      </c>
    </row>
    <row r="176" spans="3:4" x14ac:dyDescent="0.3">
      <c r="C176" s="50">
        <v>781.0684</v>
      </c>
      <c r="D176" s="52">
        <v>210038.6992</v>
      </c>
    </row>
    <row r="177" spans="3:4" x14ac:dyDescent="0.3">
      <c r="C177" s="50">
        <v>781.0684</v>
      </c>
      <c r="D177" s="52">
        <v>210824.0576</v>
      </c>
    </row>
    <row r="178" spans="3:4" x14ac:dyDescent="0.3">
      <c r="C178" s="50">
        <v>781.0684</v>
      </c>
      <c r="D178" s="52">
        <v>249075.6568</v>
      </c>
    </row>
    <row r="179" spans="3:4" x14ac:dyDescent="0.3">
      <c r="C179" s="50">
        <v>697.89359999999999</v>
      </c>
      <c r="D179" s="52">
        <v>219865.76079999999</v>
      </c>
    </row>
    <row r="180" spans="3:4" x14ac:dyDescent="0.3">
      <c r="C180" s="50">
        <v>670.88599999999997</v>
      </c>
      <c r="D180" s="52">
        <v>204292.49399999998</v>
      </c>
    </row>
    <row r="181" spans="3:4" x14ac:dyDescent="0.3">
      <c r="C181" s="50">
        <v>782.25200000000007</v>
      </c>
      <c r="D181" s="52">
        <v>261579.89200000002</v>
      </c>
    </row>
    <row r="182" spans="3:4" x14ac:dyDescent="0.3">
      <c r="C182" s="50">
        <v>743.40840000000003</v>
      </c>
      <c r="D182" s="52">
        <v>222867.42080000002</v>
      </c>
    </row>
    <row r="183" spans="3:4" x14ac:dyDescent="0.3">
      <c r="C183" s="50">
        <v>923.20799999999997</v>
      </c>
      <c r="D183" s="52">
        <v>291494.36</v>
      </c>
    </row>
    <row r="184" spans="3:4" x14ac:dyDescent="0.3">
      <c r="C184" s="50">
        <v>923.20799999999997</v>
      </c>
      <c r="D184" s="52">
        <v>296483.14399999997</v>
      </c>
    </row>
    <row r="185" spans="3:4" x14ac:dyDescent="0.3">
      <c r="C185" s="50">
        <v>1769.4819999999997</v>
      </c>
      <c r="D185" s="51">
        <v>532877.38399999996</v>
      </c>
    </row>
    <row r="186" spans="3:4" x14ac:dyDescent="0.3">
      <c r="C186" s="50">
        <v>410.70920000000001</v>
      </c>
      <c r="D186" s="52">
        <v>117564.0716</v>
      </c>
    </row>
    <row r="187" spans="3:4" x14ac:dyDescent="0.3">
      <c r="C187" s="50">
        <v>1200.82</v>
      </c>
      <c r="D187" s="52">
        <v>317196.39999999997</v>
      </c>
    </row>
    <row r="188" spans="3:4" x14ac:dyDescent="0.3">
      <c r="C188" s="50">
        <v>800.96</v>
      </c>
      <c r="D188" s="52">
        <v>264142.16000000003</v>
      </c>
    </row>
    <row r="189" spans="3:4" x14ac:dyDescent="0.3">
      <c r="C189" s="50">
        <v>827.87439999999992</v>
      </c>
      <c r="D189" s="52">
        <v>222947.20879999999</v>
      </c>
    </row>
    <row r="190" spans="3:4" x14ac:dyDescent="0.3">
      <c r="C190" s="50">
        <v>775.6884</v>
      </c>
      <c r="D190" s="52">
        <v>250312.5344</v>
      </c>
    </row>
    <row r="191" spans="3:4" x14ac:dyDescent="0.3">
      <c r="C191" s="50">
        <v>775.6884</v>
      </c>
      <c r="D191" s="52">
        <v>246050.40400000001</v>
      </c>
    </row>
    <row r="192" spans="3:4" x14ac:dyDescent="0.3">
      <c r="C192" s="50">
        <v>1604.7463999999998</v>
      </c>
      <c r="D192" s="52">
        <v>529317.28319999995</v>
      </c>
    </row>
    <row r="193" spans="3:4" x14ac:dyDescent="0.3">
      <c r="C193" s="50">
        <v>587.2808</v>
      </c>
      <c r="D193" s="52">
        <v>169158.29440000001</v>
      </c>
    </row>
    <row r="194" spans="3:4" x14ac:dyDescent="0.3">
      <c r="C194" s="50">
        <v>756.21280000000002</v>
      </c>
      <c r="D194" s="52">
        <v>206958.712</v>
      </c>
    </row>
    <row r="195" spans="3:4" x14ac:dyDescent="0.3">
      <c r="C195" s="50">
        <v>743.0856</v>
      </c>
      <c r="D195" s="52">
        <v>206445.42319999999</v>
      </c>
    </row>
    <row r="196" spans="3:4" x14ac:dyDescent="0.3">
      <c r="C196" s="50">
        <v>827.87439999999992</v>
      </c>
      <c r="D196" s="52">
        <v>239341.58079999997</v>
      </c>
    </row>
    <row r="197" spans="3:4" x14ac:dyDescent="0.3">
      <c r="C197" s="50">
        <v>1160.3584000000001</v>
      </c>
      <c r="D197" s="52">
        <v>398903.42240000004</v>
      </c>
    </row>
    <row r="198" spans="3:4" x14ac:dyDescent="0.3">
      <c r="C198" s="50">
        <v>743.0856</v>
      </c>
      <c r="D198" s="52">
        <v>210745.16639999999</v>
      </c>
    </row>
    <row r="199" spans="3:4" x14ac:dyDescent="0.3">
      <c r="C199" s="50">
        <v>1160.3584000000001</v>
      </c>
      <c r="D199" s="52">
        <v>331154.87840000005</v>
      </c>
    </row>
    <row r="200" spans="3:4" x14ac:dyDescent="0.3">
      <c r="C200" s="50">
        <v>625.80160000000001</v>
      </c>
      <c r="D200" s="52">
        <v>204434.6784</v>
      </c>
    </row>
    <row r="201" spans="3:4" x14ac:dyDescent="0.3">
      <c r="C201" s="50">
        <v>756.21280000000002</v>
      </c>
      <c r="D201" s="52">
        <v>189194.30720000001</v>
      </c>
    </row>
    <row r="202" spans="3:4" x14ac:dyDescent="0.3">
      <c r="C202" s="50">
        <v>625.80160000000001</v>
      </c>
      <c r="D202" s="52">
        <v>204027.0912</v>
      </c>
    </row>
    <row r="203" spans="3:4" x14ac:dyDescent="0.3">
      <c r="C203" s="50">
        <v>1238.5835999999999</v>
      </c>
      <c r="D203" s="51">
        <v>400865.91599999997</v>
      </c>
    </row>
    <row r="204" spans="3:4" x14ac:dyDescent="0.3">
      <c r="C204" s="50">
        <v>713.71079999999995</v>
      </c>
      <c r="D204" s="51">
        <v>217787.71039999998</v>
      </c>
    </row>
    <row r="205" spans="3:4" x14ac:dyDescent="0.3">
      <c r="C205" s="50">
        <v>763.20680000000004</v>
      </c>
      <c r="D205" s="51">
        <v>219630.90120000002</v>
      </c>
    </row>
    <row r="206" spans="3:4" x14ac:dyDescent="0.3">
      <c r="C206" s="50">
        <v>798.49959999999987</v>
      </c>
      <c r="D206" s="51">
        <v>244624.87199999997</v>
      </c>
    </row>
    <row r="207" spans="3:4" x14ac:dyDescent="0.3">
      <c r="C207" s="50">
        <v>618.37720000000002</v>
      </c>
      <c r="D207" s="51">
        <v>163162.8792</v>
      </c>
    </row>
    <row r="208" spans="3:4" x14ac:dyDescent="0.3">
      <c r="C208" s="50">
        <v>1479.7152000000001</v>
      </c>
      <c r="D208" s="51">
        <v>401302.81920000003</v>
      </c>
    </row>
    <row r="209" spans="3:4" x14ac:dyDescent="0.3">
      <c r="C209" s="50">
        <v>1603.9931999999999</v>
      </c>
      <c r="D209" s="51">
        <v>538271.73560000001</v>
      </c>
    </row>
    <row r="210" spans="3:4" x14ac:dyDescent="0.3">
      <c r="C210" s="50">
        <v>1615.2912000000001</v>
      </c>
      <c r="D210" s="51">
        <v>461464.99200000003</v>
      </c>
    </row>
    <row r="211" spans="3:4" x14ac:dyDescent="0.3">
      <c r="C211" s="50">
        <v>784.1887999999999</v>
      </c>
      <c r="D211" s="51">
        <v>275812.49280000001</v>
      </c>
    </row>
    <row r="212" spans="3:4" x14ac:dyDescent="0.3">
      <c r="C212" s="50">
        <v>720.38200000000006</v>
      </c>
      <c r="D212" s="51">
        <v>216552.71200000003</v>
      </c>
    </row>
    <row r="213" spans="3:4" x14ac:dyDescent="0.3">
      <c r="C213" s="50">
        <v>1596.3536000000001</v>
      </c>
      <c r="D213" s="51">
        <v>495570.44480000006</v>
      </c>
    </row>
    <row r="214" spans="3:4" x14ac:dyDescent="0.3">
      <c r="C214" s="50">
        <v>1121.9451999999999</v>
      </c>
      <c r="D214" s="51">
        <v>388656.80639999994</v>
      </c>
    </row>
    <row r="215" spans="3:4" x14ac:dyDescent="0.3">
      <c r="C215" s="50">
        <v>1596.3536000000001</v>
      </c>
      <c r="D215" s="51">
        <v>495024.09120000002</v>
      </c>
    </row>
    <row r="216" spans="3:4" x14ac:dyDescent="0.3">
      <c r="C216" s="50">
        <v>1596.3536000000001</v>
      </c>
      <c r="D216" s="51">
        <v>526947.16320000007</v>
      </c>
    </row>
    <row r="217" spans="3:4" x14ac:dyDescent="0.3">
      <c r="C217" s="50">
        <v>1273.8763999999999</v>
      </c>
      <c r="D217" s="51">
        <v>427236.09959999996</v>
      </c>
    </row>
    <row r="218" spans="3:4" x14ac:dyDescent="0.3">
      <c r="C218" s="50">
        <v>966.57079999999996</v>
      </c>
      <c r="D218" s="51">
        <v>327044.36839999998</v>
      </c>
    </row>
    <row r="219" spans="3:4" x14ac:dyDescent="0.3">
      <c r="C219" s="50">
        <v>1357.1587999999999</v>
      </c>
      <c r="D219" s="51">
        <v>385447.68719999999</v>
      </c>
    </row>
    <row r="220" spans="3:4" x14ac:dyDescent="0.3">
      <c r="C220" s="50">
        <v>1343.386</v>
      </c>
      <c r="D220" s="51">
        <v>401894.81799999997</v>
      </c>
    </row>
    <row r="221" spans="3:4" x14ac:dyDescent="0.3">
      <c r="C221" s="50">
        <v>758.68760000000009</v>
      </c>
      <c r="D221" s="51">
        <v>264275.78240000003</v>
      </c>
    </row>
    <row r="222" spans="3:4" x14ac:dyDescent="0.3">
      <c r="C222" s="50">
        <v>789.24599999999987</v>
      </c>
      <c r="D222" s="51">
        <v>231348.92799999996</v>
      </c>
    </row>
    <row r="223" spans="3:4" x14ac:dyDescent="0.3">
      <c r="C223" s="50">
        <v>789.24599999999987</v>
      </c>
      <c r="D223" s="51">
        <v>264238.94999999995</v>
      </c>
    </row>
    <row r="224" spans="3:4" x14ac:dyDescent="0.3">
      <c r="C224" s="50">
        <v>733.18639999999994</v>
      </c>
      <c r="D224" s="51">
        <v>217357.63279999999</v>
      </c>
    </row>
    <row r="225" spans="3:4" x14ac:dyDescent="0.3">
      <c r="C225" s="50">
        <v>1611.8480000000002</v>
      </c>
      <c r="D225" s="51">
        <v>482404.31200000003</v>
      </c>
    </row>
    <row r="226" spans="3:4" x14ac:dyDescent="0.3">
      <c r="C226" s="50">
        <v>789.24599999999987</v>
      </c>
      <c r="D226" s="51">
        <v>228937.89599999995</v>
      </c>
    </row>
    <row r="227" spans="3:4" x14ac:dyDescent="0.3">
      <c r="C227" s="50">
        <v>1611.8480000000002</v>
      </c>
      <c r="D227" s="51">
        <v>498994.03200000006</v>
      </c>
    </row>
    <row r="228" spans="3:4" x14ac:dyDescent="0.3">
      <c r="C228" s="50">
        <v>789.24599999999987</v>
      </c>
      <c r="D228" s="51">
        <v>256376.27599999995</v>
      </c>
    </row>
    <row r="229" spans="3:4" x14ac:dyDescent="0.3">
      <c r="C229" s="50">
        <v>794.51840000000004</v>
      </c>
      <c r="D229" s="51">
        <v>255243.10879999999</v>
      </c>
    </row>
    <row r="230" spans="3:4" x14ac:dyDescent="0.3">
      <c r="C230" s="50">
        <v>1611.8480000000002</v>
      </c>
      <c r="D230" s="51">
        <v>506786.66400000005</v>
      </c>
    </row>
    <row r="231" spans="3:4" x14ac:dyDescent="0.3">
      <c r="C231" s="50">
        <v>789.24599999999987</v>
      </c>
      <c r="D231" s="51">
        <v>233172.48999999996</v>
      </c>
    </row>
    <row r="232" spans="3:4" x14ac:dyDescent="0.3">
      <c r="C232" s="50">
        <v>794.51840000000004</v>
      </c>
      <c r="D232" s="51">
        <v>233834.00480000002</v>
      </c>
    </row>
    <row r="233" spans="3:4" x14ac:dyDescent="0.3">
      <c r="C233" s="50">
        <v>1611.8480000000002</v>
      </c>
      <c r="D233" s="51">
        <v>523373.44800000009</v>
      </c>
    </row>
    <row r="234" spans="3:4" x14ac:dyDescent="0.3">
      <c r="C234" s="50">
        <v>789.24599999999987</v>
      </c>
      <c r="D234" s="51">
        <v>228872.91199999995</v>
      </c>
    </row>
    <row r="235" spans="3:4" x14ac:dyDescent="0.3">
      <c r="C235" s="50">
        <v>794.51840000000004</v>
      </c>
      <c r="D235" s="51">
        <v>208655.6704</v>
      </c>
    </row>
    <row r="236" spans="3:4" x14ac:dyDescent="0.3">
      <c r="C236" s="50">
        <v>1111.7231999999999</v>
      </c>
      <c r="D236" s="51">
        <v>322952.55839999998</v>
      </c>
    </row>
    <row r="237" spans="3:4" x14ac:dyDescent="0.3">
      <c r="C237" s="50">
        <v>785.48</v>
      </c>
      <c r="D237" s="51">
        <v>216826</v>
      </c>
    </row>
    <row r="238" spans="3:4" x14ac:dyDescent="0.3">
      <c r="C238" s="50">
        <v>1058.2459999999999</v>
      </c>
      <c r="D238" s="51">
        <v>298730.40399999998</v>
      </c>
    </row>
    <row r="239" spans="3:4" x14ac:dyDescent="0.3">
      <c r="C239" s="50">
        <v>791.72079999999994</v>
      </c>
      <c r="D239" s="51">
        <v>230495.00639999998</v>
      </c>
    </row>
    <row r="240" spans="3:4" x14ac:dyDescent="0.3">
      <c r="C240" s="50">
        <v>1068.5755999999999</v>
      </c>
      <c r="D240" s="51">
        <v>346048.04079999996</v>
      </c>
    </row>
    <row r="241" spans="3:4" x14ac:dyDescent="0.3">
      <c r="C241" s="50">
        <v>1325.3091999999999</v>
      </c>
      <c r="D241" s="51">
        <v>377043.5956</v>
      </c>
    </row>
    <row r="242" spans="3:4" x14ac:dyDescent="0.3">
      <c r="C242" s="50">
        <v>1273.8763999999999</v>
      </c>
      <c r="D242" s="51">
        <v>413761.70639999997</v>
      </c>
    </row>
    <row r="243" spans="3:4" x14ac:dyDescent="0.3">
      <c r="C243" s="50">
        <v>798.49959999999987</v>
      </c>
      <c r="D243" s="51">
        <v>212644.39479999998</v>
      </c>
    </row>
    <row r="244" spans="3:4" x14ac:dyDescent="0.3">
      <c r="C244" s="50">
        <v>798.49959999999987</v>
      </c>
      <c r="D244" s="51">
        <v>250415.38199999995</v>
      </c>
    </row>
    <row r="245" spans="3:4" x14ac:dyDescent="0.3">
      <c r="C245" s="50">
        <v>798.49959999999987</v>
      </c>
      <c r="D245" s="51">
        <v>219252.89199999996</v>
      </c>
    </row>
    <row r="246" spans="3:4" x14ac:dyDescent="0.3">
      <c r="C246" s="50">
        <v>1058.2459999999999</v>
      </c>
      <c r="D246" s="51">
        <v>264011.69799999997</v>
      </c>
    </row>
    <row r="247" spans="3:4" x14ac:dyDescent="0.3">
      <c r="C247" s="50">
        <v>618.16200000000003</v>
      </c>
      <c r="D247" s="51">
        <v>211406.86800000002</v>
      </c>
    </row>
    <row r="248" spans="3:4" x14ac:dyDescent="0.3">
      <c r="C248" s="50">
        <v>1273.8763999999999</v>
      </c>
      <c r="D248" s="51">
        <v>396330.29079999996</v>
      </c>
    </row>
    <row r="249" spans="3:4" x14ac:dyDescent="0.3">
      <c r="C249" s="50">
        <v>798.49959999999987</v>
      </c>
      <c r="D249" s="51">
        <v>227072.87839999996</v>
      </c>
    </row>
    <row r="250" spans="3:4" x14ac:dyDescent="0.3">
      <c r="C250" s="50">
        <v>798.49959999999987</v>
      </c>
      <c r="D250" s="51">
        <v>276323.86559999996</v>
      </c>
    </row>
    <row r="251" spans="3:4" x14ac:dyDescent="0.3">
      <c r="C251" s="50">
        <v>798.49959999999987</v>
      </c>
      <c r="D251" s="51">
        <v>230943.37959999996</v>
      </c>
    </row>
    <row r="252" spans="3:4" x14ac:dyDescent="0.3">
      <c r="C252" s="50">
        <v>1058.2459999999999</v>
      </c>
      <c r="D252" s="51">
        <v>315382.11</v>
      </c>
    </row>
    <row r="253" spans="3:4" x14ac:dyDescent="0.3">
      <c r="C253" s="50">
        <v>1273.5536</v>
      </c>
      <c r="D253" s="51">
        <v>372016.56160000002</v>
      </c>
    </row>
    <row r="254" spans="3:4" x14ac:dyDescent="0.3">
      <c r="C254" s="50">
        <v>798.49959999999987</v>
      </c>
      <c r="D254" s="51">
        <v>237680.87519999995</v>
      </c>
    </row>
    <row r="255" spans="3:4" x14ac:dyDescent="0.3">
      <c r="C255" s="50">
        <v>798.49959999999987</v>
      </c>
      <c r="D255" s="51">
        <v>234032.88399999996</v>
      </c>
    </row>
    <row r="256" spans="3:4" x14ac:dyDescent="0.3">
      <c r="C256" s="50">
        <v>798.28440000000001</v>
      </c>
      <c r="D256" s="51">
        <v>273165.57680000004</v>
      </c>
    </row>
    <row r="257" spans="3:4" x14ac:dyDescent="0.3">
      <c r="C257" s="50">
        <v>1057.9232</v>
      </c>
      <c r="D257" s="51">
        <v>271227.49439999997</v>
      </c>
    </row>
    <row r="258" spans="3:4" x14ac:dyDescent="0.3">
      <c r="C258" s="50">
        <v>1273.5536</v>
      </c>
      <c r="D258" s="51">
        <v>349865.22239999997</v>
      </c>
    </row>
    <row r="259" spans="3:4" x14ac:dyDescent="0.3">
      <c r="C259" s="50">
        <v>618.16200000000003</v>
      </c>
      <c r="D259" s="51">
        <v>199730.734</v>
      </c>
    </row>
    <row r="260" spans="3:4" x14ac:dyDescent="0.3">
      <c r="C260" s="50">
        <v>1273.5536</v>
      </c>
      <c r="D260" s="51">
        <v>338482.45439999999</v>
      </c>
    </row>
    <row r="261" spans="3:4" x14ac:dyDescent="0.3">
      <c r="C261" s="50">
        <v>1057.9232</v>
      </c>
      <c r="D261" s="51">
        <v>351304.57759999996</v>
      </c>
    </row>
    <row r="262" spans="3:4" x14ac:dyDescent="0.3">
      <c r="C262" s="50">
        <v>1273.5536</v>
      </c>
      <c r="D262" s="51">
        <v>338472.13279999996</v>
      </c>
    </row>
    <row r="263" spans="3:4" x14ac:dyDescent="0.3">
      <c r="C263" s="50">
        <v>798.28440000000001</v>
      </c>
      <c r="D263" s="51">
        <v>212916.35680000001</v>
      </c>
    </row>
    <row r="264" spans="3:4" x14ac:dyDescent="0.3">
      <c r="C264" s="50">
        <v>1057.9232</v>
      </c>
      <c r="D264" s="51">
        <v>308660.80319999997</v>
      </c>
    </row>
    <row r="265" spans="3:4" x14ac:dyDescent="0.3">
      <c r="C265" s="50">
        <v>606.32600000000002</v>
      </c>
      <c r="D265" s="51">
        <v>147343.69400000002</v>
      </c>
    </row>
    <row r="266" spans="3:4" x14ac:dyDescent="0.3">
      <c r="C266" s="50">
        <v>1273.5536</v>
      </c>
      <c r="D266" s="51">
        <v>448574.6704</v>
      </c>
    </row>
    <row r="267" spans="3:4" x14ac:dyDescent="0.3">
      <c r="C267" s="50">
        <v>798.28440000000001</v>
      </c>
      <c r="D267" s="51">
        <v>255337.89800000002</v>
      </c>
    </row>
    <row r="268" spans="3:4" x14ac:dyDescent="0.3">
      <c r="C268" s="50">
        <v>598.5788</v>
      </c>
      <c r="D268" s="51">
        <v>175773.58559999999</v>
      </c>
    </row>
    <row r="269" spans="3:4" x14ac:dyDescent="0.3">
      <c r="C269" s="50">
        <v>1238.5835999999999</v>
      </c>
      <c r="D269" s="51">
        <v>322610.73919999995</v>
      </c>
    </row>
    <row r="270" spans="3:4" x14ac:dyDescent="0.3">
      <c r="C270" s="50">
        <v>794.51840000000004</v>
      </c>
      <c r="D270" s="51">
        <v>279191.25599999999</v>
      </c>
    </row>
    <row r="271" spans="3:4" x14ac:dyDescent="0.3">
      <c r="C271" s="50">
        <v>1013.2692</v>
      </c>
      <c r="D271" s="51">
        <v>287996.52960000001</v>
      </c>
    </row>
    <row r="272" spans="3:4" x14ac:dyDescent="0.3">
      <c r="C272" s="50">
        <v>1074.7087999999999</v>
      </c>
      <c r="D272" s="51">
        <v>365868.77759999997</v>
      </c>
    </row>
    <row r="273" spans="3:4" x14ac:dyDescent="0.3">
      <c r="C273" s="50">
        <v>789.24599999999987</v>
      </c>
      <c r="D273" s="51">
        <v>199216.40399999995</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T203"/>
  <sheetViews>
    <sheetView topLeftCell="F4" workbookViewId="0">
      <selection activeCell="T35" sqref="T35"/>
    </sheetView>
  </sheetViews>
  <sheetFormatPr defaultColWidth="8.84375" defaultRowHeight="11.6" x14ac:dyDescent="0.3"/>
  <cols>
    <col min="1" max="1" width="2" style="32" customWidth="1"/>
    <col min="2" max="2" width="7.3046875" style="32" customWidth="1"/>
    <col min="3" max="3" width="14.84375" style="32" bestFit="1" customWidth="1"/>
    <col min="4" max="4" width="15.765625" style="32" bestFit="1" customWidth="1"/>
    <col min="5" max="5" width="18.23046875" style="32" bestFit="1" customWidth="1"/>
    <col min="6" max="16384" width="8.84375" style="32"/>
  </cols>
  <sheetData>
    <row r="1" spans="2:20" ht="15.45" x14ac:dyDescent="0.3">
      <c r="B1" s="24" t="s">
        <v>527</v>
      </c>
    </row>
    <row r="2" spans="2:20" x14ac:dyDescent="0.3">
      <c r="B2" s="25" t="s">
        <v>537</v>
      </c>
    </row>
    <row r="4" spans="2:20" x14ac:dyDescent="0.3">
      <c r="B4" s="33" t="s">
        <v>545</v>
      </c>
    </row>
    <row r="5" spans="2:20" x14ac:dyDescent="0.3">
      <c r="B5" s="33" t="s">
        <v>538</v>
      </c>
      <c r="C5" s="39"/>
      <c r="D5" s="39"/>
    </row>
    <row r="6" spans="2:20" x14ac:dyDescent="0.3">
      <c r="B6" s="33"/>
      <c r="C6" s="39"/>
      <c r="D6" s="39">
        <f>SUM(D8:D203)</f>
        <v>165</v>
      </c>
      <c r="E6" s="39">
        <f t="shared" ref="E6:K6" si="0">SUM(E8:E203)</f>
        <v>2</v>
      </c>
      <c r="F6" s="39">
        <f t="shared" si="0"/>
        <v>4</v>
      </c>
      <c r="G6" s="39">
        <f t="shared" si="0"/>
        <v>1</v>
      </c>
      <c r="H6" s="39">
        <f t="shared" si="0"/>
        <v>1</v>
      </c>
      <c r="I6" s="39">
        <f t="shared" si="0"/>
        <v>1</v>
      </c>
      <c r="J6" s="39">
        <f t="shared" si="0"/>
        <v>2</v>
      </c>
      <c r="K6" s="39">
        <f t="shared" si="0"/>
        <v>7</v>
      </c>
    </row>
    <row r="7" spans="2:20" x14ac:dyDescent="0.3">
      <c r="B7" s="33"/>
      <c r="C7" s="39"/>
      <c r="D7" s="39" t="s">
        <v>5</v>
      </c>
      <c r="E7" s="53" t="s">
        <v>7</v>
      </c>
      <c r="F7" s="53" t="s">
        <v>6</v>
      </c>
      <c r="G7" s="53" t="s">
        <v>8</v>
      </c>
      <c r="H7" s="53" t="s">
        <v>10</v>
      </c>
      <c r="I7" s="53" t="s">
        <v>11</v>
      </c>
      <c r="J7" s="53" t="s">
        <v>9</v>
      </c>
      <c r="K7" s="32" t="s">
        <v>555</v>
      </c>
    </row>
    <row r="8" spans="2:20" x14ac:dyDescent="0.3">
      <c r="C8" s="53" t="s">
        <v>5</v>
      </c>
      <c r="D8" s="32">
        <f>IF(C8="USA",1,0)</f>
        <v>1</v>
      </c>
      <c r="E8" s="57">
        <f>IF(C8="Belgium",1,0)</f>
        <v>0</v>
      </c>
      <c r="F8" s="57">
        <f>IF(C8="Russia",1,0)</f>
        <v>0</v>
      </c>
      <c r="G8" s="57">
        <f>IF(C8="Denmark",1,0)</f>
        <v>0</v>
      </c>
      <c r="H8" s="57">
        <f>IF(C8="Germany",1,0)</f>
        <v>0</v>
      </c>
      <c r="I8" s="57">
        <f>IF(C8="Mexico",1,0)</f>
        <v>0</v>
      </c>
      <c r="J8" s="57">
        <f>IF(C8="UK",1,0)</f>
        <v>0</v>
      </c>
      <c r="K8" s="57">
        <f>IF(C8="Canada",1,0)</f>
        <v>0</v>
      </c>
    </row>
    <row r="9" spans="2:20" x14ac:dyDescent="0.3">
      <c r="C9" s="53" t="s">
        <v>5</v>
      </c>
      <c r="D9" s="57">
        <f t="shared" ref="D9:D72" si="1">IF(C9="USA",1,0)</f>
        <v>1</v>
      </c>
      <c r="E9" s="57">
        <f t="shared" ref="E9:E72" si="2">IF(C9="Belgium",1,0)</f>
        <v>0</v>
      </c>
      <c r="F9" s="57">
        <f t="shared" ref="F9:F72" si="3">IF(C9="Russia",1,0)</f>
        <v>0</v>
      </c>
      <c r="G9" s="57">
        <f t="shared" ref="G9:G72" si="4">IF(C9="Denmark",1,0)</f>
        <v>0</v>
      </c>
      <c r="H9" s="57">
        <f t="shared" ref="H9:H72" si="5">IF(C9="Germany",1,0)</f>
        <v>0</v>
      </c>
      <c r="I9" s="57">
        <f t="shared" ref="I9:I72" si="6">IF(C9="Mexico",1,0)</f>
        <v>0</v>
      </c>
      <c r="J9" s="57">
        <f t="shared" ref="J9:J72" si="7">IF(C9="UK",1,0)</f>
        <v>0</v>
      </c>
      <c r="K9" s="57">
        <f t="shared" ref="K9:K72" si="8">IF(C9="Canada",1,0)</f>
        <v>0</v>
      </c>
      <c r="M9" s="39"/>
      <c r="N9" s="53"/>
      <c r="O9" s="53"/>
      <c r="P9" s="53"/>
      <c r="Q9" s="53"/>
      <c r="R9" s="53"/>
      <c r="S9" s="53"/>
      <c r="T9" s="57"/>
    </row>
    <row r="10" spans="2:20" x14ac:dyDescent="0.3">
      <c r="C10" s="53" t="s">
        <v>5</v>
      </c>
      <c r="D10" s="57">
        <f t="shared" si="1"/>
        <v>1</v>
      </c>
      <c r="E10" s="57">
        <f t="shared" si="2"/>
        <v>0</v>
      </c>
      <c r="F10" s="57">
        <f t="shared" si="3"/>
        <v>0</v>
      </c>
      <c r="G10" s="57">
        <f t="shared" si="4"/>
        <v>0</v>
      </c>
      <c r="H10" s="57">
        <f t="shared" si="5"/>
        <v>0</v>
      </c>
      <c r="I10" s="57">
        <f t="shared" si="6"/>
        <v>0</v>
      </c>
      <c r="J10" s="57">
        <f t="shared" si="7"/>
        <v>0</v>
      </c>
      <c r="K10" s="57">
        <f t="shared" si="8"/>
        <v>0</v>
      </c>
      <c r="M10" s="39" t="s">
        <v>5</v>
      </c>
      <c r="N10" s="39">
        <v>165</v>
      </c>
      <c r="O10" s="53">
        <f>N10/N18</f>
        <v>0.90163934426229508</v>
      </c>
      <c r="P10" s="53">
        <f>O10*100</f>
        <v>90.163934426229503</v>
      </c>
      <c r="Q10" s="53">
        <f>P10</f>
        <v>90.163934426229503</v>
      </c>
      <c r="R10" s="53"/>
      <c r="S10" s="53"/>
      <c r="T10" s="57"/>
    </row>
    <row r="11" spans="2:20" x14ac:dyDescent="0.3">
      <c r="C11" s="53" t="s">
        <v>5</v>
      </c>
      <c r="D11" s="57">
        <f t="shared" si="1"/>
        <v>1</v>
      </c>
      <c r="E11" s="57">
        <f t="shared" si="2"/>
        <v>0</v>
      </c>
      <c r="F11" s="57">
        <f t="shared" si="3"/>
        <v>0</v>
      </c>
      <c r="G11" s="57">
        <f t="shared" si="4"/>
        <v>0</v>
      </c>
      <c r="H11" s="57">
        <f t="shared" si="5"/>
        <v>0</v>
      </c>
      <c r="I11" s="57">
        <f t="shared" si="6"/>
        <v>0</v>
      </c>
      <c r="J11" s="57">
        <f t="shared" si="7"/>
        <v>0</v>
      </c>
      <c r="K11" s="57">
        <f t="shared" si="8"/>
        <v>0</v>
      </c>
      <c r="M11" s="57" t="s">
        <v>555</v>
      </c>
      <c r="N11" s="53">
        <v>7</v>
      </c>
      <c r="O11" s="53">
        <f>N11/N18</f>
        <v>3.825136612021858E-2</v>
      </c>
      <c r="P11" s="53">
        <f>O11*100</f>
        <v>3.8251366120218582</v>
      </c>
      <c r="Q11" s="53">
        <f>SUM(P10:P11)</f>
        <v>93.989071038251367</v>
      </c>
      <c r="R11" s="53"/>
      <c r="S11" s="53"/>
      <c r="T11" s="57"/>
    </row>
    <row r="12" spans="2:20" x14ac:dyDescent="0.3">
      <c r="B12" s="33"/>
      <c r="C12" s="53" t="s">
        <v>5</v>
      </c>
      <c r="D12" s="57">
        <f t="shared" si="1"/>
        <v>1</v>
      </c>
      <c r="E12" s="57">
        <f t="shared" si="2"/>
        <v>0</v>
      </c>
      <c r="F12" s="57">
        <f t="shared" si="3"/>
        <v>0</v>
      </c>
      <c r="G12" s="57">
        <f t="shared" si="4"/>
        <v>0</v>
      </c>
      <c r="H12" s="57">
        <f t="shared" si="5"/>
        <v>0</v>
      </c>
      <c r="I12" s="57">
        <f t="shared" si="6"/>
        <v>0</v>
      </c>
      <c r="J12" s="57">
        <f t="shared" si="7"/>
        <v>0</v>
      </c>
      <c r="K12" s="57">
        <f t="shared" si="8"/>
        <v>0</v>
      </c>
      <c r="M12" s="53" t="s">
        <v>6</v>
      </c>
      <c r="N12" s="53">
        <v>4</v>
      </c>
      <c r="O12" s="53">
        <f>N12/N18</f>
        <v>2.185792349726776E-2</v>
      </c>
      <c r="P12" s="53">
        <f>O12*100</f>
        <v>2.1857923497267762</v>
      </c>
      <c r="Q12" s="53">
        <f>SUM(P10:P12)</f>
        <v>96.174863387978149</v>
      </c>
      <c r="R12" s="53"/>
      <c r="S12" s="53"/>
      <c r="T12" s="57"/>
    </row>
    <row r="13" spans="2:20" x14ac:dyDescent="0.3">
      <c r="C13" s="53" t="s">
        <v>5</v>
      </c>
      <c r="D13" s="57">
        <f t="shared" si="1"/>
        <v>1</v>
      </c>
      <c r="E13" s="57">
        <f t="shared" si="2"/>
        <v>0</v>
      </c>
      <c r="F13" s="57">
        <f t="shared" si="3"/>
        <v>0</v>
      </c>
      <c r="G13" s="57">
        <f t="shared" si="4"/>
        <v>0</v>
      </c>
      <c r="H13" s="57">
        <f t="shared" si="5"/>
        <v>0</v>
      </c>
      <c r="I13" s="57">
        <f t="shared" si="6"/>
        <v>0</v>
      </c>
      <c r="J13" s="57">
        <f t="shared" si="7"/>
        <v>0</v>
      </c>
      <c r="K13" s="57">
        <f t="shared" si="8"/>
        <v>0</v>
      </c>
      <c r="M13" s="53" t="s">
        <v>7</v>
      </c>
      <c r="N13" s="39">
        <v>2</v>
      </c>
      <c r="O13" s="53">
        <f>N13/N18</f>
        <v>1.092896174863388E-2</v>
      </c>
      <c r="P13" s="53">
        <f>O13*100</f>
        <v>1.0928961748633881</v>
      </c>
      <c r="Q13" s="53">
        <f>SUM(P10:P13)</f>
        <v>97.267759562841533</v>
      </c>
      <c r="R13" s="53"/>
      <c r="S13" s="53"/>
      <c r="T13" s="57"/>
    </row>
    <row r="14" spans="2:20" x14ac:dyDescent="0.3">
      <c r="C14" s="53" t="s">
        <v>5</v>
      </c>
      <c r="D14" s="57">
        <f t="shared" si="1"/>
        <v>1</v>
      </c>
      <c r="E14" s="57">
        <f t="shared" si="2"/>
        <v>0</v>
      </c>
      <c r="F14" s="57">
        <f t="shared" si="3"/>
        <v>0</v>
      </c>
      <c r="G14" s="57">
        <f t="shared" si="4"/>
        <v>0</v>
      </c>
      <c r="H14" s="57">
        <f t="shared" si="5"/>
        <v>0</v>
      </c>
      <c r="I14" s="57">
        <f t="shared" si="6"/>
        <v>0</v>
      </c>
      <c r="J14" s="57">
        <f t="shared" si="7"/>
        <v>0</v>
      </c>
      <c r="K14" s="57">
        <f t="shared" si="8"/>
        <v>0</v>
      </c>
      <c r="M14" s="53" t="s">
        <v>9</v>
      </c>
      <c r="N14" s="53">
        <v>2</v>
      </c>
      <c r="O14" s="53">
        <f>N14/N18</f>
        <v>1.092896174863388E-2</v>
      </c>
      <c r="P14" s="53">
        <f>O14*100</f>
        <v>1.0928961748633881</v>
      </c>
      <c r="Q14" s="53">
        <f>SUM(P10:P14)</f>
        <v>98.360655737704917</v>
      </c>
      <c r="R14" s="53"/>
      <c r="S14" s="53"/>
      <c r="T14" s="57"/>
    </row>
    <row r="15" spans="2:20" x14ac:dyDescent="0.3">
      <c r="C15" s="53" t="s">
        <v>5</v>
      </c>
      <c r="D15" s="57">
        <f t="shared" si="1"/>
        <v>1</v>
      </c>
      <c r="E15" s="57">
        <f t="shared" si="2"/>
        <v>0</v>
      </c>
      <c r="F15" s="57">
        <f t="shared" si="3"/>
        <v>0</v>
      </c>
      <c r="G15" s="57">
        <f t="shared" si="4"/>
        <v>0</v>
      </c>
      <c r="H15" s="57">
        <f t="shared" si="5"/>
        <v>0</v>
      </c>
      <c r="I15" s="57">
        <f t="shared" si="6"/>
        <v>0</v>
      </c>
      <c r="J15" s="57">
        <f t="shared" si="7"/>
        <v>0</v>
      </c>
      <c r="K15" s="57">
        <f t="shared" si="8"/>
        <v>0</v>
      </c>
      <c r="M15" s="53" t="s">
        <v>8</v>
      </c>
      <c r="N15" s="53">
        <v>1</v>
      </c>
      <c r="O15" s="53">
        <f>N15/N18</f>
        <v>5.4644808743169399E-3</v>
      </c>
      <c r="P15" s="53">
        <f>O15*100</f>
        <v>0.54644808743169404</v>
      </c>
      <c r="Q15" s="53">
        <f>SUM(P10:P15)</f>
        <v>98.907103825136616</v>
      </c>
      <c r="R15" s="53"/>
      <c r="S15" s="53"/>
      <c r="T15" s="57"/>
    </row>
    <row r="16" spans="2:20" x14ac:dyDescent="0.3">
      <c r="C16" s="53" t="s">
        <v>5</v>
      </c>
      <c r="D16" s="57">
        <f t="shared" si="1"/>
        <v>1</v>
      </c>
      <c r="E16" s="57">
        <f t="shared" si="2"/>
        <v>0</v>
      </c>
      <c r="F16" s="57">
        <f t="shared" si="3"/>
        <v>0</v>
      </c>
      <c r="G16" s="57">
        <f t="shared" si="4"/>
        <v>0</v>
      </c>
      <c r="H16" s="57">
        <f t="shared" si="5"/>
        <v>0</v>
      </c>
      <c r="I16" s="57">
        <f t="shared" si="6"/>
        <v>0</v>
      </c>
      <c r="J16" s="57">
        <f t="shared" si="7"/>
        <v>0</v>
      </c>
      <c r="K16" s="57">
        <f t="shared" si="8"/>
        <v>0</v>
      </c>
      <c r="M16" s="53" t="s">
        <v>10</v>
      </c>
      <c r="N16" s="53">
        <v>1</v>
      </c>
      <c r="O16" s="53">
        <f>N16/N18</f>
        <v>5.4644808743169399E-3</v>
      </c>
      <c r="P16" s="53">
        <f>O16*100</f>
        <v>0.54644808743169404</v>
      </c>
      <c r="Q16" s="53">
        <f>SUM(P10:P16)</f>
        <v>99.453551912568315</v>
      </c>
      <c r="R16" s="53"/>
      <c r="S16" s="53"/>
      <c r="T16" s="57"/>
    </row>
    <row r="17" spans="3:20" x14ac:dyDescent="0.3">
      <c r="C17" s="53" t="s">
        <v>5</v>
      </c>
      <c r="D17" s="57">
        <f t="shared" si="1"/>
        <v>1</v>
      </c>
      <c r="E17" s="57">
        <f t="shared" si="2"/>
        <v>0</v>
      </c>
      <c r="F17" s="57">
        <f t="shared" si="3"/>
        <v>0</v>
      </c>
      <c r="G17" s="57">
        <f t="shared" si="4"/>
        <v>0</v>
      </c>
      <c r="H17" s="57">
        <f t="shared" si="5"/>
        <v>0</v>
      </c>
      <c r="I17" s="57">
        <f t="shared" si="6"/>
        <v>0</v>
      </c>
      <c r="J17" s="57">
        <f t="shared" si="7"/>
        <v>0</v>
      </c>
      <c r="K17" s="57">
        <f t="shared" si="8"/>
        <v>0</v>
      </c>
      <c r="M17" s="53" t="s">
        <v>11</v>
      </c>
      <c r="N17" s="53">
        <v>1</v>
      </c>
      <c r="O17" s="53">
        <f>N17/N18</f>
        <v>5.4644808743169399E-3</v>
      </c>
      <c r="P17" s="53">
        <f>O17*100</f>
        <v>0.54644808743169404</v>
      </c>
      <c r="Q17" s="53">
        <f>SUM(P10:P17)</f>
        <v>100.00000000000001</v>
      </c>
      <c r="R17" s="53"/>
      <c r="S17" s="53"/>
      <c r="T17" s="57"/>
    </row>
    <row r="18" spans="3:20" x14ac:dyDescent="0.3">
      <c r="C18" s="53" t="s">
        <v>5</v>
      </c>
      <c r="D18" s="57">
        <f t="shared" si="1"/>
        <v>1</v>
      </c>
      <c r="E18" s="57">
        <f t="shared" si="2"/>
        <v>0</v>
      </c>
      <c r="F18" s="57">
        <f t="shared" si="3"/>
        <v>0</v>
      </c>
      <c r="G18" s="57">
        <f t="shared" si="4"/>
        <v>0</v>
      </c>
      <c r="H18" s="57">
        <f t="shared" si="5"/>
        <v>0</v>
      </c>
      <c r="I18" s="57">
        <f t="shared" si="6"/>
        <v>0</v>
      </c>
      <c r="J18" s="57">
        <f t="shared" si="7"/>
        <v>0</v>
      </c>
      <c r="K18" s="57">
        <f t="shared" si="8"/>
        <v>0</v>
      </c>
      <c r="M18" s="39"/>
      <c r="N18" s="53">
        <f>SUM(N10:N17)</f>
        <v>183</v>
      </c>
      <c r="O18" s="53"/>
      <c r="P18" s="53"/>
      <c r="Q18" s="53"/>
      <c r="R18" s="53"/>
      <c r="S18" s="53"/>
      <c r="T18" s="57"/>
    </row>
    <row r="19" spans="3:20" x14ac:dyDescent="0.3">
      <c r="C19" s="53" t="s">
        <v>5</v>
      </c>
      <c r="D19" s="57">
        <f t="shared" si="1"/>
        <v>1</v>
      </c>
      <c r="E19" s="57">
        <f t="shared" si="2"/>
        <v>0</v>
      </c>
      <c r="F19" s="57">
        <f t="shared" si="3"/>
        <v>0</v>
      </c>
      <c r="G19" s="57">
        <f t="shared" si="4"/>
        <v>0</v>
      </c>
      <c r="H19" s="57">
        <f t="shared" si="5"/>
        <v>0</v>
      </c>
      <c r="I19" s="57">
        <f t="shared" si="6"/>
        <v>0</v>
      </c>
      <c r="J19" s="57">
        <f t="shared" si="7"/>
        <v>0</v>
      </c>
      <c r="K19" s="57">
        <f t="shared" si="8"/>
        <v>0</v>
      </c>
      <c r="M19" s="39"/>
      <c r="N19" s="53"/>
      <c r="O19" s="53"/>
      <c r="P19" s="53"/>
      <c r="Q19" s="53"/>
      <c r="R19" s="53"/>
      <c r="S19" s="53"/>
      <c r="T19" s="57"/>
    </row>
    <row r="20" spans="3:20" x14ac:dyDescent="0.3">
      <c r="C20" s="53" t="s">
        <v>5</v>
      </c>
      <c r="D20" s="57">
        <f t="shared" si="1"/>
        <v>1</v>
      </c>
      <c r="E20" s="57">
        <f t="shared" si="2"/>
        <v>0</v>
      </c>
      <c r="F20" s="57">
        <f t="shared" si="3"/>
        <v>0</v>
      </c>
      <c r="G20" s="57">
        <f t="shared" si="4"/>
        <v>0</v>
      </c>
      <c r="H20" s="57">
        <f t="shared" si="5"/>
        <v>0</v>
      </c>
      <c r="I20" s="57">
        <f t="shared" si="6"/>
        <v>0</v>
      </c>
      <c r="J20" s="57">
        <f t="shared" si="7"/>
        <v>0</v>
      </c>
      <c r="K20" s="57">
        <f t="shared" si="8"/>
        <v>0</v>
      </c>
      <c r="M20" s="39"/>
      <c r="N20" s="53"/>
      <c r="O20" s="53"/>
      <c r="P20" s="53"/>
      <c r="Q20" s="53"/>
      <c r="R20" s="53"/>
      <c r="S20" s="53"/>
      <c r="T20" s="57"/>
    </row>
    <row r="21" spans="3:20" x14ac:dyDescent="0.3">
      <c r="C21" s="53" t="s">
        <v>5</v>
      </c>
      <c r="D21" s="57">
        <f t="shared" si="1"/>
        <v>1</v>
      </c>
      <c r="E21" s="57">
        <f t="shared" si="2"/>
        <v>0</v>
      </c>
      <c r="F21" s="57">
        <f t="shared" si="3"/>
        <v>0</v>
      </c>
      <c r="G21" s="57">
        <f t="shared" si="4"/>
        <v>0</v>
      </c>
      <c r="H21" s="57">
        <f t="shared" si="5"/>
        <v>0</v>
      </c>
      <c r="I21" s="57">
        <f t="shared" si="6"/>
        <v>0</v>
      </c>
      <c r="J21" s="57">
        <f t="shared" si="7"/>
        <v>0</v>
      </c>
      <c r="K21" s="57">
        <f t="shared" si="8"/>
        <v>0</v>
      </c>
      <c r="M21" s="39"/>
      <c r="N21" s="53"/>
      <c r="O21" s="53"/>
      <c r="P21" s="53"/>
      <c r="Q21" s="53"/>
      <c r="R21" s="53"/>
      <c r="S21" s="53"/>
      <c r="T21" s="57"/>
    </row>
    <row r="22" spans="3:20" x14ac:dyDescent="0.3">
      <c r="C22" s="53" t="s">
        <v>5</v>
      </c>
      <c r="D22" s="57">
        <f t="shared" si="1"/>
        <v>1</v>
      </c>
      <c r="E22" s="57">
        <f t="shared" si="2"/>
        <v>0</v>
      </c>
      <c r="F22" s="57">
        <f t="shared" si="3"/>
        <v>0</v>
      </c>
      <c r="G22" s="57">
        <f t="shared" si="4"/>
        <v>0</v>
      </c>
      <c r="H22" s="57">
        <f t="shared" si="5"/>
        <v>0</v>
      </c>
      <c r="I22" s="57">
        <f t="shared" si="6"/>
        <v>0</v>
      </c>
      <c r="J22" s="57">
        <f t="shared" si="7"/>
        <v>0</v>
      </c>
      <c r="K22" s="57">
        <f t="shared" si="8"/>
        <v>0</v>
      </c>
      <c r="M22" s="39"/>
      <c r="N22" s="53"/>
      <c r="O22" s="53"/>
      <c r="P22" s="53"/>
      <c r="Q22" s="53"/>
      <c r="R22" s="53"/>
      <c r="S22" s="53"/>
      <c r="T22" s="57"/>
    </row>
    <row r="23" spans="3:20" x14ac:dyDescent="0.3">
      <c r="C23" s="53" t="s">
        <v>5</v>
      </c>
      <c r="D23" s="57">
        <f t="shared" si="1"/>
        <v>1</v>
      </c>
      <c r="E23" s="57">
        <f t="shared" si="2"/>
        <v>0</v>
      </c>
      <c r="F23" s="57">
        <f t="shared" si="3"/>
        <v>0</v>
      </c>
      <c r="G23" s="57">
        <f t="shared" si="4"/>
        <v>0</v>
      </c>
      <c r="H23" s="57">
        <f t="shared" si="5"/>
        <v>0</v>
      </c>
      <c r="I23" s="57">
        <f t="shared" si="6"/>
        <v>0</v>
      </c>
      <c r="J23" s="57">
        <f t="shared" si="7"/>
        <v>0</v>
      </c>
      <c r="K23" s="57">
        <f t="shared" si="8"/>
        <v>0</v>
      </c>
      <c r="M23" s="39"/>
      <c r="N23" s="53"/>
      <c r="O23" s="53"/>
      <c r="P23" s="53"/>
      <c r="Q23" s="53"/>
      <c r="R23" s="53"/>
      <c r="S23" s="53"/>
      <c r="T23" s="57"/>
    </row>
    <row r="24" spans="3:20" x14ac:dyDescent="0.3">
      <c r="C24" s="53" t="s">
        <v>5</v>
      </c>
      <c r="D24" s="57">
        <f t="shared" si="1"/>
        <v>1</v>
      </c>
      <c r="E24" s="57">
        <f t="shared" si="2"/>
        <v>0</v>
      </c>
      <c r="F24" s="57">
        <f t="shared" si="3"/>
        <v>0</v>
      </c>
      <c r="G24" s="57">
        <f t="shared" si="4"/>
        <v>0</v>
      </c>
      <c r="H24" s="57">
        <f t="shared" si="5"/>
        <v>0</v>
      </c>
      <c r="I24" s="57">
        <f t="shared" si="6"/>
        <v>0</v>
      </c>
      <c r="J24" s="57">
        <f t="shared" si="7"/>
        <v>0</v>
      </c>
      <c r="K24" s="57">
        <f t="shared" si="8"/>
        <v>0</v>
      </c>
      <c r="M24" s="39"/>
      <c r="N24" s="53"/>
      <c r="O24" s="53"/>
      <c r="P24" s="53"/>
      <c r="Q24" s="53"/>
      <c r="R24" s="53"/>
      <c r="S24" s="53"/>
      <c r="T24" s="57"/>
    </row>
    <row r="25" spans="3:20" x14ac:dyDescent="0.3">
      <c r="C25" s="53" t="s">
        <v>5</v>
      </c>
      <c r="D25" s="57">
        <f t="shared" si="1"/>
        <v>1</v>
      </c>
      <c r="E25" s="57">
        <f t="shared" si="2"/>
        <v>0</v>
      </c>
      <c r="F25" s="57">
        <f t="shared" si="3"/>
        <v>0</v>
      </c>
      <c r="G25" s="57">
        <f t="shared" si="4"/>
        <v>0</v>
      </c>
      <c r="H25" s="57">
        <f t="shared" si="5"/>
        <v>0</v>
      </c>
      <c r="I25" s="57">
        <f t="shared" si="6"/>
        <v>0</v>
      </c>
      <c r="J25" s="57">
        <f t="shared" si="7"/>
        <v>0</v>
      </c>
      <c r="K25" s="57">
        <f t="shared" si="8"/>
        <v>0</v>
      </c>
      <c r="M25" s="39"/>
      <c r="N25" s="53"/>
      <c r="O25" s="53"/>
      <c r="P25" s="53"/>
      <c r="Q25" s="53"/>
      <c r="R25" s="53"/>
      <c r="S25" s="53"/>
      <c r="T25" s="57"/>
    </row>
    <row r="26" spans="3:20" x14ac:dyDescent="0.3">
      <c r="C26" s="53" t="s">
        <v>5</v>
      </c>
      <c r="D26" s="57">
        <f t="shared" si="1"/>
        <v>1</v>
      </c>
      <c r="E26" s="57">
        <f t="shared" si="2"/>
        <v>0</v>
      </c>
      <c r="F26" s="57">
        <f t="shared" si="3"/>
        <v>0</v>
      </c>
      <c r="G26" s="57">
        <f t="shared" si="4"/>
        <v>0</v>
      </c>
      <c r="H26" s="57">
        <f t="shared" si="5"/>
        <v>0</v>
      </c>
      <c r="I26" s="57">
        <f t="shared" si="6"/>
        <v>0</v>
      </c>
      <c r="J26" s="57">
        <f t="shared" si="7"/>
        <v>0</v>
      </c>
      <c r="K26" s="57">
        <f t="shared" si="8"/>
        <v>0</v>
      </c>
      <c r="M26" s="39"/>
      <c r="N26" s="53"/>
      <c r="O26" s="53"/>
      <c r="P26" s="53"/>
      <c r="Q26" s="53"/>
      <c r="R26" s="53"/>
      <c r="S26" s="53"/>
      <c r="T26" s="57"/>
    </row>
    <row r="27" spans="3:20" x14ac:dyDescent="0.3">
      <c r="C27" s="53" t="s">
        <v>5</v>
      </c>
      <c r="D27" s="57">
        <f t="shared" si="1"/>
        <v>1</v>
      </c>
      <c r="E27" s="57">
        <f t="shared" si="2"/>
        <v>0</v>
      </c>
      <c r="F27" s="57">
        <f t="shared" si="3"/>
        <v>0</v>
      </c>
      <c r="G27" s="57">
        <f t="shared" si="4"/>
        <v>0</v>
      </c>
      <c r="H27" s="57">
        <f t="shared" si="5"/>
        <v>0</v>
      </c>
      <c r="I27" s="57">
        <f t="shared" si="6"/>
        <v>0</v>
      </c>
      <c r="J27" s="57">
        <f t="shared" si="7"/>
        <v>0</v>
      </c>
      <c r="K27" s="57">
        <f t="shared" si="8"/>
        <v>0</v>
      </c>
      <c r="M27" s="39"/>
      <c r="N27" s="53"/>
      <c r="O27" s="53"/>
      <c r="P27" s="53"/>
      <c r="Q27" s="53"/>
      <c r="R27" s="53"/>
      <c r="S27" s="53"/>
      <c r="T27" s="57"/>
    </row>
    <row r="28" spans="3:20" x14ac:dyDescent="0.3">
      <c r="C28" s="53" t="s">
        <v>5</v>
      </c>
      <c r="D28" s="57">
        <f t="shared" si="1"/>
        <v>1</v>
      </c>
      <c r="E28" s="57">
        <f t="shared" si="2"/>
        <v>0</v>
      </c>
      <c r="F28" s="57">
        <f t="shared" si="3"/>
        <v>0</v>
      </c>
      <c r="G28" s="57">
        <f t="shared" si="4"/>
        <v>0</v>
      </c>
      <c r="H28" s="57">
        <f t="shared" si="5"/>
        <v>0</v>
      </c>
      <c r="I28" s="57">
        <f t="shared" si="6"/>
        <v>0</v>
      </c>
      <c r="J28" s="57">
        <f t="shared" si="7"/>
        <v>0</v>
      </c>
      <c r="K28" s="57">
        <f t="shared" si="8"/>
        <v>0</v>
      </c>
      <c r="M28" s="39"/>
      <c r="N28" s="53"/>
      <c r="O28" s="53"/>
      <c r="P28" s="53"/>
      <c r="Q28" s="53"/>
      <c r="R28" s="53"/>
      <c r="S28" s="53"/>
      <c r="T28" s="57"/>
    </row>
    <row r="29" spans="3:20" x14ac:dyDescent="0.3">
      <c r="C29" s="53" t="s">
        <v>5</v>
      </c>
      <c r="D29" s="57">
        <f t="shared" si="1"/>
        <v>1</v>
      </c>
      <c r="E29" s="57">
        <f t="shared" si="2"/>
        <v>0</v>
      </c>
      <c r="F29" s="57">
        <f t="shared" si="3"/>
        <v>0</v>
      </c>
      <c r="G29" s="57">
        <f t="shared" si="4"/>
        <v>0</v>
      </c>
      <c r="H29" s="57">
        <f t="shared" si="5"/>
        <v>0</v>
      </c>
      <c r="I29" s="57">
        <f t="shared" si="6"/>
        <v>0</v>
      </c>
      <c r="J29" s="57">
        <f t="shared" si="7"/>
        <v>0</v>
      </c>
      <c r="K29" s="57">
        <f t="shared" si="8"/>
        <v>0</v>
      </c>
      <c r="M29" s="39"/>
      <c r="N29" s="53"/>
      <c r="O29" s="53"/>
      <c r="P29" s="53"/>
      <c r="Q29" s="53"/>
      <c r="R29" s="53"/>
      <c r="S29" s="53"/>
      <c r="T29" s="57"/>
    </row>
    <row r="30" spans="3:20" x14ac:dyDescent="0.3">
      <c r="C30" s="53" t="s">
        <v>5</v>
      </c>
      <c r="D30" s="57">
        <f t="shared" si="1"/>
        <v>1</v>
      </c>
      <c r="E30" s="57">
        <f t="shared" si="2"/>
        <v>0</v>
      </c>
      <c r="F30" s="57">
        <f t="shared" si="3"/>
        <v>0</v>
      </c>
      <c r="G30" s="57">
        <f t="shared" si="4"/>
        <v>0</v>
      </c>
      <c r="H30" s="57">
        <f t="shared" si="5"/>
        <v>0</v>
      </c>
      <c r="I30" s="57">
        <f t="shared" si="6"/>
        <v>0</v>
      </c>
      <c r="J30" s="57">
        <f t="shared" si="7"/>
        <v>0</v>
      </c>
      <c r="K30" s="57">
        <f t="shared" si="8"/>
        <v>0</v>
      </c>
    </row>
    <row r="31" spans="3:20" x14ac:dyDescent="0.3">
      <c r="C31" s="53" t="s">
        <v>5</v>
      </c>
      <c r="D31" s="57">
        <f t="shared" si="1"/>
        <v>1</v>
      </c>
      <c r="E31" s="57">
        <f t="shared" si="2"/>
        <v>0</v>
      </c>
      <c r="F31" s="57">
        <f t="shared" si="3"/>
        <v>0</v>
      </c>
      <c r="G31" s="57">
        <f t="shared" si="4"/>
        <v>0</v>
      </c>
      <c r="H31" s="57">
        <f t="shared" si="5"/>
        <v>0</v>
      </c>
      <c r="I31" s="57">
        <f t="shared" si="6"/>
        <v>0</v>
      </c>
      <c r="J31" s="57">
        <f t="shared" si="7"/>
        <v>0</v>
      </c>
      <c r="K31" s="57">
        <f t="shared" si="8"/>
        <v>0</v>
      </c>
    </row>
    <row r="32" spans="3:20" x14ac:dyDescent="0.3">
      <c r="C32" s="53" t="s">
        <v>5</v>
      </c>
      <c r="D32" s="57">
        <f t="shared" si="1"/>
        <v>1</v>
      </c>
      <c r="E32" s="57">
        <f t="shared" si="2"/>
        <v>0</v>
      </c>
      <c r="F32" s="57">
        <f t="shared" si="3"/>
        <v>0</v>
      </c>
      <c r="G32" s="57">
        <f t="shared" si="4"/>
        <v>0</v>
      </c>
      <c r="H32" s="57">
        <f t="shared" si="5"/>
        <v>0</v>
      </c>
      <c r="I32" s="57">
        <f t="shared" si="6"/>
        <v>0</v>
      </c>
      <c r="J32" s="57">
        <f t="shared" si="7"/>
        <v>0</v>
      </c>
      <c r="K32" s="57">
        <f t="shared" si="8"/>
        <v>0</v>
      </c>
    </row>
    <row r="33" spans="3:11" x14ac:dyDescent="0.3">
      <c r="C33" s="53" t="s">
        <v>5</v>
      </c>
      <c r="D33" s="57">
        <f t="shared" si="1"/>
        <v>1</v>
      </c>
      <c r="E33" s="57">
        <f t="shared" si="2"/>
        <v>0</v>
      </c>
      <c r="F33" s="57">
        <f t="shared" si="3"/>
        <v>0</v>
      </c>
      <c r="G33" s="57">
        <f t="shared" si="4"/>
        <v>0</v>
      </c>
      <c r="H33" s="57">
        <f t="shared" si="5"/>
        <v>0</v>
      </c>
      <c r="I33" s="57">
        <f t="shared" si="6"/>
        <v>0</v>
      </c>
      <c r="J33" s="57">
        <f t="shared" si="7"/>
        <v>0</v>
      </c>
      <c r="K33" s="57">
        <f t="shared" si="8"/>
        <v>0</v>
      </c>
    </row>
    <row r="34" spans="3:11" x14ac:dyDescent="0.3">
      <c r="C34" s="53" t="s">
        <v>5</v>
      </c>
      <c r="D34" s="57">
        <f t="shared" si="1"/>
        <v>1</v>
      </c>
      <c r="E34" s="57">
        <f t="shared" si="2"/>
        <v>0</v>
      </c>
      <c r="F34" s="57">
        <f t="shared" si="3"/>
        <v>0</v>
      </c>
      <c r="G34" s="57">
        <f t="shared" si="4"/>
        <v>0</v>
      </c>
      <c r="H34" s="57">
        <f t="shared" si="5"/>
        <v>0</v>
      </c>
      <c r="I34" s="57">
        <f t="shared" si="6"/>
        <v>0</v>
      </c>
      <c r="J34" s="57">
        <f t="shared" si="7"/>
        <v>0</v>
      </c>
      <c r="K34" s="57">
        <f t="shared" si="8"/>
        <v>0</v>
      </c>
    </row>
    <row r="35" spans="3:11" x14ac:dyDescent="0.3">
      <c r="C35" s="53" t="s">
        <v>5</v>
      </c>
      <c r="D35" s="57">
        <f t="shared" si="1"/>
        <v>1</v>
      </c>
      <c r="E35" s="57">
        <f t="shared" si="2"/>
        <v>0</v>
      </c>
      <c r="F35" s="57">
        <f t="shared" si="3"/>
        <v>0</v>
      </c>
      <c r="G35" s="57">
        <f t="shared" si="4"/>
        <v>0</v>
      </c>
      <c r="H35" s="57">
        <f t="shared" si="5"/>
        <v>0</v>
      </c>
      <c r="I35" s="57">
        <f t="shared" si="6"/>
        <v>0</v>
      </c>
      <c r="J35" s="57">
        <f t="shared" si="7"/>
        <v>0</v>
      </c>
      <c r="K35" s="57">
        <f t="shared" si="8"/>
        <v>0</v>
      </c>
    </row>
    <row r="36" spans="3:11" x14ac:dyDescent="0.3">
      <c r="C36" s="53" t="s">
        <v>5</v>
      </c>
      <c r="D36" s="57">
        <f t="shared" si="1"/>
        <v>1</v>
      </c>
      <c r="E36" s="57">
        <f t="shared" si="2"/>
        <v>0</v>
      </c>
      <c r="F36" s="57">
        <f t="shared" si="3"/>
        <v>0</v>
      </c>
      <c r="G36" s="57">
        <f t="shared" si="4"/>
        <v>0</v>
      </c>
      <c r="H36" s="57">
        <f t="shared" si="5"/>
        <v>0</v>
      </c>
      <c r="I36" s="57">
        <f t="shared" si="6"/>
        <v>0</v>
      </c>
      <c r="J36" s="57">
        <f t="shared" si="7"/>
        <v>0</v>
      </c>
      <c r="K36" s="57">
        <f t="shared" si="8"/>
        <v>0</v>
      </c>
    </row>
    <row r="37" spans="3:11" x14ac:dyDescent="0.3">
      <c r="C37" s="53" t="s">
        <v>5</v>
      </c>
      <c r="D37" s="57">
        <f t="shared" si="1"/>
        <v>1</v>
      </c>
      <c r="E37" s="57">
        <f t="shared" si="2"/>
        <v>0</v>
      </c>
      <c r="F37" s="57">
        <f t="shared" si="3"/>
        <v>0</v>
      </c>
      <c r="G37" s="57">
        <f t="shared" si="4"/>
        <v>0</v>
      </c>
      <c r="H37" s="57">
        <f t="shared" si="5"/>
        <v>0</v>
      </c>
      <c r="I37" s="57">
        <f t="shared" si="6"/>
        <v>0</v>
      </c>
      <c r="J37" s="57">
        <f t="shared" si="7"/>
        <v>0</v>
      </c>
      <c r="K37" s="57">
        <f t="shared" si="8"/>
        <v>0</v>
      </c>
    </row>
    <row r="38" spans="3:11" x14ac:dyDescent="0.3">
      <c r="C38" s="53" t="s">
        <v>5</v>
      </c>
      <c r="D38" s="57">
        <f t="shared" si="1"/>
        <v>1</v>
      </c>
      <c r="E38" s="57">
        <f t="shared" si="2"/>
        <v>0</v>
      </c>
      <c r="F38" s="57">
        <f t="shared" si="3"/>
        <v>0</v>
      </c>
      <c r="G38" s="57">
        <f t="shared" si="4"/>
        <v>0</v>
      </c>
      <c r="H38" s="57">
        <f t="shared" si="5"/>
        <v>0</v>
      </c>
      <c r="I38" s="57">
        <f t="shared" si="6"/>
        <v>0</v>
      </c>
      <c r="J38" s="57">
        <f t="shared" si="7"/>
        <v>0</v>
      </c>
      <c r="K38" s="57">
        <f t="shared" si="8"/>
        <v>0</v>
      </c>
    </row>
    <row r="39" spans="3:11" x14ac:dyDescent="0.3">
      <c r="C39" s="53" t="s">
        <v>5</v>
      </c>
      <c r="D39" s="57">
        <f t="shared" si="1"/>
        <v>1</v>
      </c>
      <c r="E39" s="57">
        <f t="shared" si="2"/>
        <v>0</v>
      </c>
      <c r="F39" s="57">
        <f t="shared" si="3"/>
        <v>0</v>
      </c>
      <c r="G39" s="57">
        <f t="shared" si="4"/>
        <v>0</v>
      </c>
      <c r="H39" s="57">
        <f t="shared" si="5"/>
        <v>0</v>
      </c>
      <c r="I39" s="57">
        <f t="shared" si="6"/>
        <v>0</v>
      </c>
      <c r="J39" s="57">
        <f t="shared" si="7"/>
        <v>0</v>
      </c>
      <c r="K39" s="57">
        <f t="shared" si="8"/>
        <v>0</v>
      </c>
    </row>
    <row r="40" spans="3:11" x14ac:dyDescent="0.3">
      <c r="C40" s="53" t="s">
        <v>9</v>
      </c>
      <c r="D40" s="57">
        <f t="shared" si="1"/>
        <v>0</v>
      </c>
      <c r="E40" s="57">
        <f t="shared" si="2"/>
        <v>0</v>
      </c>
      <c r="F40" s="57">
        <f t="shared" si="3"/>
        <v>0</v>
      </c>
      <c r="G40" s="57">
        <f t="shared" si="4"/>
        <v>0</v>
      </c>
      <c r="H40" s="57">
        <f t="shared" si="5"/>
        <v>0</v>
      </c>
      <c r="I40" s="57">
        <f t="shared" si="6"/>
        <v>0</v>
      </c>
      <c r="J40" s="57">
        <f t="shared" si="7"/>
        <v>1</v>
      </c>
      <c r="K40" s="57">
        <f t="shared" si="8"/>
        <v>0</v>
      </c>
    </row>
    <row r="41" spans="3:11" x14ac:dyDescent="0.3">
      <c r="C41" s="53" t="s">
        <v>5</v>
      </c>
      <c r="D41" s="57">
        <f t="shared" si="1"/>
        <v>1</v>
      </c>
      <c r="E41" s="57">
        <f t="shared" si="2"/>
        <v>0</v>
      </c>
      <c r="F41" s="57">
        <f t="shared" si="3"/>
        <v>0</v>
      </c>
      <c r="G41" s="57">
        <f t="shared" si="4"/>
        <v>0</v>
      </c>
      <c r="H41" s="57">
        <f t="shared" si="5"/>
        <v>0</v>
      </c>
      <c r="I41" s="57">
        <f t="shared" si="6"/>
        <v>0</v>
      </c>
      <c r="J41" s="57">
        <f t="shared" si="7"/>
        <v>0</v>
      </c>
      <c r="K41" s="57">
        <f t="shared" si="8"/>
        <v>0</v>
      </c>
    </row>
    <row r="42" spans="3:11" x14ac:dyDescent="0.3">
      <c r="C42" s="53" t="s">
        <v>5</v>
      </c>
      <c r="D42" s="57">
        <f t="shared" si="1"/>
        <v>1</v>
      </c>
      <c r="E42" s="57">
        <f t="shared" si="2"/>
        <v>0</v>
      </c>
      <c r="F42" s="57">
        <f t="shared" si="3"/>
        <v>0</v>
      </c>
      <c r="G42" s="57">
        <f t="shared" si="4"/>
        <v>0</v>
      </c>
      <c r="H42" s="57">
        <f t="shared" si="5"/>
        <v>0</v>
      </c>
      <c r="I42" s="57">
        <f t="shared" si="6"/>
        <v>0</v>
      </c>
      <c r="J42" s="57">
        <f t="shared" si="7"/>
        <v>0</v>
      </c>
      <c r="K42" s="57">
        <f t="shared" si="8"/>
        <v>0</v>
      </c>
    </row>
    <row r="43" spans="3:11" x14ac:dyDescent="0.3">
      <c r="C43" s="53" t="s">
        <v>5</v>
      </c>
      <c r="D43" s="57">
        <f t="shared" si="1"/>
        <v>1</v>
      </c>
      <c r="E43" s="57">
        <f t="shared" si="2"/>
        <v>0</v>
      </c>
      <c r="F43" s="57">
        <f t="shared" si="3"/>
        <v>0</v>
      </c>
      <c r="G43" s="57">
        <f t="shared" si="4"/>
        <v>0</v>
      </c>
      <c r="H43" s="57">
        <f t="shared" si="5"/>
        <v>0</v>
      </c>
      <c r="I43" s="57">
        <f t="shared" si="6"/>
        <v>0</v>
      </c>
      <c r="J43" s="57">
        <f t="shared" si="7"/>
        <v>0</v>
      </c>
      <c r="K43" s="57">
        <f t="shared" si="8"/>
        <v>0</v>
      </c>
    </row>
    <row r="44" spans="3:11" x14ac:dyDescent="0.3">
      <c r="C44" s="53" t="s">
        <v>5</v>
      </c>
      <c r="D44" s="57">
        <f t="shared" si="1"/>
        <v>1</v>
      </c>
      <c r="E44" s="57">
        <f t="shared" si="2"/>
        <v>0</v>
      </c>
      <c r="F44" s="57">
        <f t="shared" si="3"/>
        <v>0</v>
      </c>
      <c r="G44" s="57">
        <f t="shared" si="4"/>
        <v>0</v>
      </c>
      <c r="H44" s="57">
        <f t="shared" si="5"/>
        <v>0</v>
      </c>
      <c r="I44" s="57">
        <f t="shared" si="6"/>
        <v>0</v>
      </c>
      <c r="J44" s="57">
        <f t="shared" si="7"/>
        <v>0</v>
      </c>
      <c r="K44" s="57">
        <f t="shared" si="8"/>
        <v>0</v>
      </c>
    </row>
    <row r="45" spans="3:11" x14ac:dyDescent="0.3">
      <c r="C45" s="53" t="s">
        <v>5</v>
      </c>
      <c r="D45" s="57">
        <f t="shared" si="1"/>
        <v>1</v>
      </c>
      <c r="E45" s="57">
        <f t="shared" si="2"/>
        <v>0</v>
      </c>
      <c r="F45" s="57">
        <f t="shared" si="3"/>
        <v>0</v>
      </c>
      <c r="G45" s="57">
        <f t="shared" si="4"/>
        <v>0</v>
      </c>
      <c r="H45" s="57">
        <f t="shared" si="5"/>
        <v>0</v>
      </c>
      <c r="I45" s="57">
        <f t="shared" si="6"/>
        <v>0</v>
      </c>
      <c r="J45" s="57">
        <f t="shared" si="7"/>
        <v>0</v>
      </c>
      <c r="K45" s="57">
        <f t="shared" si="8"/>
        <v>0</v>
      </c>
    </row>
    <row r="46" spans="3:11" x14ac:dyDescent="0.3">
      <c r="C46" s="53" t="s">
        <v>5</v>
      </c>
      <c r="D46" s="57">
        <f t="shared" si="1"/>
        <v>1</v>
      </c>
      <c r="E46" s="57">
        <f t="shared" si="2"/>
        <v>0</v>
      </c>
      <c r="F46" s="57">
        <f t="shared" si="3"/>
        <v>0</v>
      </c>
      <c r="G46" s="57">
        <f t="shared" si="4"/>
        <v>0</v>
      </c>
      <c r="H46" s="57">
        <f t="shared" si="5"/>
        <v>0</v>
      </c>
      <c r="I46" s="57">
        <f t="shared" si="6"/>
        <v>0</v>
      </c>
      <c r="J46" s="57">
        <f t="shared" si="7"/>
        <v>0</v>
      </c>
      <c r="K46" s="57">
        <f t="shared" si="8"/>
        <v>0</v>
      </c>
    </row>
    <row r="47" spans="3:11" x14ac:dyDescent="0.3">
      <c r="C47" s="53" t="s">
        <v>5</v>
      </c>
      <c r="D47" s="57">
        <f t="shared" si="1"/>
        <v>1</v>
      </c>
      <c r="E47" s="57">
        <f t="shared" si="2"/>
        <v>0</v>
      </c>
      <c r="F47" s="57">
        <f t="shared" si="3"/>
        <v>0</v>
      </c>
      <c r="G47" s="57">
        <f t="shared" si="4"/>
        <v>0</v>
      </c>
      <c r="H47" s="57">
        <f t="shared" si="5"/>
        <v>0</v>
      </c>
      <c r="I47" s="57">
        <f t="shared" si="6"/>
        <v>0</v>
      </c>
      <c r="J47" s="57">
        <f t="shared" si="7"/>
        <v>0</v>
      </c>
      <c r="K47" s="57">
        <f t="shared" si="8"/>
        <v>0</v>
      </c>
    </row>
    <row r="48" spans="3:11" x14ac:dyDescent="0.3">
      <c r="C48" s="53" t="s">
        <v>554</v>
      </c>
      <c r="D48" s="57">
        <f t="shared" si="1"/>
        <v>0</v>
      </c>
      <c r="E48" s="57">
        <f t="shared" si="2"/>
        <v>0</v>
      </c>
      <c r="F48" s="57">
        <f t="shared" si="3"/>
        <v>0</v>
      </c>
      <c r="G48" s="57">
        <f t="shared" si="4"/>
        <v>0</v>
      </c>
      <c r="H48" s="57">
        <f t="shared" si="5"/>
        <v>0</v>
      </c>
      <c r="I48" s="57">
        <f t="shared" si="6"/>
        <v>0</v>
      </c>
      <c r="J48" s="57">
        <f t="shared" si="7"/>
        <v>0</v>
      </c>
      <c r="K48" s="57">
        <f t="shared" si="8"/>
        <v>0</v>
      </c>
    </row>
    <row r="49" spans="3:11" x14ac:dyDescent="0.3">
      <c r="C49" s="53" t="s">
        <v>7</v>
      </c>
      <c r="D49" s="57">
        <f t="shared" si="1"/>
        <v>0</v>
      </c>
      <c r="E49" s="57">
        <f t="shared" si="2"/>
        <v>1</v>
      </c>
      <c r="F49" s="57">
        <f t="shared" si="3"/>
        <v>0</v>
      </c>
      <c r="G49" s="57">
        <f t="shared" si="4"/>
        <v>0</v>
      </c>
      <c r="H49" s="57">
        <f t="shared" si="5"/>
        <v>0</v>
      </c>
      <c r="I49" s="57">
        <f t="shared" si="6"/>
        <v>0</v>
      </c>
      <c r="J49" s="57">
        <f t="shared" si="7"/>
        <v>0</v>
      </c>
      <c r="K49" s="57">
        <f t="shared" si="8"/>
        <v>0</v>
      </c>
    </row>
    <row r="50" spans="3:11" x14ac:dyDescent="0.3">
      <c r="C50" s="53" t="s">
        <v>5</v>
      </c>
      <c r="D50" s="57">
        <f t="shared" si="1"/>
        <v>1</v>
      </c>
      <c r="E50" s="57">
        <f t="shared" si="2"/>
        <v>0</v>
      </c>
      <c r="F50" s="57">
        <f t="shared" si="3"/>
        <v>0</v>
      </c>
      <c r="G50" s="57">
        <f t="shared" si="4"/>
        <v>0</v>
      </c>
      <c r="H50" s="57">
        <f t="shared" si="5"/>
        <v>0</v>
      </c>
      <c r="I50" s="57">
        <f t="shared" si="6"/>
        <v>0</v>
      </c>
      <c r="J50" s="57">
        <f t="shared" si="7"/>
        <v>0</v>
      </c>
      <c r="K50" s="57">
        <f t="shared" si="8"/>
        <v>0</v>
      </c>
    </row>
    <row r="51" spans="3:11" x14ac:dyDescent="0.3">
      <c r="C51" s="53" t="s">
        <v>5</v>
      </c>
      <c r="D51" s="57">
        <f t="shared" si="1"/>
        <v>1</v>
      </c>
      <c r="E51" s="57">
        <f t="shared" si="2"/>
        <v>0</v>
      </c>
      <c r="F51" s="57">
        <f t="shared" si="3"/>
        <v>0</v>
      </c>
      <c r="G51" s="57">
        <f t="shared" si="4"/>
        <v>0</v>
      </c>
      <c r="H51" s="57">
        <f t="shared" si="5"/>
        <v>0</v>
      </c>
      <c r="I51" s="57">
        <f t="shared" si="6"/>
        <v>0</v>
      </c>
      <c r="J51" s="57">
        <f t="shared" si="7"/>
        <v>0</v>
      </c>
      <c r="K51" s="57">
        <f t="shared" si="8"/>
        <v>0</v>
      </c>
    </row>
    <row r="52" spans="3:11" x14ac:dyDescent="0.3">
      <c r="C52" s="53" t="s">
        <v>5</v>
      </c>
      <c r="D52" s="57">
        <f t="shared" si="1"/>
        <v>1</v>
      </c>
      <c r="E52" s="57">
        <f t="shared" si="2"/>
        <v>0</v>
      </c>
      <c r="F52" s="57">
        <f t="shared" si="3"/>
        <v>0</v>
      </c>
      <c r="G52" s="57">
        <f t="shared" si="4"/>
        <v>0</v>
      </c>
      <c r="H52" s="57">
        <f t="shared" si="5"/>
        <v>0</v>
      </c>
      <c r="I52" s="57">
        <f t="shared" si="6"/>
        <v>0</v>
      </c>
      <c r="J52" s="57">
        <f t="shared" si="7"/>
        <v>0</v>
      </c>
      <c r="K52" s="57">
        <f t="shared" si="8"/>
        <v>0</v>
      </c>
    </row>
    <row r="53" spans="3:11" x14ac:dyDescent="0.3">
      <c r="C53" s="53" t="s">
        <v>5</v>
      </c>
      <c r="D53" s="57">
        <f t="shared" si="1"/>
        <v>1</v>
      </c>
      <c r="E53" s="57">
        <f t="shared" si="2"/>
        <v>0</v>
      </c>
      <c r="F53" s="57">
        <f t="shared" si="3"/>
        <v>0</v>
      </c>
      <c r="G53" s="57">
        <f t="shared" si="4"/>
        <v>0</v>
      </c>
      <c r="H53" s="57">
        <f t="shared" si="5"/>
        <v>0</v>
      </c>
      <c r="I53" s="57">
        <f t="shared" si="6"/>
        <v>0</v>
      </c>
      <c r="J53" s="57">
        <f t="shared" si="7"/>
        <v>0</v>
      </c>
      <c r="K53" s="57">
        <f t="shared" si="8"/>
        <v>0</v>
      </c>
    </row>
    <row r="54" spans="3:11" x14ac:dyDescent="0.3">
      <c r="C54" s="53" t="s">
        <v>554</v>
      </c>
      <c r="D54" s="57">
        <f t="shared" si="1"/>
        <v>0</v>
      </c>
      <c r="E54" s="57">
        <f t="shared" si="2"/>
        <v>0</v>
      </c>
      <c r="F54" s="57">
        <f t="shared" si="3"/>
        <v>0</v>
      </c>
      <c r="G54" s="57">
        <f t="shared" si="4"/>
        <v>0</v>
      </c>
      <c r="H54" s="57">
        <f t="shared" si="5"/>
        <v>0</v>
      </c>
      <c r="I54" s="57">
        <f t="shared" si="6"/>
        <v>0</v>
      </c>
      <c r="J54" s="57">
        <f t="shared" si="7"/>
        <v>0</v>
      </c>
      <c r="K54" s="57">
        <f t="shared" si="8"/>
        <v>0</v>
      </c>
    </row>
    <row r="55" spans="3:11" x14ac:dyDescent="0.3">
      <c r="C55" s="53" t="s">
        <v>5</v>
      </c>
      <c r="D55" s="57">
        <f t="shared" si="1"/>
        <v>1</v>
      </c>
      <c r="E55" s="57">
        <f t="shared" si="2"/>
        <v>0</v>
      </c>
      <c r="F55" s="57">
        <f t="shared" si="3"/>
        <v>0</v>
      </c>
      <c r="G55" s="57">
        <f t="shared" si="4"/>
        <v>0</v>
      </c>
      <c r="H55" s="57">
        <f t="shared" si="5"/>
        <v>0</v>
      </c>
      <c r="I55" s="57">
        <f t="shared" si="6"/>
        <v>0</v>
      </c>
      <c r="J55" s="57">
        <f t="shared" si="7"/>
        <v>0</v>
      </c>
      <c r="K55" s="57">
        <f t="shared" si="8"/>
        <v>0</v>
      </c>
    </row>
    <row r="56" spans="3:11" x14ac:dyDescent="0.3">
      <c r="C56" s="53" t="s">
        <v>5</v>
      </c>
      <c r="D56" s="57">
        <f t="shared" si="1"/>
        <v>1</v>
      </c>
      <c r="E56" s="57">
        <f t="shared" si="2"/>
        <v>0</v>
      </c>
      <c r="F56" s="57">
        <f t="shared" si="3"/>
        <v>0</v>
      </c>
      <c r="G56" s="57">
        <f t="shared" si="4"/>
        <v>0</v>
      </c>
      <c r="H56" s="57">
        <f t="shared" si="5"/>
        <v>0</v>
      </c>
      <c r="I56" s="57">
        <f t="shared" si="6"/>
        <v>0</v>
      </c>
      <c r="J56" s="57">
        <f t="shared" si="7"/>
        <v>0</v>
      </c>
      <c r="K56" s="57">
        <f t="shared" si="8"/>
        <v>0</v>
      </c>
    </row>
    <row r="57" spans="3:11" x14ac:dyDescent="0.3">
      <c r="C57" s="53" t="s">
        <v>5</v>
      </c>
      <c r="D57" s="57">
        <f t="shared" si="1"/>
        <v>1</v>
      </c>
      <c r="E57" s="57">
        <f t="shared" si="2"/>
        <v>0</v>
      </c>
      <c r="F57" s="57">
        <f t="shared" si="3"/>
        <v>0</v>
      </c>
      <c r="G57" s="57">
        <f t="shared" si="4"/>
        <v>0</v>
      </c>
      <c r="H57" s="57">
        <f t="shared" si="5"/>
        <v>0</v>
      </c>
      <c r="I57" s="57">
        <f t="shared" si="6"/>
        <v>0</v>
      </c>
      <c r="J57" s="57">
        <f t="shared" si="7"/>
        <v>0</v>
      </c>
      <c r="K57" s="57">
        <f t="shared" si="8"/>
        <v>0</v>
      </c>
    </row>
    <row r="58" spans="3:11" x14ac:dyDescent="0.3">
      <c r="C58" s="53" t="s">
        <v>5</v>
      </c>
      <c r="D58" s="57">
        <f t="shared" si="1"/>
        <v>1</v>
      </c>
      <c r="E58" s="57">
        <f t="shared" si="2"/>
        <v>0</v>
      </c>
      <c r="F58" s="57">
        <f t="shared" si="3"/>
        <v>0</v>
      </c>
      <c r="G58" s="57">
        <f t="shared" si="4"/>
        <v>0</v>
      </c>
      <c r="H58" s="57">
        <f t="shared" si="5"/>
        <v>0</v>
      </c>
      <c r="I58" s="57">
        <f t="shared" si="6"/>
        <v>0</v>
      </c>
      <c r="J58" s="57">
        <f t="shared" si="7"/>
        <v>0</v>
      </c>
      <c r="K58" s="57">
        <f t="shared" si="8"/>
        <v>0</v>
      </c>
    </row>
    <row r="59" spans="3:11" x14ac:dyDescent="0.3">
      <c r="C59" s="53" t="s">
        <v>5</v>
      </c>
      <c r="D59" s="57">
        <f t="shared" si="1"/>
        <v>1</v>
      </c>
      <c r="E59" s="57">
        <f t="shared" si="2"/>
        <v>0</v>
      </c>
      <c r="F59" s="57">
        <f t="shared" si="3"/>
        <v>0</v>
      </c>
      <c r="G59" s="57">
        <f t="shared" si="4"/>
        <v>0</v>
      </c>
      <c r="H59" s="57">
        <f t="shared" si="5"/>
        <v>0</v>
      </c>
      <c r="I59" s="57">
        <f t="shared" si="6"/>
        <v>0</v>
      </c>
      <c r="J59" s="57">
        <f t="shared" si="7"/>
        <v>0</v>
      </c>
      <c r="K59" s="57">
        <f t="shared" si="8"/>
        <v>0</v>
      </c>
    </row>
    <row r="60" spans="3:11" x14ac:dyDescent="0.3">
      <c r="C60" s="53" t="s">
        <v>5</v>
      </c>
      <c r="D60" s="57">
        <f t="shared" si="1"/>
        <v>1</v>
      </c>
      <c r="E60" s="57">
        <f t="shared" si="2"/>
        <v>0</v>
      </c>
      <c r="F60" s="57">
        <f t="shared" si="3"/>
        <v>0</v>
      </c>
      <c r="G60" s="57">
        <f t="shared" si="4"/>
        <v>0</v>
      </c>
      <c r="H60" s="57">
        <f t="shared" si="5"/>
        <v>0</v>
      </c>
      <c r="I60" s="57">
        <f t="shared" si="6"/>
        <v>0</v>
      </c>
      <c r="J60" s="57">
        <f t="shared" si="7"/>
        <v>0</v>
      </c>
      <c r="K60" s="57">
        <f t="shared" si="8"/>
        <v>0</v>
      </c>
    </row>
    <row r="61" spans="3:11" x14ac:dyDescent="0.3">
      <c r="C61" s="53" t="s">
        <v>5</v>
      </c>
      <c r="D61" s="57">
        <f t="shared" si="1"/>
        <v>1</v>
      </c>
      <c r="E61" s="57">
        <f t="shared" si="2"/>
        <v>0</v>
      </c>
      <c r="F61" s="57">
        <f t="shared" si="3"/>
        <v>0</v>
      </c>
      <c r="G61" s="57">
        <f t="shared" si="4"/>
        <v>0</v>
      </c>
      <c r="H61" s="57">
        <f t="shared" si="5"/>
        <v>0</v>
      </c>
      <c r="I61" s="57">
        <f t="shared" si="6"/>
        <v>0</v>
      </c>
      <c r="J61" s="57">
        <f t="shared" si="7"/>
        <v>0</v>
      </c>
      <c r="K61" s="57">
        <f t="shared" si="8"/>
        <v>0</v>
      </c>
    </row>
    <row r="62" spans="3:11" x14ac:dyDescent="0.3">
      <c r="C62" s="53" t="s">
        <v>5</v>
      </c>
      <c r="D62" s="57">
        <f t="shared" si="1"/>
        <v>1</v>
      </c>
      <c r="E62" s="57">
        <f t="shared" si="2"/>
        <v>0</v>
      </c>
      <c r="F62" s="57">
        <f t="shared" si="3"/>
        <v>0</v>
      </c>
      <c r="G62" s="57">
        <f t="shared" si="4"/>
        <v>0</v>
      </c>
      <c r="H62" s="57">
        <f t="shared" si="5"/>
        <v>0</v>
      </c>
      <c r="I62" s="57">
        <f t="shared" si="6"/>
        <v>0</v>
      </c>
      <c r="J62" s="57">
        <f t="shared" si="7"/>
        <v>0</v>
      </c>
      <c r="K62" s="57">
        <f t="shared" si="8"/>
        <v>0</v>
      </c>
    </row>
    <row r="63" spans="3:11" x14ac:dyDescent="0.3">
      <c r="C63" s="53" t="s">
        <v>5</v>
      </c>
      <c r="D63" s="57">
        <f t="shared" si="1"/>
        <v>1</v>
      </c>
      <c r="E63" s="57">
        <f t="shared" si="2"/>
        <v>0</v>
      </c>
      <c r="F63" s="57">
        <f t="shared" si="3"/>
        <v>0</v>
      </c>
      <c r="G63" s="57">
        <f t="shared" si="4"/>
        <v>0</v>
      </c>
      <c r="H63" s="57">
        <f t="shared" si="5"/>
        <v>0</v>
      </c>
      <c r="I63" s="57">
        <f t="shared" si="6"/>
        <v>0</v>
      </c>
      <c r="J63" s="57">
        <f t="shared" si="7"/>
        <v>0</v>
      </c>
      <c r="K63" s="57">
        <f t="shared" si="8"/>
        <v>0</v>
      </c>
    </row>
    <row r="64" spans="3:11" x14ac:dyDescent="0.3">
      <c r="C64" s="53" t="s">
        <v>5</v>
      </c>
      <c r="D64" s="57">
        <f t="shared" si="1"/>
        <v>1</v>
      </c>
      <c r="E64" s="57">
        <f t="shared" si="2"/>
        <v>0</v>
      </c>
      <c r="F64" s="57">
        <f t="shared" si="3"/>
        <v>0</v>
      </c>
      <c r="G64" s="57">
        <f t="shared" si="4"/>
        <v>0</v>
      </c>
      <c r="H64" s="57">
        <f t="shared" si="5"/>
        <v>0</v>
      </c>
      <c r="I64" s="57">
        <f t="shared" si="6"/>
        <v>0</v>
      </c>
      <c r="J64" s="57">
        <f t="shared" si="7"/>
        <v>0</v>
      </c>
      <c r="K64" s="57">
        <f t="shared" si="8"/>
        <v>0</v>
      </c>
    </row>
    <row r="65" spans="3:11" x14ac:dyDescent="0.3">
      <c r="C65" s="53" t="s">
        <v>5</v>
      </c>
      <c r="D65" s="57">
        <f t="shared" si="1"/>
        <v>1</v>
      </c>
      <c r="E65" s="57">
        <f t="shared" si="2"/>
        <v>0</v>
      </c>
      <c r="F65" s="57">
        <f t="shared" si="3"/>
        <v>0</v>
      </c>
      <c r="G65" s="57">
        <f t="shared" si="4"/>
        <v>0</v>
      </c>
      <c r="H65" s="57">
        <f t="shared" si="5"/>
        <v>0</v>
      </c>
      <c r="I65" s="57">
        <f t="shared" si="6"/>
        <v>0</v>
      </c>
      <c r="J65" s="57">
        <f t="shared" si="7"/>
        <v>0</v>
      </c>
      <c r="K65" s="57">
        <f t="shared" si="8"/>
        <v>0</v>
      </c>
    </row>
    <row r="66" spans="3:11" x14ac:dyDescent="0.3">
      <c r="C66" s="53" t="s">
        <v>6</v>
      </c>
      <c r="D66" s="57">
        <f t="shared" si="1"/>
        <v>0</v>
      </c>
      <c r="E66" s="57">
        <f t="shared" si="2"/>
        <v>0</v>
      </c>
      <c r="F66" s="57">
        <f t="shared" si="3"/>
        <v>1</v>
      </c>
      <c r="G66" s="57">
        <f t="shared" si="4"/>
        <v>0</v>
      </c>
      <c r="H66" s="57">
        <f t="shared" si="5"/>
        <v>0</v>
      </c>
      <c r="I66" s="57">
        <f t="shared" si="6"/>
        <v>0</v>
      </c>
      <c r="J66" s="57">
        <f t="shared" si="7"/>
        <v>0</v>
      </c>
      <c r="K66" s="57">
        <f t="shared" si="8"/>
        <v>0</v>
      </c>
    </row>
    <row r="67" spans="3:11" x14ac:dyDescent="0.3">
      <c r="C67" s="53" t="s">
        <v>5</v>
      </c>
      <c r="D67" s="57">
        <f t="shared" si="1"/>
        <v>1</v>
      </c>
      <c r="E67" s="57">
        <f t="shared" si="2"/>
        <v>0</v>
      </c>
      <c r="F67" s="57">
        <f t="shared" si="3"/>
        <v>0</v>
      </c>
      <c r="G67" s="57">
        <f t="shared" si="4"/>
        <v>0</v>
      </c>
      <c r="H67" s="57">
        <f t="shared" si="5"/>
        <v>0</v>
      </c>
      <c r="I67" s="57">
        <f t="shared" si="6"/>
        <v>0</v>
      </c>
      <c r="J67" s="57">
        <f t="shared" si="7"/>
        <v>0</v>
      </c>
      <c r="K67" s="57">
        <f t="shared" si="8"/>
        <v>0</v>
      </c>
    </row>
    <row r="68" spans="3:11" x14ac:dyDescent="0.3">
      <c r="C68" s="53" t="s">
        <v>5</v>
      </c>
      <c r="D68" s="57">
        <f t="shared" si="1"/>
        <v>1</v>
      </c>
      <c r="E68" s="57">
        <f t="shared" si="2"/>
        <v>0</v>
      </c>
      <c r="F68" s="57">
        <f t="shared" si="3"/>
        <v>0</v>
      </c>
      <c r="G68" s="57">
        <f t="shared" si="4"/>
        <v>0</v>
      </c>
      <c r="H68" s="57">
        <f t="shared" si="5"/>
        <v>0</v>
      </c>
      <c r="I68" s="57">
        <f t="shared" si="6"/>
        <v>0</v>
      </c>
      <c r="J68" s="57">
        <f t="shared" si="7"/>
        <v>0</v>
      </c>
      <c r="K68" s="57">
        <f t="shared" si="8"/>
        <v>0</v>
      </c>
    </row>
    <row r="69" spans="3:11" x14ac:dyDescent="0.3">
      <c r="C69" s="53" t="s">
        <v>5</v>
      </c>
      <c r="D69" s="57">
        <f t="shared" si="1"/>
        <v>1</v>
      </c>
      <c r="E69" s="57">
        <f t="shared" si="2"/>
        <v>0</v>
      </c>
      <c r="F69" s="57">
        <f t="shared" si="3"/>
        <v>0</v>
      </c>
      <c r="G69" s="57">
        <f t="shared" si="4"/>
        <v>0</v>
      </c>
      <c r="H69" s="57">
        <f t="shared" si="5"/>
        <v>0</v>
      </c>
      <c r="I69" s="57">
        <f t="shared" si="6"/>
        <v>0</v>
      </c>
      <c r="J69" s="57">
        <f t="shared" si="7"/>
        <v>0</v>
      </c>
      <c r="K69" s="57">
        <f t="shared" si="8"/>
        <v>0</v>
      </c>
    </row>
    <row r="70" spans="3:11" x14ac:dyDescent="0.3">
      <c r="C70" s="53" t="s">
        <v>5</v>
      </c>
      <c r="D70" s="57">
        <f t="shared" si="1"/>
        <v>1</v>
      </c>
      <c r="E70" s="57">
        <f t="shared" si="2"/>
        <v>0</v>
      </c>
      <c r="F70" s="57">
        <f t="shared" si="3"/>
        <v>0</v>
      </c>
      <c r="G70" s="57">
        <f t="shared" si="4"/>
        <v>0</v>
      </c>
      <c r="H70" s="57">
        <f t="shared" si="5"/>
        <v>0</v>
      </c>
      <c r="I70" s="57">
        <f t="shared" si="6"/>
        <v>0</v>
      </c>
      <c r="J70" s="57">
        <f t="shared" si="7"/>
        <v>0</v>
      </c>
      <c r="K70" s="57">
        <f t="shared" si="8"/>
        <v>0</v>
      </c>
    </row>
    <row r="71" spans="3:11" x14ac:dyDescent="0.3">
      <c r="C71" s="53" t="s">
        <v>5</v>
      </c>
      <c r="D71" s="57">
        <f t="shared" si="1"/>
        <v>1</v>
      </c>
      <c r="E71" s="57">
        <f t="shared" si="2"/>
        <v>0</v>
      </c>
      <c r="F71" s="57">
        <f t="shared" si="3"/>
        <v>0</v>
      </c>
      <c r="G71" s="57">
        <f t="shared" si="4"/>
        <v>0</v>
      </c>
      <c r="H71" s="57">
        <f t="shared" si="5"/>
        <v>0</v>
      </c>
      <c r="I71" s="57">
        <f t="shared" si="6"/>
        <v>0</v>
      </c>
      <c r="J71" s="57">
        <f t="shared" si="7"/>
        <v>0</v>
      </c>
      <c r="K71" s="57">
        <f t="shared" si="8"/>
        <v>0</v>
      </c>
    </row>
    <row r="72" spans="3:11" x14ac:dyDescent="0.3">
      <c r="C72" s="53" t="s">
        <v>8</v>
      </c>
      <c r="D72" s="57">
        <f t="shared" si="1"/>
        <v>0</v>
      </c>
      <c r="E72" s="57">
        <f t="shared" si="2"/>
        <v>0</v>
      </c>
      <c r="F72" s="57">
        <f t="shared" si="3"/>
        <v>0</v>
      </c>
      <c r="G72" s="57">
        <f t="shared" si="4"/>
        <v>1</v>
      </c>
      <c r="H72" s="57">
        <f t="shared" si="5"/>
        <v>0</v>
      </c>
      <c r="I72" s="57">
        <f t="shared" si="6"/>
        <v>0</v>
      </c>
      <c r="J72" s="57">
        <f t="shared" si="7"/>
        <v>0</v>
      </c>
      <c r="K72" s="57">
        <f t="shared" si="8"/>
        <v>0</v>
      </c>
    </row>
    <row r="73" spans="3:11" x14ac:dyDescent="0.3">
      <c r="C73" s="53" t="s">
        <v>5</v>
      </c>
      <c r="D73" s="57">
        <f t="shared" ref="D73:D136" si="9">IF(C73="USA",1,0)</f>
        <v>1</v>
      </c>
      <c r="E73" s="57">
        <f t="shared" ref="E73:E136" si="10">IF(C73="Belgium",1,0)</f>
        <v>0</v>
      </c>
      <c r="F73" s="57">
        <f t="shared" ref="F73:F136" si="11">IF(C73="Russia",1,0)</f>
        <v>0</v>
      </c>
      <c r="G73" s="57">
        <f t="shared" ref="G73:G136" si="12">IF(C73="Denmark",1,0)</f>
        <v>0</v>
      </c>
      <c r="H73" s="57">
        <f t="shared" ref="H73:H136" si="13">IF(C73="Germany",1,0)</f>
        <v>0</v>
      </c>
      <c r="I73" s="57">
        <f t="shared" ref="I73:I136" si="14">IF(C73="Mexico",1,0)</f>
        <v>0</v>
      </c>
      <c r="J73" s="57">
        <f t="shared" ref="J73:J136" si="15">IF(C73="UK",1,0)</f>
        <v>0</v>
      </c>
      <c r="K73" s="57">
        <f t="shared" ref="K73:K136" si="16">IF(C73="Canada",1,0)</f>
        <v>0</v>
      </c>
    </row>
    <row r="74" spans="3:11" x14ac:dyDescent="0.3">
      <c r="C74" s="53" t="s">
        <v>5</v>
      </c>
      <c r="D74" s="57">
        <f t="shared" si="9"/>
        <v>1</v>
      </c>
      <c r="E74" s="57">
        <f t="shared" si="10"/>
        <v>0</v>
      </c>
      <c r="F74" s="57">
        <f t="shared" si="11"/>
        <v>0</v>
      </c>
      <c r="G74" s="57">
        <f t="shared" si="12"/>
        <v>0</v>
      </c>
      <c r="H74" s="57">
        <f t="shared" si="13"/>
        <v>0</v>
      </c>
      <c r="I74" s="57">
        <f t="shared" si="14"/>
        <v>0</v>
      </c>
      <c r="J74" s="57">
        <f t="shared" si="15"/>
        <v>0</v>
      </c>
      <c r="K74" s="57">
        <f t="shared" si="16"/>
        <v>0</v>
      </c>
    </row>
    <row r="75" spans="3:11" x14ac:dyDescent="0.3">
      <c r="C75" s="53" t="s">
        <v>5</v>
      </c>
      <c r="D75" s="57">
        <f t="shared" si="9"/>
        <v>1</v>
      </c>
      <c r="E75" s="57">
        <f t="shared" si="10"/>
        <v>0</v>
      </c>
      <c r="F75" s="57">
        <f t="shared" si="11"/>
        <v>0</v>
      </c>
      <c r="G75" s="57">
        <f t="shared" si="12"/>
        <v>0</v>
      </c>
      <c r="H75" s="57">
        <f t="shared" si="13"/>
        <v>0</v>
      </c>
      <c r="I75" s="57">
        <f t="shared" si="14"/>
        <v>0</v>
      </c>
      <c r="J75" s="57">
        <f t="shared" si="15"/>
        <v>0</v>
      </c>
      <c r="K75" s="57">
        <f t="shared" si="16"/>
        <v>0</v>
      </c>
    </row>
    <row r="76" spans="3:11" x14ac:dyDescent="0.3">
      <c r="C76" s="53" t="s">
        <v>5</v>
      </c>
      <c r="D76" s="57">
        <f t="shared" si="9"/>
        <v>1</v>
      </c>
      <c r="E76" s="57">
        <f t="shared" si="10"/>
        <v>0</v>
      </c>
      <c r="F76" s="57">
        <f t="shared" si="11"/>
        <v>0</v>
      </c>
      <c r="G76" s="57">
        <f t="shared" si="12"/>
        <v>0</v>
      </c>
      <c r="H76" s="57">
        <f t="shared" si="13"/>
        <v>0</v>
      </c>
      <c r="I76" s="57">
        <f t="shared" si="14"/>
        <v>0</v>
      </c>
      <c r="J76" s="57">
        <f t="shared" si="15"/>
        <v>0</v>
      </c>
      <c r="K76" s="57">
        <f t="shared" si="16"/>
        <v>0</v>
      </c>
    </row>
    <row r="77" spans="3:11" x14ac:dyDescent="0.3">
      <c r="C77" s="53" t="s">
        <v>5</v>
      </c>
      <c r="D77" s="57">
        <f t="shared" si="9"/>
        <v>1</v>
      </c>
      <c r="E77" s="57">
        <f t="shared" si="10"/>
        <v>0</v>
      </c>
      <c r="F77" s="57">
        <f t="shared" si="11"/>
        <v>0</v>
      </c>
      <c r="G77" s="57">
        <f t="shared" si="12"/>
        <v>0</v>
      </c>
      <c r="H77" s="57">
        <f t="shared" si="13"/>
        <v>0</v>
      </c>
      <c r="I77" s="57">
        <f t="shared" si="14"/>
        <v>0</v>
      </c>
      <c r="J77" s="57">
        <f t="shared" si="15"/>
        <v>0</v>
      </c>
      <c r="K77" s="57">
        <f t="shared" si="16"/>
        <v>0</v>
      </c>
    </row>
    <row r="78" spans="3:11" x14ac:dyDescent="0.3">
      <c r="C78" s="53" t="s">
        <v>5</v>
      </c>
      <c r="D78" s="57">
        <f t="shared" si="9"/>
        <v>1</v>
      </c>
      <c r="E78" s="57">
        <f t="shared" si="10"/>
        <v>0</v>
      </c>
      <c r="F78" s="57">
        <f t="shared" si="11"/>
        <v>0</v>
      </c>
      <c r="G78" s="57">
        <f t="shared" si="12"/>
        <v>0</v>
      </c>
      <c r="H78" s="57">
        <f t="shared" si="13"/>
        <v>0</v>
      </c>
      <c r="I78" s="57">
        <f t="shared" si="14"/>
        <v>0</v>
      </c>
      <c r="J78" s="57">
        <f t="shared" si="15"/>
        <v>0</v>
      </c>
      <c r="K78" s="57">
        <f t="shared" si="16"/>
        <v>0</v>
      </c>
    </row>
    <row r="79" spans="3:11" x14ac:dyDescent="0.3">
      <c r="C79" s="53" t="s">
        <v>10</v>
      </c>
      <c r="D79" s="57">
        <f t="shared" si="9"/>
        <v>0</v>
      </c>
      <c r="E79" s="57">
        <f t="shared" si="10"/>
        <v>0</v>
      </c>
      <c r="F79" s="57">
        <f t="shared" si="11"/>
        <v>0</v>
      </c>
      <c r="G79" s="57">
        <f t="shared" si="12"/>
        <v>0</v>
      </c>
      <c r="H79" s="57">
        <f t="shared" si="13"/>
        <v>1</v>
      </c>
      <c r="I79" s="57">
        <f t="shared" si="14"/>
        <v>0</v>
      </c>
      <c r="J79" s="57">
        <f t="shared" si="15"/>
        <v>0</v>
      </c>
      <c r="K79" s="57">
        <f t="shared" si="16"/>
        <v>0</v>
      </c>
    </row>
    <row r="80" spans="3:11" x14ac:dyDescent="0.3">
      <c r="C80" s="53" t="s">
        <v>5</v>
      </c>
      <c r="D80" s="57">
        <f t="shared" si="9"/>
        <v>1</v>
      </c>
      <c r="E80" s="57">
        <f t="shared" si="10"/>
        <v>0</v>
      </c>
      <c r="F80" s="57">
        <f t="shared" si="11"/>
        <v>0</v>
      </c>
      <c r="G80" s="57">
        <f t="shared" si="12"/>
        <v>0</v>
      </c>
      <c r="H80" s="57">
        <f t="shared" si="13"/>
        <v>0</v>
      </c>
      <c r="I80" s="57">
        <f t="shared" si="14"/>
        <v>0</v>
      </c>
      <c r="J80" s="57">
        <f t="shared" si="15"/>
        <v>0</v>
      </c>
      <c r="K80" s="57">
        <f t="shared" si="16"/>
        <v>0</v>
      </c>
    </row>
    <row r="81" spans="3:11" x14ac:dyDescent="0.3">
      <c r="C81" s="53" t="s">
        <v>5</v>
      </c>
      <c r="D81" s="57">
        <f t="shared" si="9"/>
        <v>1</v>
      </c>
      <c r="E81" s="57">
        <f t="shared" si="10"/>
        <v>0</v>
      </c>
      <c r="F81" s="57">
        <f t="shared" si="11"/>
        <v>0</v>
      </c>
      <c r="G81" s="57">
        <f t="shared" si="12"/>
        <v>0</v>
      </c>
      <c r="H81" s="57">
        <f t="shared" si="13"/>
        <v>0</v>
      </c>
      <c r="I81" s="57">
        <f t="shared" si="14"/>
        <v>0</v>
      </c>
      <c r="J81" s="57">
        <f t="shared" si="15"/>
        <v>0</v>
      </c>
      <c r="K81" s="57">
        <f t="shared" si="16"/>
        <v>0</v>
      </c>
    </row>
    <row r="82" spans="3:11" x14ac:dyDescent="0.3">
      <c r="C82" s="53" t="s">
        <v>5</v>
      </c>
      <c r="D82" s="57">
        <f t="shared" si="9"/>
        <v>1</v>
      </c>
      <c r="E82" s="57">
        <f t="shared" si="10"/>
        <v>0</v>
      </c>
      <c r="F82" s="57">
        <f t="shared" si="11"/>
        <v>0</v>
      </c>
      <c r="G82" s="57">
        <f t="shared" si="12"/>
        <v>0</v>
      </c>
      <c r="H82" s="57">
        <f t="shared" si="13"/>
        <v>0</v>
      </c>
      <c r="I82" s="57">
        <f t="shared" si="14"/>
        <v>0</v>
      </c>
      <c r="J82" s="57">
        <f t="shared" si="15"/>
        <v>0</v>
      </c>
      <c r="K82" s="57">
        <f t="shared" si="16"/>
        <v>0</v>
      </c>
    </row>
    <row r="83" spans="3:11" x14ac:dyDescent="0.3">
      <c r="C83" s="53" t="s">
        <v>5</v>
      </c>
      <c r="D83" s="57">
        <f t="shared" si="9"/>
        <v>1</v>
      </c>
      <c r="E83" s="57">
        <f t="shared" si="10"/>
        <v>0</v>
      </c>
      <c r="F83" s="57">
        <f t="shared" si="11"/>
        <v>0</v>
      </c>
      <c r="G83" s="57">
        <f t="shared" si="12"/>
        <v>0</v>
      </c>
      <c r="H83" s="57">
        <f t="shared" si="13"/>
        <v>0</v>
      </c>
      <c r="I83" s="57">
        <f t="shared" si="14"/>
        <v>0</v>
      </c>
      <c r="J83" s="57">
        <f t="shared" si="15"/>
        <v>0</v>
      </c>
      <c r="K83" s="57">
        <f t="shared" si="16"/>
        <v>0</v>
      </c>
    </row>
    <row r="84" spans="3:11" x14ac:dyDescent="0.3">
      <c r="C84" s="53" t="s">
        <v>11</v>
      </c>
      <c r="D84" s="57">
        <f t="shared" si="9"/>
        <v>0</v>
      </c>
      <c r="E84" s="57">
        <f t="shared" si="10"/>
        <v>0</v>
      </c>
      <c r="F84" s="57">
        <f t="shared" si="11"/>
        <v>0</v>
      </c>
      <c r="G84" s="57">
        <f t="shared" si="12"/>
        <v>0</v>
      </c>
      <c r="H84" s="57">
        <f t="shared" si="13"/>
        <v>0</v>
      </c>
      <c r="I84" s="57">
        <f t="shared" si="14"/>
        <v>1</v>
      </c>
      <c r="J84" s="57">
        <f t="shared" si="15"/>
        <v>0</v>
      </c>
      <c r="K84" s="57">
        <f t="shared" si="16"/>
        <v>0</v>
      </c>
    </row>
    <row r="85" spans="3:11" x14ac:dyDescent="0.3">
      <c r="C85" s="53" t="s">
        <v>5</v>
      </c>
      <c r="D85" s="57">
        <f t="shared" si="9"/>
        <v>1</v>
      </c>
      <c r="E85" s="57">
        <f t="shared" si="10"/>
        <v>0</v>
      </c>
      <c r="F85" s="57">
        <f t="shared" si="11"/>
        <v>0</v>
      </c>
      <c r="G85" s="57">
        <f t="shared" si="12"/>
        <v>0</v>
      </c>
      <c r="H85" s="57">
        <f t="shared" si="13"/>
        <v>0</v>
      </c>
      <c r="I85" s="57">
        <f t="shared" si="14"/>
        <v>0</v>
      </c>
      <c r="J85" s="57">
        <f t="shared" si="15"/>
        <v>0</v>
      </c>
      <c r="K85" s="57">
        <f t="shared" si="16"/>
        <v>0</v>
      </c>
    </row>
    <row r="86" spans="3:11" x14ac:dyDescent="0.3">
      <c r="C86" s="53" t="s">
        <v>5</v>
      </c>
      <c r="D86" s="57">
        <f t="shared" si="9"/>
        <v>1</v>
      </c>
      <c r="E86" s="57">
        <f t="shared" si="10"/>
        <v>0</v>
      </c>
      <c r="F86" s="57">
        <f t="shared" si="11"/>
        <v>0</v>
      </c>
      <c r="G86" s="57">
        <f t="shared" si="12"/>
        <v>0</v>
      </c>
      <c r="H86" s="57">
        <f t="shared" si="13"/>
        <v>0</v>
      </c>
      <c r="I86" s="57">
        <f t="shared" si="14"/>
        <v>0</v>
      </c>
      <c r="J86" s="57">
        <f t="shared" si="15"/>
        <v>0</v>
      </c>
      <c r="K86" s="57">
        <f t="shared" si="16"/>
        <v>0</v>
      </c>
    </row>
    <row r="87" spans="3:11" x14ac:dyDescent="0.3">
      <c r="C87" s="53" t="s">
        <v>5</v>
      </c>
      <c r="D87" s="57">
        <f t="shared" si="9"/>
        <v>1</v>
      </c>
      <c r="E87" s="57">
        <f t="shared" si="10"/>
        <v>0</v>
      </c>
      <c r="F87" s="57">
        <f t="shared" si="11"/>
        <v>0</v>
      </c>
      <c r="G87" s="57">
        <f t="shared" si="12"/>
        <v>0</v>
      </c>
      <c r="H87" s="57">
        <f t="shared" si="13"/>
        <v>0</v>
      </c>
      <c r="I87" s="57">
        <f t="shared" si="14"/>
        <v>0</v>
      </c>
      <c r="J87" s="57">
        <f t="shared" si="15"/>
        <v>0</v>
      </c>
      <c r="K87" s="57">
        <f t="shared" si="16"/>
        <v>0</v>
      </c>
    </row>
    <row r="88" spans="3:11" x14ac:dyDescent="0.3">
      <c r="C88" s="53" t="s">
        <v>5</v>
      </c>
      <c r="D88" s="57">
        <f t="shared" si="9"/>
        <v>1</v>
      </c>
      <c r="E88" s="57">
        <f t="shared" si="10"/>
        <v>0</v>
      </c>
      <c r="F88" s="57">
        <f t="shared" si="11"/>
        <v>0</v>
      </c>
      <c r="G88" s="57">
        <f t="shared" si="12"/>
        <v>0</v>
      </c>
      <c r="H88" s="57">
        <f t="shared" si="13"/>
        <v>0</v>
      </c>
      <c r="I88" s="57">
        <f t="shared" si="14"/>
        <v>0</v>
      </c>
      <c r="J88" s="57">
        <f t="shared" si="15"/>
        <v>0</v>
      </c>
      <c r="K88" s="57">
        <f t="shared" si="16"/>
        <v>0</v>
      </c>
    </row>
    <row r="89" spans="3:11" x14ac:dyDescent="0.3">
      <c r="C89" s="53" t="s">
        <v>5</v>
      </c>
      <c r="D89" s="57">
        <f t="shared" si="9"/>
        <v>1</v>
      </c>
      <c r="E89" s="57">
        <f t="shared" si="10"/>
        <v>0</v>
      </c>
      <c r="F89" s="57">
        <f t="shared" si="11"/>
        <v>0</v>
      </c>
      <c r="G89" s="57">
        <f t="shared" si="12"/>
        <v>0</v>
      </c>
      <c r="H89" s="57">
        <f t="shared" si="13"/>
        <v>0</v>
      </c>
      <c r="I89" s="57">
        <f t="shared" si="14"/>
        <v>0</v>
      </c>
      <c r="J89" s="57">
        <f t="shared" si="15"/>
        <v>0</v>
      </c>
      <c r="K89" s="57">
        <f t="shared" si="16"/>
        <v>0</v>
      </c>
    </row>
    <row r="90" spans="3:11" x14ac:dyDescent="0.3">
      <c r="C90" s="53" t="s">
        <v>9</v>
      </c>
      <c r="D90" s="57">
        <f t="shared" si="9"/>
        <v>0</v>
      </c>
      <c r="E90" s="57">
        <f t="shared" si="10"/>
        <v>0</v>
      </c>
      <c r="F90" s="57">
        <f t="shared" si="11"/>
        <v>0</v>
      </c>
      <c r="G90" s="57">
        <f t="shared" si="12"/>
        <v>0</v>
      </c>
      <c r="H90" s="57">
        <f t="shared" si="13"/>
        <v>0</v>
      </c>
      <c r="I90" s="57">
        <f t="shared" si="14"/>
        <v>0</v>
      </c>
      <c r="J90" s="57">
        <f t="shared" si="15"/>
        <v>1</v>
      </c>
      <c r="K90" s="57">
        <f t="shared" si="16"/>
        <v>0</v>
      </c>
    </row>
    <row r="91" spans="3:11" x14ac:dyDescent="0.3">
      <c r="C91" s="53" t="s">
        <v>5</v>
      </c>
      <c r="D91" s="57">
        <f t="shared" si="9"/>
        <v>1</v>
      </c>
      <c r="E91" s="57">
        <f t="shared" si="10"/>
        <v>0</v>
      </c>
      <c r="F91" s="57">
        <f t="shared" si="11"/>
        <v>0</v>
      </c>
      <c r="G91" s="57">
        <f t="shared" si="12"/>
        <v>0</v>
      </c>
      <c r="H91" s="57">
        <f t="shared" si="13"/>
        <v>0</v>
      </c>
      <c r="I91" s="57">
        <f t="shared" si="14"/>
        <v>0</v>
      </c>
      <c r="J91" s="57">
        <f t="shared" si="15"/>
        <v>0</v>
      </c>
      <c r="K91" s="57">
        <f t="shared" si="16"/>
        <v>0</v>
      </c>
    </row>
    <row r="92" spans="3:11" x14ac:dyDescent="0.3">
      <c r="C92" s="53" t="s">
        <v>5</v>
      </c>
      <c r="D92" s="57">
        <f t="shared" si="9"/>
        <v>1</v>
      </c>
      <c r="E92" s="57">
        <f t="shared" si="10"/>
        <v>0</v>
      </c>
      <c r="F92" s="57">
        <f t="shared" si="11"/>
        <v>0</v>
      </c>
      <c r="G92" s="57">
        <f t="shared" si="12"/>
        <v>0</v>
      </c>
      <c r="H92" s="57">
        <f t="shared" si="13"/>
        <v>0</v>
      </c>
      <c r="I92" s="57">
        <f t="shared" si="14"/>
        <v>0</v>
      </c>
      <c r="J92" s="57">
        <f t="shared" si="15"/>
        <v>0</v>
      </c>
      <c r="K92" s="57">
        <f t="shared" si="16"/>
        <v>0</v>
      </c>
    </row>
    <row r="93" spans="3:11" x14ac:dyDescent="0.3">
      <c r="C93" s="53" t="s">
        <v>5</v>
      </c>
      <c r="D93" s="57">
        <f t="shared" si="9"/>
        <v>1</v>
      </c>
      <c r="E93" s="57">
        <f t="shared" si="10"/>
        <v>0</v>
      </c>
      <c r="F93" s="57">
        <f t="shared" si="11"/>
        <v>0</v>
      </c>
      <c r="G93" s="57">
        <f t="shared" si="12"/>
        <v>0</v>
      </c>
      <c r="H93" s="57">
        <f t="shared" si="13"/>
        <v>0</v>
      </c>
      <c r="I93" s="57">
        <f t="shared" si="14"/>
        <v>0</v>
      </c>
      <c r="J93" s="57">
        <f t="shared" si="15"/>
        <v>0</v>
      </c>
      <c r="K93" s="57">
        <f t="shared" si="16"/>
        <v>0</v>
      </c>
    </row>
    <row r="94" spans="3:11" x14ac:dyDescent="0.3">
      <c r="C94" s="53" t="s">
        <v>5</v>
      </c>
      <c r="D94" s="57">
        <f t="shared" si="9"/>
        <v>1</v>
      </c>
      <c r="E94" s="57">
        <f t="shared" si="10"/>
        <v>0</v>
      </c>
      <c r="F94" s="57">
        <f t="shared" si="11"/>
        <v>0</v>
      </c>
      <c r="G94" s="57">
        <f t="shared" si="12"/>
        <v>0</v>
      </c>
      <c r="H94" s="57">
        <f t="shared" si="13"/>
        <v>0</v>
      </c>
      <c r="I94" s="57">
        <f t="shared" si="14"/>
        <v>0</v>
      </c>
      <c r="J94" s="57">
        <f t="shared" si="15"/>
        <v>0</v>
      </c>
      <c r="K94" s="57">
        <f t="shared" si="16"/>
        <v>0</v>
      </c>
    </row>
    <row r="95" spans="3:11" x14ac:dyDescent="0.3">
      <c r="C95" s="53" t="s">
        <v>5</v>
      </c>
      <c r="D95" s="57">
        <f t="shared" si="9"/>
        <v>1</v>
      </c>
      <c r="E95" s="57">
        <f t="shared" si="10"/>
        <v>0</v>
      </c>
      <c r="F95" s="57">
        <f t="shared" si="11"/>
        <v>0</v>
      </c>
      <c r="G95" s="57">
        <f t="shared" si="12"/>
        <v>0</v>
      </c>
      <c r="H95" s="57">
        <f t="shared" si="13"/>
        <v>0</v>
      </c>
      <c r="I95" s="57">
        <f t="shared" si="14"/>
        <v>0</v>
      </c>
      <c r="J95" s="57">
        <f t="shared" si="15"/>
        <v>0</v>
      </c>
      <c r="K95" s="57">
        <f t="shared" si="16"/>
        <v>0</v>
      </c>
    </row>
    <row r="96" spans="3:11" x14ac:dyDescent="0.3">
      <c r="C96" s="53" t="s">
        <v>5</v>
      </c>
      <c r="D96" s="57">
        <f t="shared" si="9"/>
        <v>1</v>
      </c>
      <c r="E96" s="57">
        <f t="shared" si="10"/>
        <v>0</v>
      </c>
      <c r="F96" s="57">
        <f t="shared" si="11"/>
        <v>0</v>
      </c>
      <c r="G96" s="57">
        <f t="shared" si="12"/>
        <v>0</v>
      </c>
      <c r="H96" s="57">
        <f t="shared" si="13"/>
        <v>0</v>
      </c>
      <c r="I96" s="57">
        <f t="shared" si="14"/>
        <v>0</v>
      </c>
      <c r="J96" s="57">
        <f t="shared" si="15"/>
        <v>0</v>
      </c>
      <c r="K96" s="57">
        <f t="shared" si="16"/>
        <v>0</v>
      </c>
    </row>
    <row r="97" spans="3:11" x14ac:dyDescent="0.3">
      <c r="C97" s="53" t="s">
        <v>5</v>
      </c>
      <c r="D97" s="57">
        <f t="shared" si="9"/>
        <v>1</v>
      </c>
      <c r="E97" s="57">
        <f t="shared" si="10"/>
        <v>0</v>
      </c>
      <c r="F97" s="57">
        <f t="shared" si="11"/>
        <v>0</v>
      </c>
      <c r="G97" s="57">
        <f t="shared" si="12"/>
        <v>0</v>
      </c>
      <c r="H97" s="57">
        <f t="shared" si="13"/>
        <v>0</v>
      </c>
      <c r="I97" s="57">
        <f t="shared" si="14"/>
        <v>0</v>
      </c>
      <c r="J97" s="57">
        <f t="shared" si="15"/>
        <v>0</v>
      </c>
      <c r="K97" s="57">
        <f t="shared" si="16"/>
        <v>0</v>
      </c>
    </row>
    <row r="98" spans="3:11" x14ac:dyDescent="0.3">
      <c r="C98" s="53" t="s">
        <v>5</v>
      </c>
      <c r="D98" s="57">
        <f t="shared" si="9"/>
        <v>1</v>
      </c>
      <c r="E98" s="57">
        <f t="shared" si="10"/>
        <v>0</v>
      </c>
      <c r="F98" s="57">
        <f t="shared" si="11"/>
        <v>0</v>
      </c>
      <c r="G98" s="57">
        <f t="shared" si="12"/>
        <v>0</v>
      </c>
      <c r="H98" s="57">
        <f t="shared" si="13"/>
        <v>0</v>
      </c>
      <c r="I98" s="57">
        <f t="shared" si="14"/>
        <v>0</v>
      </c>
      <c r="J98" s="57">
        <f t="shared" si="15"/>
        <v>0</v>
      </c>
      <c r="K98" s="57">
        <f t="shared" si="16"/>
        <v>0</v>
      </c>
    </row>
    <row r="99" spans="3:11" x14ac:dyDescent="0.3">
      <c r="C99" s="53" t="s">
        <v>5</v>
      </c>
      <c r="D99" s="57">
        <f t="shared" si="9"/>
        <v>1</v>
      </c>
      <c r="E99" s="57">
        <f t="shared" si="10"/>
        <v>0</v>
      </c>
      <c r="F99" s="57">
        <f t="shared" si="11"/>
        <v>0</v>
      </c>
      <c r="G99" s="57">
        <f t="shared" si="12"/>
        <v>0</v>
      </c>
      <c r="H99" s="57">
        <f t="shared" si="13"/>
        <v>0</v>
      </c>
      <c r="I99" s="57">
        <f t="shared" si="14"/>
        <v>0</v>
      </c>
      <c r="J99" s="57">
        <f t="shared" si="15"/>
        <v>0</v>
      </c>
      <c r="K99" s="57">
        <f t="shared" si="16"/>
        <v>0</v>
      </c>
    </row>
    <row r="100" spans="3:11" x14ac:dyDescent="0.3">
      <c r="C100" s="53" t="s">
        <v>5</v>
      </c>
      <c r="D100" s="57">
        <f t="shared" si="9"/>
        <v>1</v>
      </c>
      <c r="E100" s="57">
        <f t="shared" si="10"/>
        <v>0</v>
      </c>
      <c r="F100" s="57">
        <f t="shared" si="11"/>
        <v>0</v>
      </c>
      <c r="G100" s="57">
        <f t="shared" si="12"/>
        <v>0</v>
      </c>
      <c r="H100" s="57">
        <f t="shared" si="13"/>
        <v>0</v>
      </c>
      <c r="I100" s="57">
        <f t="shared" si="14"/>
        <v>0</v>
      </c>
      <c r="J100" s="57">
        <f t="shared" si="15"/>
        <v>0</v>
      </c>
      <c r="K100" s="57">
        <f t="shared" si="16"/>
        <v>0</v>
      </c>
    </row>
    <row r="101" spans="3:11" x14ac:dyDescent="0.3">
      <c r="C101" s="53" t="s">
        <v>5</v>
      </c>
      <c r="D101" s="57">
        <f t="shared" si="9"/>
        <v>1</v>
      </c>
      <c r="E101" s="57">
        <f t="shared" si="10"/>
        <v>0</v>
      </c>
      <c r="F101" s="57">
        <f t="shared" si="11"/>
        <v>0</v>
      </c>
      <c r="G101" s="57">
        <f t="shared" si="12"/>
        <v>0</v>
      </c>
      <c r="H101" s="57">
        <f t="shared" si="13"/>
        <v>0</v>
      </c>
      <c r="I101" s="57">
        <f t="shared" si="14"/>
        <v>0</v>
      </c>
      <c r="J101" s="57">
        <f t="shared" si="15"/>
        <v>0</v>
      </c>
      <c r="K101" s="57">
        <f t="shared" si="16"/>
        <v>0</v>
      </c>
    </row>
    <row r="102" spans="3:11" x14ac:dyDescent="0.3">
      <c r="C102" s="53" t="s">
        <v>5</v>
      </c>
      <c r="D102" s="57">
        <f t="shared" si="9"/>
        <v>1</v>
      </c>
      <c r="E102" s="57">
        <f t="shared" si="10"/>
        <v>0</v>
      </c>
      <c r="F102" s="57">
        <f t="shared" si="11"/>
        <v>0</v>
      </c>
      <c r="G102" s="57">
        <f t="shared" si="12"/>
        <v>0</v>
      </c>
      <c r="H102" s="57">
        <f t="shared" si="13"/>
        <v>0</v>
      </c>
      <c r="I102" s="57">
        <f t="shared" si="14"/>
        <v>0</v>
      </c>
      <c r="J102" s="57">
        <f t="shared" si="15"/>
        <v>0</v>
      </c>
      <c r="K102" s="57">
        <f t="shared" si="16"/>
        <v>0</v>
      </c>
    </row>
    <row r="103" spans="3:11" x14ac:dyDescent="0.3">
      <c r="C103" s="53" t="s">
        <v>5</v>
      </c>
      <c r="D103" s="57">
        <f t="shared" si="9"/>
        <v>1</v>
      </c>
      <c r="E103" s="57">
        <f t="shared" si="10"/>
        <v>0</v>
      </c>
      <c r="F103" s="57">
        <f t="shared" si="11"/>
        <v>0</v>
      </c>
      <c r="G103" s="57">
        <f t="shared" si="12"/>
        <v>0</v>
      </c>
      <c r="H103" s="57">
        <f t="shared" si="13"/>
        <v>0</v>
      </c>
      <c r="I103" s="57">
        <f t="shared" si="14"/>
        <v>0</v>
      </c>
      <c r="J103" s="57">
        <f t="shared" si="15"/>
        <v>0</v>
      </c>
      <c r="K103" s="57">
        <f t="shared" si="16"/>
        <v>0</v>
      </c>
    </row>
    <row r="104" spans="3:11" x14ac:dyDescent="0.3">
      <c r="C104" s="53" t="s">
        <v>5</v>
      </c>
      <c r="D104" s="57">
        <f t="shared" si="9"/>
        <v>1</v>
      </c>
      <c r="E104" s="57">
        <f t="shared" si="10"/>
        <v>0</v>
      </c>
      <c r="F104" s="57">
        <f t="shared" si="11"/>
        <v>0</v>
      </c>
      <c r="G104" s="57">
        <f t="shared" si="12"/>
        <v>0</v>
      </c>
      <c r="H104" s="57">
        <f t="shared" si="13"/>
        <v>0</v>
      </c>
      <c r="I104" s="57">
        <f t="shared" si="14"/>
        <v>0</v>
      </c>
      <c r="J104" s="57">
        <f t="shared" si="15"/>
        <v>0</v>
      </c>
      <c r="K104" s="57">
        <f t="shared" si="16"/>
        <v>0</v>
      </c>
    </row>
    <row r="105" spans="3:11" x14ac:dyDescent="0.3">
      <c r="C105" s="53" t="s">
        <v>5</v>
      </c>
      <c r="D105" s="57">
        <f t="shared" si="9"/>
        <v>1</v>
      </c>
      <c r="E105" s="57">
        <f t="shared" si="10"/>
        <v>0</v>
      </c>
      <c r="F105" s="57">
        <f t="shared" si="11"/>
        <v>0</v>
      </c>
      <c r="G105" s="57">
        <f t="shared" si="12"/>
        <v>0</v>
      </c>
      <c r="H105" s="57">
        <f t="shared" si="13"/>
        <v>0</v>
      </c>
      <c r="I105" s="57">
        <f t="shared" si="14"/>
        <v>0</v>
      </c>
      <c r="J105" s="57">
        <f t="shared" si="15"/>
        <v>0</v>
      </c>
      <c r="K105" s="57">
        <f t="shared" si="16"/>
        <v>0</v>
      </c>
    </row>
    <row r="106" spans="3:11" x14ac:dyDescent="0.3">
      <c r="C106" s="53" t="s">
        <v>5</v>
      </c>
      <c r="D106" s="57">
        <f t="shared" si="9"/>
        <v>1</v>
      </c>
      <c r="E106" s="57">
        <f t="shared" si="10"/>
        <v>0</v>
      </c>
      <c r="F106" s="57">
        <f t="shared" si="11"/>
        <v>0</v>
      </c>
      <c r="G106" s="57">
        <f t="shared" si="12"/>
        <v>0</v>
      </c>
      <c r="H106" s="57">
        <f t="shared" si="13"/>
        <v>0</v>
      </c>
      <c r="I106" s="57">
        <f t="shared" si="14"/>
        <v>0</v>
      </c>
      <c r="J106" s="57">
        <f t="shared" si="15"/>
        <v>0</v>
      </c>
      <c r="K106" s="57">
        <f t="shared" si="16"/>
        <v>0</v>
      </c>
    </row>
    <row r="107" spans="3:11" x14ac:dyDescent="0.3">
      <c r="C107" s="53" t="s">
        <v>5</v>
      </c>
      <c r="D107" s="57">
        <f t="shared" si="9"/>
        <v>1</v>
      </c>
      <c r="E107" s="57">
        <f t="shared" si="10"/>
        <v>0</v>
      </c>
      <c r="F107" s="57">
        <f t="shared" si="11"/>
        <v>0</v>
      </c>
      <c r="G107" s="57">
        <f t="shared" si="12"/>
        <v>0</v>
      </c>
      <c r="H107" s="57">
        <f t="shared" si="13"/>
        <v>0</v>
      </c>
      <c r="I107" s="57">
        <f t="shared" si="14"/>
        <v>0</v>
      </c>
      <c r="J107" s="57">
        <f t="shared" si="15"/>
        <v>0</v>
      </c>
      <c r="K107" s="57">
        <f t="shared" si="16"/>
        <v>0</v>
      </c>
    </row>
    <row r="108" spans="3:11" x14ac:dyDescent="0.3">
      <c r="C108" s="53" t="s">
        <v>5</v>
      </c>
      <c r="D108" s="57">
        <f t="shared" si="9"/>
        <v>1</v>
      </c>
      <c r="E108" s="57">
        <f t="shared" si="10"/>
        <v>0</v>
      </c>
      <c r="F108" s="57">
        <f t="shared" si="11"/>
        <v>0</v>
      </c>
      <c r="G108" s="57">
        <f t="shared" si="12"/>
        <v>0</v>
      </c>
      <c r="H108" s="57">
        <f t="shared" si="13"/>
        <v>0</v>
      </c>
      <c r="I108" s="57">
        <f t="shared" si="14"/>
        <v>0</v>
      </c>
      <c r="J108" s="57">
        <f t="shared" si="15"/>
        <v>0</v>
      </c>
      <c r="K108" s="57">
        <f t="shared" si="16"/>
        <v>0</v>
      </c>
    </row>
    <row r="109" spans="3:11" x14ac:dyDescent="0.3">
      <c r="C109" s="53" t="s">
        <v>5</v>
      </c>
      <c r="D109" s="57">
        <f t="shared" si="9"/>
        <v>1</v>
      </c>
      <c r="E109" s="57">
        <f t="shared" si="10"/>
        <v>0</v>
      </c>
      <c r="F109" s="57">
        <f t="shared" si="11"/>
        <v>0</v>
      </c>
      <c r="G109" s="57">
        <f t="shared" si="12"/>
        <v>0</v>
      </c>
      <c r="H109" s="57">
        <f t="shared" si="13"/>
        <v>0</v>
      </c>
      <c r="I109" s="57">
        <f t="shared" si="14"/>
        <v>0</v>
      </c>
      <c r="J109" s="57">
        <f t="shared" si="15"/>
        <v>0</v>
      </c>
      <c r="K109" s="57">
        <f t="shared" si="16"/>
        <v>0</v>
      </c>
    </row>
    <row r="110" spans="3:11" x14ac:dyDescent="0.3">
      <c r="C110" s="53" t="s">
        <v>5</v>
      </c>
      <c r="D110" s="57">
        <f t="shared" si="9"/>
        <v>1</v>
      </c>
      <c r="E110" s="57">
        <f t="shared" si="10"/>
        <v>0</v>
      </c>
      <c r="F110" s="57">
        <f t="shared" si="11"/>
        <v>0</v>
      </c>
      <c r="G110" s="57">
        <f t="shared" si="12"/>
        <v>0</v>
      </c>
      <c r="H110" s="57">
        <f t="shared" si="13"/>
        <v>0</v>
      </c>
      <c r="I110" s="57">
        <f t="shared" si="14"/>
        <v>0</v>
      </c>
      <c r="J110" s="57">
        <f t="shared" si="15"/>
        <v>0</v>
      </c>
      <c r="K110" s="57">
        <f t="shared" si="16"/>
        <v>0</v>
      </c>
    </row>
    <row r="111" spans="3:11" x14ac:dyDescent="0.3">
      <c r="C111" s="53" t="s">
        <v>5</v>
      </c>
      <c r="D111" s="57">
        <f t="shared" si="9"/>
        <v>1</v>
      </c>
      <c r="E111" s="57">
        <f t="shared" si="10"/>
        <v>0</v>
      </c>
      <c r="F111" s="57">
        <f t="shared" si="11"/>
        <v>0</v>
      </c>
      <c r="G111" s="57">
        <f t="shared" si="12"/>
        <v>0</v>
      </c>
      <c r="H111" s="57">
        <f t="shared" si="13"/>
        <v>0</v>
      </c>
      <c r="I111" s="57">
        <f t="shared" si="14"/>
        <v>0</v>
      </c>
      <c r="J111" s="57">
        <f t="shared" si="15"/>
        <v>0</v>
      </c>
      <c r="K111" s="57">
        <f t="shared" si="16"/>
        <v>0</v>
      </c>
    </row>
    <row r="112" spans="3:11" x14ac:dyDescent="0.3">
      <c r="C112" s="53" t="s">
        <v>5</v>
      </c>
      <c r="D112" s="57">
        <f t="shared" si="9"/>
        <v>1</v>
      </c>
      <c r="E112" s="57">
        <f t="shared" si="10"/>
        <v>0</v>
      </c>
      <c r="F112" s="57">
        <f t="shared" si="11"/>
        <v>0</v>
      </c>
      <c r="G112" s="57">
        <f t="shared" si="12"/>
        <v>0</v>
      </c>
      <c r="H112" s="57">
        <f t="shared" si="13"/>
        <v>0</v>
      </c>
      <c r="I112" s="57">
        <f t="shared" si="14"/>
        <v>0</v>
      </c>
      <c r="J112" s="57">
        <f t="shared" si="15"/>
        <v>0</v>
      </c>
      <c r="K112" s="57">
        <f t="shared" si="16"/>
        <v>0</v>
      </c>
    </row>
    <row r="113" spans="3:11" x14ac:dyDescent="0.3">
      <c r="C113" s="53" t="s">
        <v>5</v>
      </c>
      <c r="D113" s="57">
        <f t="shared" si="9"/>
        <v>1</v>
      </c>
      <c r="E113" s="57">
        <f t="shared" si="10"/>
        <v>0</v>
      </c>
      <c r="F113" s="57">
        <f t="shared" si="11"/>
        <v>0</v>
      </c>
      <c r="G113" s="57">
        <f t="shared" si="12"/>
        <v>0</v>
      </c>
      <c r="H113" s="57">
        <f t="shared" si="13"/>
        <v>0</v>
      </c>
      <c r="I113" s="57">
        <f t="shared" si="14"/>
        <v>0</v>
      </c>
      <c r="J113" s="57">
        <f t="shared" si="15"/>
        <v>0</v>
      </c>
      <c r="K113" s="57">
        <f t="shared" si="16"/>
        <v>0</v>
      </c>
    </row>
    <row r="114" spans="3:11" x14ac:dyDescent="0.3">
      <c r="C114" s="53" t="s">
        <v>5</v>
      </c>
      <c r="D114" s="57">
        <f t="shared" si="9"/>
        <v>1</v>
      </c>
      <c r="E114" s="57">
        <f t="shared" si="10"/>
        <v>0</v>
      </c>
      <c r="F114" s="57">
        <f t="shared" si="11"/>
        <v>0</v>
      </c>
      <c r="G114" s="57">
        <f t="shared" si="12"/>
        <v>0</v>
      </c>
      <c r="H114" s="57">
        <f t="shared" si="13"/>
        <v>0</v>
      </c>
      <c r="I114" s="57">
        <f t="shared" si="14"/>
        <v>0</v>
      </c>
      <c r="J114" s="57">
        <f t="shared" si="15"/>
        <v>0</v>
      </c>
      <c r="K114" s="57">
        <f t="shared" si="16"/>
        <v>0</v>
      </c>
    </row>
    <row r="115" spans="3:11" x14ac:dyDescent="0.3">
      <c r="C115" s="53" t="s">
        <v>5</v>
      </c>
      <c r="D115" s="57">
        <f t="shared" si="9"/>
        <v>1</v>
      </c>
      <c r="E115" s="57">
        <f t="shared" si="10"/>
        <v>0</v>
      </c>
      <c r="F115" s="57">
        <f t="shared" si="11"/>
        <v>0</v>
      </c>
      <c r="G115" s="57">
        <f t="shared" si="12"/>
        <v>0</v>
      </c>
      <c r="H115" s="57">
        <f t="shared" si="13"/>
        <v>0</v>
      </c>
      <c r="I115" s="57">
        <f t="shared" si="14"/>
        <v>0</v>
      </c>
      <c r="J115" s="57">
        <f t="shared" si="15"/>
        <v>0</v>
      </c>
      <c r="K115" s="57">
        <f t="shared" si="16"/>
        <v>0</v>
      </c>
    </row>
    <row r="116" spans="3:11" x14ac:dyDescent="0.3">
      <c r="C116" s="53" t="s">
        <v>5</v>
      </c>
      <c r="D116" s="57">
        <f t="shared" si="9"/>
        <v>1</v>
      </c>
      <c r="E116" s="57">
        <f t="shared" si="10"/>
        <v>0</v>
      </c>
      <c r="F116" s="57">
        <f t="shared" si="11"/>
        <v>0</v>
      </c>
      <c r="G116" s="57">
        <f t="shared" si="12"/>
        <v>0</v>
      </c>
      <c r="H116" s="57">
        <f t="shared" si="13"/>
        <v>0</v>
      </c>
      <c r="I116" s="57">
        <f t="shared" si="14"/>
        <v>0</v>
      </c>
      <c r="J116" s="57">
        <f t="shared" si="15"/>
        <v>0</v>
      </c>
      <c r="K116" s="57">
        <f t="shared" si="16"/>
        <v>0</v>
      </c>
    </row>
    <row r="117" spans="3:11" x14ac:dyDescent="0.3">
      <c r="C117" s="53" t="s">
        <v>5</v>
      </c>
      <c r="D117" s="57">
        <f t="shared" si="9"/>
        <v>1</v>
      </c>
      <c r="E117" s="57">
        <f t="shared" si="10"/>
        <v>0</v>
      </c>
      <c r="F117" s="57">
        <f t="shared" si="11"/>
        <v>0</v>
      </c>
      <c r="G117" s="57">
        <f t="shared" si="12"/>
        <v>0</v>
      </c>
      <c r="H117" s="57">
        <f t="shared" si="13"/>
        <v>0</v>
      </c>
      <c r="I117" s="57">
        <f t="shared" si="14"/>
        <v>0</v>
      </c>
      <c r="J117" s="57">
        <f t="shared" si="15"/>
        <v>0</v>
      </c>
      <c r="K117" s="57">
        <f t="shared" si="16"/>
        <v>0</v>
      </c>
    </row>
    <row r="118" spans="3:11" x14ac:dyDescent="0.3">
      <c r="C118" s="53" t="s">
        <v>5</v>
      </c>
      <c r="D118" s="57">
        <f t="shared" si="9"/>
        <v>1</v>
      </c>
      <c r="E118" s="57">
        <f t="shared" si="10"/>
        <v>0</v>
      </c>
      <c r="F118" s="57">
        <f t="shared" si="11"/>
        <v>0</v>
      </c>
      <c r="G118" s="57">
        <f t="shared" si="12"/>
        <v>0</v>
      </c>
      <c r="H118" s="57">
        <f t="shared" si="13"/>
        <v>0</v>
      </c>
      <c r="I118" s="57">
        <f t="shared" si="14"/>
        <v>0</v>
      </c>
      <c r="J118" s="57">
        <f t="shared" si="15"/>
        <v>0</v>
      </c>
      <c r="K118" s="57">
        <f t="shared" si="16"/>
        <v>0</v>
      </c>
    </row>
    <row r="119" spans="3:11" x14ac:dyDescent="0.3">
      <c r="C119" s="53" t="s">
        <v>5</v>
      </c>
      <c r="D119" s="57">
        <f t="shared" si="9"/>
        <v>1</v>
      </c>
      <c r="E119" s="57">
        <f t="shared" si="10"/>
        <v>0</v>
      </c>
      <c r="F119" s="57">
        <f t="shared" si="11"/>
        <v>0</v>
      </c>
      <c r="G119" s="57">
        <f t="shared" si="12"/>
        <v>0</v>
      </c>
      <c r="H119" s="57">
        <f t="shared" si="13"/>
        <v>0</v>
      </c>
      <c r="I119" s="57">
        <f t="shared" si="14"/>
        <v>0</v>
      </c>
      <c r="J119" s="57">
        <f t="shared" si="15"/>
        <v>0</v>
      </c>
      <c r="K119" s="57">
        <f t="shared" si="16"/>
        <v>0</v>
      </c>
    </row>
    <row r="120" spans="3:11" x14ac:dyDescent="0.3">
      <c r="C120" s="53" t="s">
        <v>5</v>
      </c>
      <c r="D120" s="57">
        <f t="shared" si="9"/>
        <v>1</v>
      </c>
      <c r="E120" s="57">
        <f t="shared" si="10"/>
        <v>0</v>
      </c>
      <c r="F120" s="57">
        <f t="shared" si="11"/>
        <v>0</v>
      </c>
      <c r="G120" s="57">
        <f t="shared" si="12"/>
        <v>0</v>
      </c>
      <c r="H120" s="57">
        <f t="shared" si="13"/>
        <v>0</v>
      </c>
      <c r="I120" s="57">
        <f t="shared" si="14"/>
        <v>0</v>
      </c>
      <c r="J120" s="57">
        <f t="shared" si="15"/>
        <v>0</v>
      </c>
      <c r="K120" s="57">
        <f t="shared" si="16"/>
        <v>0</v>
      </c>
    </row>
    <row r="121" spans="3:11" x14ac:dyDescent="0.3">
      <c r="C121" s="53" t="s">
        <v>5</v>
      </c>
      <c r="D121" s="57">
        <f t="shared" si="9"/>
        <v>1</v>
      </c>
      <c r="E121" s="57">
        <f t="shared" si="10"/>
        <v>0</v>
      </c>
      <c r="F121" s="57">
        <f t="shared" si="11"/>
        <v>0</v>
      </c>
      <c r="G121" s="57">
        <f t="shared" si="12"/>
        <v>0</v>
      </c>
      <c r="H121" s="57">
        <f t="shared" si="13"/>
        <v>0</v>
      </c>
      <c r="I121" s="57">
        <f t="shared" si="14"/>
        <v>0</v>
      </c>
      <c r="J121" s="57">
        <f t="shared" si="15"/>
        <v>0</v>
      </c>
      <c r="K121" s="57">
        <f t="shared" si="16"/>
        <v>0</v>
      </c>
    </row>
    <row r="122" spans="3:11" x14ac:dyDescent="0.3">
      <c r="C122" s="53" t="s">
        <v>6</v>
      </c>
      <c r="D122" s="57">
        <f t="shared" si="9"/>
        <v>0</v>
      </c>
      <c r="E122" s="57">
        <f t="shared" si="10"/>
        <v>0</v>
      </c>
      <c r="F122" s="57">
        <f t="shared" si="11"/>
        <v>1</v>
      </c>
      <c r="G122" s="57">
        <f t="shared" si="12"/>
        <v>0</v>
      </c>
      <c r="H122" s="57">
        <f t="shared" si="13"/>
        <v>0</v>
      </c>
      <c r="I122" s="57">
        <f t="shared" si="14"/>
        <v>0</v>
      </c>
      <c r="J122" s="57">
        <f t="shared" si="15"/>
        <v>0</v>
      </c>
      <c r="K122" s="57">
        <f t="shared" si="16"/>
        <v>0</v>
      </c>
    </row>
    <row r="123" spans="3:11" x14ac:dyDescent="0.3">
      <c r="C123" s="53" t="s">
        <v>5</v>
      </c>
      <c r="D123" s="57">
        <f t="shared" si="9"/>
        <v>1</v>
      </c>
      <c r="E123" s="57">
        <f t="shared" si="10"/>
        <v>0</v>
      </c>
      <c r="F123" s="57">
        <f t="shared" si="11"/>
        <v>0</v>
      </c>
      <c r="G123" s="57">
        <f t="shared" si="12"/>
        <v>0</v>
      </c>
      <c r="H123" s="57">
        <f t="shared" si="13"/>
        <v>0</v>
      </c>
      <c r="I123" s="57">
        <f t="shared" si="14"/>
        <v>0</v>
      </c>
      <c r="J123" s="57">
        <f t="shared" si="15"/>
        <v>0</v>
      </c>
      <c r="K123" s="57">
        <f t="shared" si="16"/>
        <v>0</v>
      </c>
    </row>
    <row r="124" spans="3:11" x14ac:dyDescent="0.3">
      <c r="C124" s="53" t="s">
        <v>5</v>
      </c>
      <c r="D124" s="57">
        <f t="shared" si="9"/>
        <v>1</v>
      </c>
      <c r="E124" s="57">
        <f t="shared" si="10"/>
        <v>0</v>
      </c>
      <c r="F124" s="57">
        <f t="shared" si="11"/>
        <v>0</v>
      </c>
      <c r="G124" s="57">
        <f t="shared" si="12"/>
        <v>0</v>
      </c>
      <c r="H124" s="57">
        <f t="shared" si="13"/>
        <v>0</v>
      </c>
      <c r="I124" s="57">
        <f t="shared" si="14"/>
        <v>0</v>
      </c>
      <c r="J124" s="57">
        <f t="shared" si="15"/>
        <v>0</v>
      </c>
      <c r="K124" s="57">
        <f t="shared" si="16"/>
        <v>0</v>
      </c>
    </row>
    <row r="125" spans="3:11" x14ac:dyDescent="0.3">
      <c r="C125" s="53" t="s">
        <v>5</v>
      </c>
      <c r="D125" s="57">
        <f t="shared" si="9"/>
        <v>1</v>
      </c>
      <c r="E125" s="57">
        <f t="shared" si="10"/>
        <v>0</v>
      </c>
      <c r="F125" s="57">
        <f t="shared" si="11"/>
        <v>0</v>
      </c>
      <c r="G125" s="57">
        <f t="shared" si="12"/>
        <v>0</v>
      </c>
      <c r="H125" s="57">
        <f t="shared" si="13"/>
        <v>0</v>
      </c>
      <c r="I125" s="57">
        <f t="shared" si="14"/>
        <v>0</v>
      </c>
      <c r="J125" s="57">
        <f t="shared" si="15"/>
        <v>0</v>
      </c>
      <c r="K125" s="57">
        <f t="shared" si="16"/>
        <v>0</v>
      </c>
    </row>
    <row r="126" spans="3:11" x14ac:dyDescent="0.3">
      <c r="C126" s="53" t="s">
        <v>554</v>
      </c>
      <c r="D126" s="57">
        <f t="shared" si="9"/>
        <v>0</v>
      </c>
      <c r="E126" s="57">
        <f t="shared" si="10"/>
        <v>0</v>
      </c>
      <c r="F126" s="57">
        <f t="shared" si="11"/>
        <v>0</v>
      </c>
      <c r="G126" s="57">
        <f t="shared" si="12"/>
        <v>0</v>
      </c>
      <c r="H126" s="57">
        <f t="shared" si="13"/>
        <v>0</v>
      </c>
      <c r="I126" s="57">
        <f t="shared" si="14"/>
        <v>0</v>
      </c>
      <c r="J126" s="57">
        <f t="shared" si="15"/>
        <v>0</v>
      </c>
      <c r="K126" s="57">
        <f t="shared" si="16"/>
        <v>0</v>
      </c>
    </row>
    <row r="127" spans="3:11" x14ac:dyDescent="0.3">
      <c r="C127" s="53" t="s">
        <v>5</v>
      </c>
      <c r="D127" s="57">
        <f t="shared" si="9"/>
        <v>1</v>
      </c>
      <c r="E127" s="57">
        <f t="shared" si="10"/>
        <v>0</v>
      </c>
      <c r="F127" s="57">
        <f t="shared" si="11"/>
        <v>0</v>
      </c>
      <c r="G127" s="57">
        <f t="shared" si="12"/>
        <v>0</v>
      </c>
      <c r="H127" s="57">
        <f t="shared" si="13"/>
        <v>0</v>
      </c>
      <c r="I127" s="57">
        <f t="shared" si="14"/>
        <v>0</v>
      </c>
      <c r="J127" s="57">
        <f t="shared" si="15"/>
        <v>0</v>
      </c>
      <c r="K127" s="57">
        <f t="shared" si="16"/>
        <v>0</v>
      </c>
    </row>
    <row r="128" spans="3:11" x14ac:dyDescent="0.3">
      <c r="C128" s="53" t="s">
        <v>7</v>
      </c>
      <c r="D128" s="57">
        <f t="shared" si="9"/>
        <v>0</v>
      </c>
      <c r="E128" s="57">
        <f t="shared" si="10"/>
        <v>1</v>
      </c>
      <c r="F128" s="57">
        <f t="shared" si="11"/>
        <v>0</v>
      </c>
      <c r="G128" s="57">
        <f t="shared" si="12"/>
        <v>0</v>
      </c>
      <c r="H128" s="57">
        <f t="shared" si="13"/>
        <v>0</v>
      </c>
      <c r="I128" s="57">
        <f t="shared" si="14"/>
        <v>0</v>
      </c>
      <c r="J128" s="57">
        <f t="shared" si="15"/>
        <v>0</v>
      </c>
      <c r="K128" s="57">
        <f t="shared" si="16"/>
        <v>0</v>
      </c>
    </row>
    <row r="129" spans="3:11" x14ac:dyDescent="0.3">
      <c r="C129" s="53" t="s">
        <v>5</v>
      </c>
      <c r="D129" s="57">
        <f t="shared" si="9"/>
        <v>1</v>
      </c>
      <c r="E129" s="57">
        <f t="shared" si="10"/>
        <v>0</v>
      </c>
      <c r="F129" s="57">
        <f t="shared" si="11"/>
        <v>0</v>
      </c>
      <c r="G129" s="57">
        <f t="shared" si="12"/>
        <v>0</v>
      </c>
      <c r="H129" s="57">
        <f t="shared" si="13"/>
        <v>0</v>
      </c>
      <c r="I129" s="57">
        <f t="shared" si="14"/>
        <v>0</v>
      </c>
      <c r="J129" s="57">
        <f t="shared" si="15"/>
        <v>0</v>
      </c>
      <c r="K129" s="57">
        <f t="shared" si="16"/>
        <v>0</v>
      </c>
    </row>
    <row r="130" spans="3:11" x14ac:dyDescent="0.3">
      <c r="C130" s="53" t="s">
        <v>5</v>
      </c>
      <c r="D130" s="57">
        <f t="shared" si="9"/>
        <v>1</v>
      </c>
      <c r="E130" s="57">
        <f t="shared" si="10"/>
        <v>0</v>
      </c>
      <c r="F130" s="57">
        <f t="shared" si="11"/>
        <v>0</v>
      </c>
      <c r="G130" s="57">
        <f t="shared" si="12"/>
        <v>0</v>
      </c>
      <c r="H130" s="57">
        <f t="shared" si="13"/>
        <v>0</v>
      </c>
      <c r="I130" s="57">
        <f t="shared" si="14"/>
        <v>0</v>
      </c>
      <c r="J130" s="57">
        <f t="shared" si="15"/>
        <v>0</v>
      </c>
      <c r="K130" s="57">
        <f t="shared" si="16"/>
        <v>0</v>
      </c>
    </row>
    <row r="131" spans="3:11" x14ac:dyDescent="0.3">
      <c r="C131" s="53" t="s">
        <v>5</v>
      </c>
      <c r="D131" s="57">
        <f t="shared" si="9"/>
        <v>1</v>
      </c>
      <c r="E131" s="57">
        <f t="shared" si="10"/>
        <v>0</v>
      </c>
      <c r="F131" s="57">
        <f t="shared" si="11"/>
        <v>0</v>
      </c>
      <c r="G131" s="57">
        <f t="shared" si="12"/>
        <v>0</v>
      </c>
      <c r="H131" s="57">
        <f t="shared" si="13"/>
        <v>0</v>
      </c>
      <c r="I131" s="57">
        <f t="shared" si="14"/>
        <v>0</v>
      </c>
      <c r="J131" s="57">
        <f t="shared" si="15"/>
        <v>0</v>
      </c>
      <c r="K131" s="57">
        <f t="shared" si="16"/>
        <v>0</v>
      </c>
    </row>
    <row r="132" spans="3:11" x14ac:dyDescent="0.3">
      <c r="C132" s="53" t="s">
        <v>5</v>
      </c>
      <c r="D132" s="57">
        <f t="shared" si="9"/>
        <v>1</v>
      </c>
      <c r="E132" s="57">
        <f t="shared" si="10"/>
        <v>0</v>
      </c>
      <c r="F132" s="57">
        <f t="shared" si="11"/>
        <v>0</v>
      </c>
      <c r="G132" s="57">
        <f t="shared" si="12"/>
        <v>0</v>
      </c>
      <c r="H132" s="57">
        <f t="shared" si="13"/>
        <v>0</v>
      </c>
      <c r="I132" s="57">
        <f t="shared" si="14"/>
        <v>0</v>
      </c>
      <c r="J132" s="57">
        <f t="shared" si="15"/>
        <v>0</v>
      </c>
      <c r="K132" s="57">
        <f t="shared" si="16"/>
        <v>0</v>
      </c>
    </row>
    <row r="133" spans="3:11" x14ac:dyDescent="0.3">
      <c r="C133" s="53" t="s">
        <v>5</v>
      </c>
      <c r="D133" s="57">
        <f t="shared" si="9"/>
        <v>1</v>
      </c>
      <c r="E133" s="57">
        <f t="shared" si="10"/>
        <v>0</v>
      </c>
      <c r="F133" s="57">
        <f t="shared" si="11"/>
        <v>0</v>
      </c>
      <c r="G133" s="57">
        <f t="shared" si="12"/>
        <v>0</v>
      </c>
      <c r="H133" s="57">
        <f t="shared" si="13"/>
        <v>0</v>
      </c>
      <c r="I133" s="57">
        <f t="shared" si="14"/>
        <v>0</v>
      </c>
      <c r="J133" s="57">
        <f t="shared" si="15"/>
        <v>0</v>
      </c>
      <c r="K133" s="57">
        <f t="shared" si="16"/>
        <v>0</v>
      </c>
    </row>
    <row r="134" spans="3:11" x14ac:dyDescent="0.3">
      <c r="C134" s="53" t="s">
        <v>5</v>
      </c>
      <c r="D134" s="57">
        <f t="shared" si="9"/>
        <v>1</v>
      </c>
      <c r="E134" s="57">
        <f t="shared" si="10"/>
        <v>0</v>
      </c>
      <c r="F134" s="57">
        <f t="shared" si="11"/>
        <v>0</v>
      </c>
      <c r="G134" s="57">
        <f t="shared" si="12"/>
        <v>0</v>
      </c>
      <c r="H134" s="57">
        <f t="shared" si="13"/>
        <v>0</v>
      </c>
      <c r="I134" s="57">
        <f t="shared" si="14"/>
        <v>0</v>
      </c>
      <c r="J134" s="57">
        <f t="shared" si="15"/>
        <v>0</v>
      </c>
      <c r="K134" s="57">
        <f t="shared" si="16"/>
        <v>0</v>
      </c>
    </row>
    <row r="135" spans="3:11" x14ac:dyDescent="0.3">
      <c r="C135" s="53" t="s">
        <v>5</v>
      </c>
      <c r="D135" s="57">
        <f t="shared" si="9"/>
        <v>1</v>
      </c>
      <c r="E135" s="57">
        <f t="shared" si="10"/>
        <v>0</v>
      </c>
      <c r="F135" s="57">
        <f t="shared" si="11"/>
        <v>0</v>
      </c>
      <c r="G135" s="57">
        <f t="shared" si="12"/>
        <v>0</v>
      </c>
      <c r="H135" s="57">
        <f t="shared" si="13"/>
        <v>0</v>
      </c>
      <c r="I135" s="57">
        <f t="shared" si="14"/>
        <v>0</v>
      </c>
      <c r="J135" s="57">
        <f t="shared" si="15"/>
        <v>0</v>
      </c>
      <c r="K135" s="57">
        <f t="shared" si="16"/>
        <v>0</v>
      </c>
    </row>
    <row r="136" spans="3:11" x14ac:dyDescent="0.3">
      <c r="C136" s="53" t="s">
        <v>5</v>
      </c>
      <c r="D136" s="57">
        <f t="shared" si="9"/>
        <v>1</v>
      </c>
      <c r="E136" s="57">
        <f t="shared" si="10"/>
        <v>0</v>
      </c>
      <c r="F136" s="57">
        <f t="shared" si="11"/>
        <v>0</v>
      </c>
      <c r="G136" s="57">
        <f t="shared" si="12"/>
        <v>0</v>
      </c>
      <c r="H136" s="57">
        <f t="shared" si="13"/>
        <v>0</v>
      </c>
      <c r="I136" s="57">
        <f t="shared" si="14"/>
        <v>0</v>
      </c>
      <c r="J136" s="57">
        <f t="shared" si="15"/>
        <v>0</v>
      </c>
      <c r="K136" s="57">
        <f t="shared" si="16"/>
        <v>0</v>
      </c>
    </row>
    <row r="137" spans="3:11" x14ac:dyDescent="0.3">
      <c r="C137" s="53" t="s">
        <v>5</v>
      </c>
      <c r="D137" s="57">
        <f t="shared" ref="D137:D200" si="17">IF(C137="USA",1,0)</f>
        <v>1</v>
      </c>
      <c r="E137" s="57">
        <f t="shared" ref="E137:E200" si="18">IF(C137="Belgium",1,0)</f>
        <v>0</v>
      </c>
      <c r="F137" s="57">
        <f t="shared" ref="F137:F200" si="19">IF(C137="Russia",1,0)</f>
        <v>0</v>
      </c>
      <c r="G137" s="57">
        <f t="shared" ref="G137:G200" si="20">IF(C137="Denmark",1,0)</f>
        <v>0</v>
      </c>
      <c r="H137" s="57">
        <f t="shared" ref="H137:H200" si="21">IF(C137="Germany",1,0)</f>
        <v>0</v>
      </c>
      <c r="I137" s="57">
        <f t="shared" ref="I137:I200" si="22">IF(C137="Mexico",1,0)</f>
        <v>0</v>
      </c>
      <c r="J137" s="57">
        <f t="shared" ref="J137:J200" si="23">IF(C137="UK",1,0)</f>
        <v>0</v>
      </c>
      <c r="K137" s="57">
        <f t="shared" ref="K137:K200" si="24">IF(C137="Canada",1,0)</f>
        <v>0</v>
      </c>
    </row>
    <row r="138" spans="3:11" x14ac:dyDescent="0.3">
      <c r="C138" s="53" t="s">
        <v>5</v>
      </c>
      <c r="D138" s="57">
        <f t="shared" si="17"/>
        <v>1</v>
      </c>
      <c r="E138" s="57">
        <f t="shared" si="18"/>
        <v>0</v>
      </c>
      <c r="F138" s="57">
        <f t="shared" si="19"/>
        <v>0</v>
      </c>
      <c r="G138" s="57">
        <f t="shared" si="20"/>
        <v>0</v>
      </c>
      <c r="H138" s="57">
        <f t="shared" si="21"/>
        <v>0</v>
      </c>
      <c r="I138" s="57">
        <f t="shared" si="22"/>
        <v>0</v>
      </c>
      <c r="J138" s="57">
        <f t="shared" si="23"/>
        <v>0</v>
      </c>
      <c r="K138" s="57">
        <f t="shared" si="24"/>
        <v>0</v>
      </c>
    </row>
    <row r="139" spans="3:11" x14ac:dyDescent="0.3">
      <c r="C139" s="53" t="s">
        <v>5</v>
      </c>
      <c r="D139" s="57">
        <f t="shared" si="17"/>
        <v>1</v>
      </c>
      <c r="E139" s="57">
        <f t="shared" si="18"/>
        <v>0</v>
      </c>
      <c r="F139" s="57">
        <f t="shared" si="19"/>
        <v>0</v>
      </c>
      <c r="G139" s="57">
        <f t="shared" si="20"/>
        <v>0</v>
      </c>
      <c r="H139" s="57">
        <f t="shared" si="21"/>
        <v>0</v>
      </c>
      <c r="I139" s="57">
        <f t="shared" si="22"/>
        <v>0</v>
      </c>
      <c r="J139" s="57">
        <f t="shared" si="23"/>
        <v>0</v>
      </c>
      <c r="K139" s="57">
        <f t="shared" si="24"/>
        <v>0</v>
      </c>
    </row>
    <row r="140" spans="3:11" x14ac:dyDescent="0.3">
      <c r="C140" s="53" t="s">
        <v>5</v>
      </c>
      <c r="D140" s="57">
        <f t="shared" si="17"/>
        <v>1</v>
      </c>
      <c r="E140" s="57">
        <f t="shared" si="18"/>
        <v>0</v>
      </c>
      <c r="F140" s="57">
        <f t="shared" si="19"/>
        <v>0</v>
      </c>
      <c r="G140" s="57">
        <f t="shared" si="20"/>
        <v>0</v>
      </c>
      <c r="H140" s="57">
        <f t="shared" si="21"/>
        <v>0</v>
      </c>
      <c r="I140" s="57">
        <f t="shared" si="22"/>
        <v>0</v>
      </c>
      <c r="J140" s="57">
        <f t="shared" si="23"/>
        <v>0</v>
      </c>
      <c r="K140" s="57">
        <f t="shared" si="24"/>
        <v>0</v>
      </c>
    </row>
    <row r="141" spans="3:11" x14ac:dyDescent="0.3">
      <c r="C141" s="53" t="s">
        <v>5</v>
      </c>
      <c r="D141" s="57">
        <f t="shared" si="17"/>
        <v>1</v>
      </c>
      <c r="E141" s="57">
        <f t="shared" si="18"/>
        <v>0</v>
      </c>
      <c r="F141" s="57">
        <f t="shared" si="19"/>
        <v>0</v>
      </c>
      <c r="G141" s="57">
        <f t="shared" si="20"/>
        <v>0</v>
      </c>
      <c r="H141" s="57">
        <f t="shared" si="21"/>
        <v>0</v>
      </c>
      <c r="I141" s="57">
        <f t="shared" si="22"/>
        <v>0</v>
      </c>
      <c r="J141" s="57">
        <f t="shared" si="23"/>
        <v>0</v>
      </c>
      <c r="K141" s="57">
        <f t="shared" si="24"/>
        <v>0</v>
      </c>
    </row>
    <row r="142" spans="3:11" x14ac:dyDescent="0.3">
      <c r="C142" s="53" t="s">
        <v>5</v>
      </c>
      <c r="D142" s="57">
        <f t="shared" si="17"/>
        <v>1</v>
      </c>
      <c r="E142" s="57">
        <f t="shared" si="18"/>
        <v>0</v>
      </c>
      <c r="F142" s="57">
        <f t="shared" si="19"/>
        <v>0</v>
      </c>
      <c r="G142" s="57">
        <f t="shared" si="20"/>
        <v>0</v>
      </c>
      <c r="H142" s="57">
        <f t="shared" si="21"/>
        <v>0</v>
      </c>
      <c r="I142" s="57">
        <f t="shared" si="22"/>
        <v>0</v>
      </c>
      <c r="J142" s="57">
        <f t="shared" si="23"/>
        <v>0</v>
      </c>
      <c r="K142" s="57">
        <f t="shared" si="24"/>
        <v>0</v>
      </c>
    </row>
    <row r="143" spans="3:11" x14ac:dyDescent="0.3">
      <c r="C143" s="53" t="s">
        <v>5</v>
      </c>
      <c r="D143" s="57">
        <f t="shared" si="17"/>
        <v>1</v>
      </c>
      <c r="E143" s="57">
        <f t="shared" si="18"/>
        <v>0</v>
      </c>
      <c r="F143" s="57">
        <f t="shared" si="19"/>
        <v>0</v>
      </c>
      <c r="G143" s="57">
        <f t="shared" si="20"/>
        <v>0</v>
      </c>
      <c r="H143" s="57">
        <f t="shared" si="21"/>
        <v>0</v>
      </c>
      <c r="I143" s="57">
        <f t="shared" si="22"/>
        <v>0</v>
      </c>
      <c r="J143" s="57">
        <f t="shared" si="23"/>
        <v>0</v>
      </c>
      <c r="K143" s="57">
        <f t="shared" si="24"/>
        <v>0</v>
      </c>
    </row>
    <row r="144" spans="3:11" x14ac:dyDescent="0.3">
      <c r="C144" s="53" t="s">
        <v>5</v>
      </c>
      <c r="D144" s="57">
        <f t="shared" si="17"/>
        <v>1</v>
      </c>
      <c r="E144" s="57">
        <f t="shared" si="18"/>
        <v>0</v>
      </c>
      <c r="F144" s="57">
        <f t="shared" si="19"/>
        <v>0</v>
      </c>
      <c r="G144" s="57">
        <f t="shared" si="20"/>
        <v>0</v>
      </c>
      <c r="H144" s="57">
        <f t="shared" si="21"/>
        <v>0</v>
      </c>
      <c r="I144" s="57">
        <f t="shared" si="22"/>
        <v>0</v>
      </c>
      <c r="J144" s="57">
        <f t="shared" si="23"/>
        <v>0</v>
      </c>
      <c r="K144" s="57">
        <f t="shared" si="24"/>
        <v>0</v>
      </c>
    </row>
    <row r="145" spans="3:11" x14ac:dyDescent="0.3">
      <c r="C145" s="53" t="s">
        <v>5</v>
      </c>
      <c r="D145" s="57">
        <f t="shared" si="17"/>
        <v>1</v>
      </c>
      <c r="E145" s="57">
        <f t="shared" si="18"/>
        <v>0</v>
      </c>
      <c r="F145" s="57">
        <f t="shared" si="19"/>
        <v>0</v>
      </c>
      <c r="G145" s="57">
        <f t="shared" si="20"/>
        <v>0</v>
      </c>
      <c r="H145" s="57">
        <f t="shared" si="21"/>
        <v>0</v>
      </c>
      <c r="I145" s="57">
        <f t="shared" si="22"/>
        <v>0</v>
      </c>
      <c r="J145" s="57">
        <f t="shared" si="23"/>
        <v>0</v>
      </c>
      <c r="K145" s="57">
        <f t="shared" si="24"/>
        <v>0</v>
      </c>
    </row>
    <row r="146" spans="3:11" x14ac:dyDescent="0.3">
      <c r="C146" s="53" t="s">
        <v>5</v>
      </c>
      <c r="D146" s="57">
        <f t="shared" si="17"/>
        <v>1</v>
      </c>
      <c r="E146" s="57">
        <f t="shared" si="18"/>
        <v>0</v>
      </c>
      <c r="F146" s="57">
        <f t="shared" si="19"/>
        <v>0</v>
      </c>
      <c r="G146" s="57">
        <f t="shared" si="20"/>
        <v>0</v>
      </c>
      <c r="H146" s="57">
        <f t="shared" si="21"/>
        <v>0</v>
      </c>
      <c r="I146" s="57">
        <f t="shared" si="22"/>
        <v>0</v>
      </c>
      <c r="J146" s="57">
        <f t="shared" si="23"/>
        <v>0</v>
      </c>
      <c r="K146" s="57">
        <f t="shared" si="24"/>
        <v>0</v>
      </c>
    </row>
    <row r="147" spans="3:11" x14ac:dyDescent="0.3">
      <c r="C147" s="53" t="s">
        <v>6</v>
      </c>
      <c r="D147" s="57">
        <f t="shared" si="17"/>
        <v>0</v>
      </c>
      <c r="E147" s="57">
        <f t="shared" si="18"/>
        <v>0</v>
      </c>
      <c r="F147" s="57">
        <f t="shared" si="19"/>
        <v>1</v>
      </c>
      <c r="G147" s="57">
        <f t="shared" si="20"/>
        <v>0</v>
      </c>
      <c r="H147" s="57">
        <f t="shared" si="21"/>
        <v>0</v>
      </c>
      <c r="I147" s="57">
        <f t="shared" si="22"/>
        <v>0</v>
      </c>
      <c r="J147" s="57">
        <f t="shared" si="23"/>
        <v>0</v>
      </c>
      <c r="K147" s="57">
        <f t="shared" si="24"/>
        <v>0</v>
      </c>
    </row>
    <row r="148" spans="3:11" x14ac:dyDescent="0.3">
      <c r="C148" s="53" t="s">
        <v>5</v>
      </c>
      <c r="D148" s="57">
        <f t="shared" si="17"/>
        <v>1</v>
      </c>
      <c r="E148" s="57">
        <f t="shared" si="18"/>
        <v>0</v>
      </c>
      <c r="F148" s="57">
        <f t="shared" si="19"/>
        <v>0</v>
      </c>
      <c r="G148" s="57">
        <f t="shared" si="20"/>
        <v>0</v>
      </c>
      <c r="H148" s="57">
        <f t="shared" si="21"/>
        <v>0</v>
      </c>
      <c r="I148" s="57">
        <f t="shared" si="22"/>
        <v>0</v>
      </c>
      <c r="J148" s="57">
        <f t="shared" si="23"/>
        <v>0</v>
      </c>
      <c r="K148" s="57">
        <f t="shared" si="24"/>
        <v>0</v>
      </c>
    </row>
    <row r="149" spans="3:11" x14ac:dyDescent="0.3">
      <c r="C149" s="53" t="s">
        <v>5</v>
      </c>
      <c r="D149" s="57">
        <f t="shared" si="17"/>
        <v>1</v>
      </c>
      <c r="E149" s="57">
        <f t="shared" si="18"/>
        <v>0</v>
      </c>
      <c r="F149" s="57">
        <f t="shared" si="19"/>
        <v>0</v>
      </c>
      <c r="G149" s="57">
        <f t="shared" si="20"/>
        <v>0</v>
      </c>
      <c r="H149" s="57">
        <f t="shared" si="21"/>
        <v>0</v>
      </c>
      <c r="I149" s="57">
        <f t="shared" si="22"/>
        <v>0</v>
      </c>
      <c r="J149" s="57">
        <f t="shared" si="23"/>
        <v>0</v>
      </c>
      <c r="K149" s="57">
        <f t="shared" si="24"/>
        <v>0</v>
      </c>
    </row>
    <row r="150" spans="3:11" x14ac:dyDescent="0.3">
      <c r="C150" s="53" t="s">
        <v>5</v>
      </c>
      <c r="D150" s="57">
        <f t="shared" si="17"/>
        <v>1</v>
      </c>
      <c r="E150" s="57">
        <f t="shared" si="18"/>
        <v>0</v>
      </c>
      <c r="F150" s="57">
        <f t="shared" si="19"/>
        <v>0</v>
      </c>
      <c r="G150" s="57">
        <f t="shared" si="20"/>
        <v>0</v>
      </c>
      <c r="H150" s="57">
        <f t="shared" si="21"/>
        <v>0</v>
      </c>
      <c r="I150" s="57">
        <f t="shared" si="22"/>
        <v>0</v>
      </c>
      <c r="J150" s="57">
        <f t="shared" si="23"/>
        <v>0</v>
      </c>
      <c r="K150" s="57">
        <f t="shared" si="24"/>
        <v>0</v>
      </c>
    </row>
    <row r="151" spans="3:11" x14ac:dyDescent="0.3">
      <c r="C151" s="53" t="s">
        <v>5</v>
      </c>
      <c r="D151" s="57">
        <f t="shared" si="17"/>
        <v>1</v>
      </c>
      <c r="E151" s="57">
        <f t="shared" si="18"/>
        <v>0</v>
      </c>
      <c r="F151" s="57">
        <f t="shared" si="19"/>
        <v>0</v>
      </c>
      <c r="G151" s="57">
        <f t="shared" si="20"/>
        <v>0</v>
      </c>
      <c r="H151" s="57">
        <f t="shared" si="21"/>
        <v>0</v>
      </c>
      <c r="I151" s="57">
        <f t="shared" si="22"/>
        <v>0</v>
      </c>
      <c r="J151" s="57">
        <f t="shared" si="23"/>
        <v>0</v>
      </c>
      <c r="K151" s="57">
        <f t="shared" si="24"/>
        <v>0</v>
      </c>
    </row>
    <row r="152" spans="3:11" x14ac:dyDescent="0.3">
      <c r="C152" s="53" t="s">
        <v>5</v>
      </c>
      <c r="D152" s="57">
        <f t="shared" si="17"/>
        <v>1</v>
      </c>
      <c r="E152" s="57">
        <f t="shared" si="18"/>
        <v>0</v>
      </c>
      <c r="F152" s="57">
        <f t="shared" si="19"/>
        <v>0</v>
      </c>
      <c r="G152" s="57">
        <f t="shared" si="20"/>
        <v>0</v>
      </c>
      <c r="H152" s="57">
        <f t="shared" si="21"/>
        <v>0</v>
      </c>
      <c r="I152" s="57">
        <f t="shared" si="22"/>
        <v>0</v>
      </c>
      <c r="J152" s="57">
        <f t="shared" si="23"/>
        <v>0</v>
      </c>
      <c r="K152" s="57">
        <f t="shared" si="24"/>
        <v>0</v>
      </c>
    </row>
    <row r="153" spans="3:11" x14ac:dyDescent="0.3">
      <c r="C153" s="53" t="s">
        <v>5</v>
      </c>
      <c r="D153" s="57">
        <f t="shared" si="17"/>
        <v>1</v>
      </c>
      <c r="E153" s="57">
        <f t="shared" si="18"/>
        <v>0</v>
      </c>
      <c r="F153" s="57">
        <f t="shared" si="19"/>
        <v>0</v>
      </c>
      <c r="G153" s="57">
        <f t="shared" si="20"/>
        <v>0</v>
      </c>
      <c r="H153" s="57">
        <f t="shared" si="21"/>
        <v>0</v>
      </c>
      <c r="I153" s="57">
        <f t="shared" si="22"/>
        <v>0</v>
      </c>
      <c r="J153" s="57">
        <f t="shared" si="23"/>
        <v>0</v>
      </c>
      <c r="K153" s="57">
        <f t="shared" si="24"/>
        <v>0</v>
      </c>
    </row>
    <row r="154" spans="3:11" x14ac:dyDescent="0.3">
      <c r="C154" s="53" t="s">
        <v>490</v>
      </c>
      <c r="D154" s="57">
        <f t="shared" si="17"/>
        <v>0</v>
      </c>
      <c r="E154" s="57">
        <f t="shared" si="18"/>
        <v>0</v>
      </c>
      <c r="F154" s="57">
        <f t="shared" si="19"/>
        <v>0</v>
      </c>
      <c r="G154" s="57">
        <f t="shared" si="20"/>
        <v>0</v>
      </c>
      <c r="H154" s="57">
        <f t="shared" si="21"/>
        <v>0</v>
      </c>
      <c r="I154" s="57">
        <f t="shared" si="22"/>
        <v>0</v>
      </c>
      <c r="J154" s="57">
        <f t="shared" si="23"/>
        <v>0</v>
      </c>
      <c r="K154" s="57">
        <f t="shared" si="24"/>
        <v>1</v>
      </c>
    </row>
    <row r="155" spans="3:11" x14ac:dyDescent="0.3">
      <c r="C155" s="53" t="s">
        <v>490</v>
      </c>
      <c r="D155" s="57">
        <f t="shared" si="17"/>
        <v>0</v>
      </c>
      <c r="E155" s="57">
        <f t="shared" si="18"/>
        <v>0</v>
      </c>
      <c r="F155" s="57">
        <f t="shared" si="19"/>
        <v>0</v>
      </c>
      <c r="G155" s="57">
        <f t="shared" si="20"/>
        <v>0</v>
      </c>
      <c r="H155" s="57">
        <f t="shared" si="21"/>
        <v>0</v>
      </c>
      <c r="I155" s="57">
        <f t="shared" si="22"/>
        <v>0</v>
      </c>
      <c r="J155" s="57">
        <f t="shared" si="23"/>
        <v>0</v>
      </c>
      <c r="K155" s="57">
        <f t="shared" si="24"/>
        <v>1</v>
      </c>
    </row>
    <row r="156" spans="3:11" x14ac:dyDescent="0.3">
      <c r="C156" s="53" t="s">
        <v>490</v>
      </c>
      <c r="D156" s="57">
        <f t="shared" si="17"/>
        <v>0</v>
      </c>
      <c r="E156" s="57">
        <f t="shared" si="18"/>
        <v>0</v>
      </c>
      <c r="F156" s="57">
        <f t="shared" si="19"/>
        <v>0</v>
      </c>
      <c r="G156" s="57">
        <f t="shared" si="20"/>
        <v>0</v>
      </c>
      <c r="H156" s="57">
        <f t="shared" si="21"/>
        <v>0</v>
      </c>
      <c r="I156" s="57">
        <f t="shared" si="22"/>
        <v>0</v>
      </c>
      <c r="J156" s="57">
        <f t="shared" si="23"/>
        <v>0</v>
      </c>
      <c r="K156" s="57">
        <f t="shared" si="24"/>
        <v>1</v>
      </c>
    </row>
    <row r="157" spans="3:11" x14ac:dyDescent="0.3">
      <c r="C157" s="53" t="s">
        <v>490</v>
      </c>
      <c r="D157" s="57">
        <f t="shared" si="17"/>
        <v>0</v>
      </c>
      <c r="E157" s="57">
        <f t="shared" si="18"/>
        <v>0</v>
      </c>
      <c r="F157" s="57">
        <f t="shared" si="19"/>
        <v>0</v>
      </c>
      <c r="G157" s="57">
        <f t="shared" si="20"/>
        <v>0</v>
      </c>
      <c r="H157" s="57">
        <f t="shared" si="21"/>
        <v>0</v>
      </c>
      <c r="I157" s="57">
        <f t="shared" si="22"/>
        <v>0</v>
      </c>
      <c r="J157" s="57">
        <f t="shared" si="23"/>
        <v>0</v>
      </c>
      <c r="K157" s="57">
        <f t="shared" si="24"/>
        <v>1</v>
      </c>
    </row>
    <row r="158" spans="3:11" x14ac:dyDescent="0.3">
      <c r="C158" s="53" t="s">
        <v>490</v>
      </c>
      <c r="D158" s="57">
        <f t="shared" si="17"/>
        <v>0</v>
      </c>
      <c r="E158" s="57">
        <f t="shared" si="18"/>
        <v>0</v>
      </c>
      <c r="F158" s="57">
        <f t="shared" si="19"/>
        <v>0</v>
      </c>
      <c r="G158" s="57">
        <f t="shared" si="20"/>
        <v>0</v>
      </c>
      <c r="H158" s="57">
        <f t="shared" si="21"/>
        <v>0</v>
      </c>
      <c r="I158" s="57">
        <f t="shared" si="22"/>
        <v>0</v>
      </c>
      <c r="J158" s="57">
        <f t="shared" si="23"/>
        <v>0</v>
      </c>
      <c r="K158" s="57">
        <f t="shared" si="24"/>
        <v>1</v>
      </c>
    </row>
    <row r="159" spans="3:11" x14ac:dyDescent="0.3">
      <c r="C159" s="53" t="s">
        <v>490</v>
      </c>
      <c r="D159" s="57">
        <f t="shared" si="17"/>
        <v>0</v>
      </c>
      <c r="E159" s="57">
        <f t="shared" si="18"/>
        <v>0</v>
      </c>
      <c r="F159" s="57">
        <f t="shared" si="19"/>
        <v>0</v>
      </c>
      <c r="G159" s="57">
        <f t="shared" si="20"/>
        <v>0</v>
      </c>
      <c r="H159" s="57">
        <f t="shared" si="21"/>
        <v>0</v>
      </c>
      <c r="I159" s="57">
        <f t="shared" si="22"/>
        <v>0</v>
      </c>
      <c r="J159" s="57">
        <f t="shared" si="23"/>
        <v>0</v>
      </c>
      <c r="K159" s="57">
        <f t="shared" si="24"/>
        <v>1</v>
      </c>
    </row>
    <row r="160" spans="3:11" x14ac:dyDescent="0.3">
      <c r="C160" s="53" t="s">
        <v>490</v>
      </c>
      <c r="D160" s="57">
        <f t="shared" si="17"/>
        <v>0</v>
      </c>
      <c r="E160" s="57">
        <f t="shared" si="18"/>
        <v>0</v>
      </c>
      <c r="F160" s="57">
        <f t="shared" si="19"/>
        <v>0</v>
      </c>
      <c r="G160" s="57">
        <f t="shared" si="20"/>
        <v>0</v>
      </c>
      <c r="H160" s="57">
        <f t="shared" si="21"/>
        <v>0</v>
      </c>
      <c r="I160" s="57">
        <f t="shared" si="22"/>
        <v>0</v>
      </c>
      <c r="J160" s="57">
        <f t="shared" si="23"/>
        <v>0</v>
      </c>
      <c r="K160" s="57">
        <f t="shared" si="24"/>
        <v>1</v>
      </c>
    </row>
    <row r="161" spans="3:11" x14ac:dyDescent="0.3">
      <c r="C161" s="53" t="s">
        <v>5</v>
      </c>
      <c r="D161" s="57">
        <f t="shared" si="17"/>
        <v>1</v>
      </c>
      <c r="E161" s="57">
        <f t="shared" si="18"/>
        <v>0</v>
      </c>
      <c r="F161" s="57">
        <f t="shared" si="19"/>
        <v>0</v>
      </c>
      <c r="G161" s="57">
        <f t="shared" si="20"/>
        <v>0</v>
      </c>
      <c r="H161" s="57">
        <f t="shared" si="21"/>
        <v>0</v>
      </c>
      <c r="I161" s="57">
        <f t="shared" si="22"/>
        <v>0</v>
      </c>
      <c r="J161" s="57">
        <f t="shared" si="23"/>
        <v>0</v>
      </c>
      <c r="K161" s="57">
        <f t="shared" si="24"/>
        <v>0</v>
      </c>
    </row>
    <row r="162" spans="3:11" x14ac:dyDescent="0.3">
      <c r="C162" s="53" t="s">
        <v>5</v>
      </c>
      <c r="D162" s="57">
        <f t="shared" si="17"/>
        <v>1</v>
      </c>
      <c r="E162" s="57">
        <f t="shared" si="18"/>
        <v>0</v>
      </c>
      <c r="F162" s="57">
        <f t="shared" si="19"/>
        <v>0</v>
      </c>
      <c r="G162" s="57">
        <f t="shared" si="20"/>
        <v>0</v>
      </c>
      <c r="H162" s="57">
        <f t="shared" si="21"/>
        <v>0</v>
      </c>
      <c r="I162" s="57">
        <f t="shared" si="22"/>
        <v>0</v>
      </c>
      <c r="J162" s="57">
        <f t="shared" si="23"/>
        <v>0</v>
      </c>
      <c r="K162" s="57">
        <f t="shared" si="24"/>
        <v>0</v>
      </c>
    </row>
    <row r="163" spans="3:11" x14ac:dyDescent="0.3">
      <c r="C163" s="53" t="s">
        <v>5</v>
      </c>
      <c r="D163" s="57">
        <f t="shared" si="17"/>
        <v>1</v>
      </c>
      <c r="E163" s="57">
        <f t="shared" si="18"/>
        <v>0</v>
      </c>
      <c r="F163" s="57">
        <f t="shared" si="19"/>
        <v>0</v>
      </c>
      <c r="G163" s="57">
        <f t="shared" si="20"/>
        <v>0</v>
      </c>
      <c r="H163" s="57">
        <f t="shared" si="21"/>
        <v>0</v>
      </c>
      <c r="I163" s="57">
        <f t="shared" si="22"/>
        <v>0</v>
      </c>
      <c r="J163" s="57">
        <f t="shared" si="23"/>
        <v>0</v>
      </c>
      <c r="K163" s="57">
        <f t="shared" si="24"/>
        <v>0</v>
      </c>
    </row>
    <row r="164" spans="3:11" x14ac:dyDescent="0.3">
      <c r="C164" s="53" t="s">
        <v>5</v>
      </c>
      <c r="D164" s="57">
        <f t="shared" si="17"/>
        <v>1</v>
      </c>
      <c r="E164" s="57">
        <f t="shared" si="18"/>
        <v>0</v>
      </c>
      <c r="F164" s="57">
        <f t="shared" si="19"/>
        <v>0</v>
      </c>
      <c r="G164" s="57">
        <f t="shared" si="20"/>
        <v>0</v>
      </c>
      <c r="H164" s="57">
        <f t="shared" si="21"/>
        <v>0</v>
      </c>
      <c r="I164" s="57">
        <f t="shared" si="22"/>
        <v>0</v>
      </c>
      <c r="J164" s="57">
        <f t="shared" si="23"/>
        <v>0</v>
      </c>
      <c r="K164" s="57">
        <f t="shared" si="24"/>
        <v>0</v>
      </c>
    </row>
    <row r="165" spans="3:11" x14ac:dyDescent="0.3">
      <c r="C165" s="53" t="s">
        <v>5</v>
      </c>
      <c r="D165" s="57">
        <f t="shared" si="17"/>
        <v>1</v>
      </c>
      <c r="E165" s="57">
        <f t="shared" si="18"/>
        <v>0</v>
      </c>
      <c r="F165" s="57">
        <f t="shared" si="19"/>
        <v>0</v>
      </c>
      <c r="G165" s="57">
        <f t="shared" si="20"/>
        <v>0</v>
      </c>
      <c r="H165" s="57">
        <f t="shared" si="21"/>
        <v>0</v>
      </c>
      <c r="I165" s="57">
        <f t="shared" si="22"/>
        <v>0</v>
      </c>
      <c r="J165" s="57">
        <f t="shared" si="23"/>
        <v>0</v>
      </c>
      <c r="K165" s="57">
        <f t="shared" si="24"/>
        <v>0</v>
      </c>
    </row>
    <row r="166" spans="3:11" x14ac:dyDescent="0.3">
      <c r="C166" s="53" t="s">
        <v>5</v>
      </c>
      <c r="D166" s="57">
        <f t="shared" si="17"/>
        <v>1</v>
      </c>
      <c r="E166" s="57">
        <f t="shared" si="18"/>
        <v>0</v>
      </c>
      <c r="F166" s="57">
        <f t="shared" si="19"/>
        <v>0</v>
      </c>
      <c r="G166" s="57">
        <f t="shared" si="20"/>
        <v>0</v>
      </c>
      <c r="H166" s="57">
        <f t="shared" si="21"/>
        <v>0</v>
      </c>
      <c r="I166" s="57">
        <f t="shared" si="22"/>
        <v>0</v>
      </c>
      <c r="J166" s="57">
        <f t="shared" si="23"/>
        <v>0</v>
      </c>
      <c r="K166" s="57">
        <f t="shared" si="24"/>
        <v>0</v>
      </c>
    </row>
    <row r="167" spans="3:11" x14ac:dyDescent="0.3">
      <c r="C167" s="53" t="s">
        <v>5</v>
      </c>
      <c r="D167" s="57">
        <f t="shared" si="17"/>
        <v>1</v>
      </c>
      <c r="E167" s="57">
        <f t="shared" si="18"/>
        <v>0</v>
      </c>
      <c r="F167" s="57">
        <f t="shared" si="19"/>
        <v>0</v>
      </c>
      <c r="G167" s="57">
        <f t="shared" si="20"/>
        <v>0</v>
      </c>
      <c r="H167" s="57">
        <f t="shared" si="21"/>
        <v>0</v>
      </c>
      <c r="I167" s="57">
        <f t="shared" si="22"/>
        <v>0</v>
      </c>
      <c r="J167" s="57">
        <f t="shared" si="23"/>
        <v>0</v>
      </c>
      <c r="K167" s="57">
        <f t="shared" si="24"/>
        <v>0</v>
      </c>
    </row>
    <row r="168" spans="3:11" x14ac:dyDescent="0.3">
      <c r="C168" s="53" t="s">
        <v>5</v>
      </c>
      <c r="D168" s="57">
        <f t="shared" si="17"/>
        <v>1</v>
      </c>
      <c r="E168" s="57">
        <f t="shared" si="18"/>
        <v>0</v>
      </c>
      <c r="F168" s="57">
        <f t="shared" si="19"/>
        <v>0</v>
      </c>
      <c r="G168" s="57">
        <f t="shared" si="20"/>
        <v>0</v>
      </c>
      <c r="H168" s="57">
        <f t="shared" si="21"/>
        <v>0</v>
      </c>
      <c r="I168" s="57">
        <f t="shared" si="22"/>
        <v>0</v>
      </c>
      <c r="J168" s="57">
        <f t="shared" si="23"/>
        <v>0</v>
      </c>
      <c r="K168" s="57">
        <f t="shared" si="24"/>
        <v>0</v>
      </c>
    </row>
    <row r="169" spans="3:11" x14ac:dyDescent="0.3">
      <c r="C169" s="53" t="s">
        <v>5</v>
      </c>
      <c r="D169" s="57">
        <f t="shared" si="17"/>
        <v>1</v>
      </c>
      <c r="E169" s="57">
        <f t="shared" si="18"/>
        <v>0</v>
      </c>
      <c r="F169" s="57">
        <f t="shared" si="19"/>
        <v>0</v>
      </c>
      <c r="G169" s="57">
        <f t="shared" si="20"/>
        <v>0</v>
      </c>
      <c r="H169" s="57">
        <f t="shared" si="21"/>
        <v>0</v>
      </c>
      <c r="I169" s="57">
        <f t="shared" si="22"/>
        <v>0</v>
      </c>
      <c r="J169" s="57">
        <f t="shared" si="23"/>
        <v>0</v>
      </c>
      <c r="K169" s="57">
        <f t="shared" si="24"/>
        <v>0</v>
      </c>
    </row>
    <row r="170" spans="3:11" x14ac:dyDescent="0.3">
      <c r="C170" s="53" t="s">
        <v>5</v>
      </c>
      <c r="D170" s="57">
        <f t="shared" si="17"/>
        <v>1</v>
      </c>
      <c r="E170" s="57">
        <f t="shared" si="18"/>
        <v>0</v>
      </c>
      <c r="F170" s="57">
        <f t="shared" si="19"/>
        <v>0</v>
      </c>
      <c r="G170" s="57">
        <f t="shared" si="20"/>
        <v>0</v>
      </c>
      <c r="H170" s="57">
        <f t="shared" si="21"/>
        <v>0</v>
      </c>
      <c r="I170" s="57">
        <f t="shared" si="22"/>
        <v>0</v>
      </c>
      <c r="J170" s="57">
        <f t="shared" si="23"/>
        <v>0</v>
      </c>
      <c r="K170" s="57">
        <f t="shared" si="24"/>
        <v>0</v>
      </c>
    </row>
    <row r="171" spans="3:11" x14ac:dyDescent="0.3">
      <c r="C171" s="53" t="s">
        <v>5</v>
      </c>
      <c r="D171" s="57">
        <f t="shared" si="17"/>
        <v>1</v>
      </c>
      <c r="E171" s="57">
        <f t="shared" si="18"/>
        <v>0</v>
      </c>
      <c r="F171" s="57">
        <f t="shared" si="19"/>
        <v>0</v>
      </c>
      <c r="G171" s="57">
        <f t="shared" si="20"/>
        <v>0</v>
      </c>
      <c r="H171" s="57">
        <f t="shared" si="21"/>
        <v>0</v>
      </c>
      <c r="I171" s="57">
        <f t="shared" si="22"/>
        <v>0</v>
      </c>
      <c r="J171" s="57">
        <f t="shared" si="23"/>
        <v>0</v>
      </c>
      <c r="K171" s="57">
        <f t="shared" si="24"/>
        <v>0</v>
      </c>
    </row>
    <row r="172" spans="3:11" x14ac:dyDescent="0.3">
      <c r="C172" s="53" t="s">
        <v>5</v>
      </c>
      <c r="D172" s="57">
        <f t="shared" si="17"/>
        <v>1</v>
      </c>
      <c r="E172" s="57">
        <f t="shared" si="18"/>
        <v>0</v>
      </c>
      <c r="F172" s="57">
        <f t="shared" si="19"/>
        <v>0</v>
      </c>
      <c r="G172" s="57">
        <f t="shared" si="20"/>
        <v>0</v>
      </c>
      <c r="H172" s="57">
        <f t="shared" si="21"/>
        <v>0</v>
      </c>
      <c r="I172" s="57">
        <f t="shared" si="22"/>
        <v>0</v>
      </c>
      <c r="J172" s="57">
        <f t="shared" si="23"/>
        <v>0</v>
      </c>
      <c r="K172" s="57">
        <f t="shared" si="24"/>
        <v>0</v>
      </c>
    </row>
    <row r="173" spans="3:11" x14ac:dyDescent="0.3">
      <c r="C173" s="53" t="s">
        <v>5</v>
      </c>
      <c r="D173" s="57">
        <f t="shared" si="17"/>
        <v>1</v>
      </c>
      <c r="E173" s="57">
        <f t="shared" si="18"/>
        <v>0</v>
      </c>
      <c r="F173" s="57">
        <f t="shared" si="19"/>
        <v>0</v>
      </c>
      <c r="G173" s="57">
        <f t="shared" si="20"/>
        <v>0</v>
      </c>
      <c r="H173" s="57">
        <f t="shared" si="21"/>
        <v>0</v>
      </c>
      <c r="I173" s="57">
        <f t="shared" si="22"/>
        <v>0</v>
      </c>
      <c r="J173" s="57">
        <f t="shared" si="23"/>
        <v>0</v>
      </c>
      <c r="K173" s="57">
        <f t="shared" si="24"/>
        <v>0</v>
      </c>
    </row>
    <row r="174" spans="3:11" x14ac:dyDescent="0.3">
      <c r="C174" s="53" t="s">
        <v>5</v>
      </c>
      <c r="D174" s="57">
        <f t="shared" si="17"/>
        <v>1</v>
      </c>
      <c r="E174" s="57">
        <f t="shared" si="18"/>
        <v>0</v>
      </c>
      <c r="F174" s="57">
        <f t="shared" si="19"/>
        <v>0</v>
      </c>
      <c r="G174" s="57">
        <f t="shared" si="20"/>
        <v>0</v>
      </c>
      <c r="H174" s="57">
        <f t="shared" si="21"/>
        <v>0</v>
      </c>
      <c r="I174" s="57">
        <f t="shared" si="22"/>
        <v>0</v>
      </c>
      <c r="J174" s="57">
        <f t="shared" si="23"/>
        <v>0</v>
      </c>
      <c r="K174" s="57">
        <f t="shared" si="24"/>
        <v>0</v>
      </c>
    </row>
    <row r="175" spans="3:11" x14ac:dyDescent="0.3">
      <c r="C175" s="53" t="s">
        <v>5</v>
      </c>
      <c r="D175" s="57">
        <f t="shared" si="17"/>
        <v>1</v>
      </c>
      <c r="E175" s="57">
        <f t="shared" si="18"/>
        <v>0</v>
      </c>
      <c r="F175" s="57">
        <f t="shared" si="19"/>
        <v>0</v>
      </c>
      <c r="G175" s="57">
        <f t="shared" si="20"/>
        <v>0</v>
      </c>
      <c r="H175" s="57">
        <f t="shared" si="21"/>
        <v>0</v>
      </c>
      <c r="I175" s="57">
        <f t="shared" si="22"/>
        <v>0</v>
      </c>
      <c r="J175" s="57">
        <f t="shared" si="23"/>
        <v>0</v>
      </c>
      <c r="K175" s="57">
        <f t="shared" si="24"/>
        <v>0</v>
      </c>
    </row>
    <row r="176" spans="3:11" x14ac:dyDescent="0.3">
      <c r="C176" s="53" t="s">
        <v>5</v>
      </c>
      <c r="D176" s="57">
        <f t="shared" si="17"/>
        <v>1</v>
      </c>
      <c r="E176" s="57">
        <f t="shared" si="18"/>
        <v>0</v>
      </c>
      <c r="F176" s="57">
        <f t="shared" si="19"/>
        <v>0</v>
      </c>
      <c r="G176" s="57">
        <f t="shared" si="20"/>
        <v>0</v>
      </c>
      <c r="H176" s="57">
        <f t="shared" si="21"/>
        <v>0</v>
      </c>
      <c r="I176" s="57">
        <f t="shared" si="22"/>
        <v>0</v>
      </c>
      <c r="J176" s="57">
        <f t="shared" si="23"/>
        <v>0</v>
      </c>
      <c r="K176" s="57">
        <f t="shared" si="24"/>
        <v>0</v>
      </c>
    </row>
    <row r="177" spans="3:11" x14ac:dyDescent="0.3">
      <c r="C177" s="53" t="s">
        <v>5</v>
      </c>
      <c r="D177" s="57">
        <f t="shared" si="17"/>
        <v>1</v>
      </c>
      <c r="E177" s="57">
        <f t="shared" si="18"/>
        <v>0</v>
      </c>
      <c r="F177" s="57">
        <f t="shared" si="19"/>
        <v>0</v>
      </c>
      <c r="G177" s="57">
        <f t="shared" si="20"/>
        <v>0</v>
      </c>
      <c r="H177" s="57">
        <f t="shared" si="21"/>
        <v>0</v>
      </c>
      <c r="I177" s="57">
        <f t="shared" si="22"/>
        <v>0</v>
      </c>
      <c r="J177" s="57">
        <f t="shared" si="23"/>
        <v>0</v>
      </c>
      <c r="K177" s="57">
        <f t="shared" si="24"/>
        <v>0</v>
      </c>
    </row>
    <row r="178" spans="3:11" x14ac:dyDescent="0.3">
      <c r="C178" s="53" t="s">
        <v>5</v>
      </c>
      <c r="D178" s="57">
        <f t="shared" si="17"/>
        <v>1</v>
      </c>
      <c r="E178" s="57">
        <f t="shared" si="18"/>
        <v>0</v>
      </c>
      <c r="F178" s="57">
        <f t="shared" si="19"/>
        <v>0</v>
      </c>
      <c r="G178" s="57">
        <f t="shared" si="20"/>
        <v>0</v>
      </c>
      <c r="H178" s="57">
        <f t="shared" si="21"/>
        <v>0</v>
      </c>
      <c r="I178" s="57">
        <f t="shared" si="22"/>
        <v>0</v>
      </c>
      <c r="J178" s="57">
        <f t="shared" si="23"/>
        <v>0</v>
      </c>
      <c r="K178" s="57">
        <f t="shared" si="24"/>
        <v>0</v>
      </c>
    </row>
    <row r="179" spans="3:11" x14ac:dyDescent="0.3">
      <c r="C179" s="53" t="s">
        <v>5</v>
      </c>
      <c r="D179" s="57">
        <f t="shared" si="17"/>
        <v>1</v>
      </c>
      <c r="E179" s="57">
        <f t="shared" si="18"/>
        <v>0</v>
      </c>
      <c r="F179" s="57">
        <f t="shared" si="19"/>
        <v>0</v>
      </c>
      <c r="G179" s="57">
        <f t="shared" si="20"/>
        <v>0</v>
      </c>
      <c r="H179" s="57">
        <f t="shared" si="21"/>
        <v>0</v>
      </c>
      <c r="I179" s="57">
        <f t="shared" si="22"/>
        <v>0</v>
      </c>
      <c r="J179" s="57">
        <f t="shared" si="23"/>
        <v>0</v>
      </c>
      <c r="K179" s="57">
        <f t="shared" si="24"/>
        <v>0</v>
      </c>
    </row>
    <row r="180" spans="3:11" x14ac:dyDescent="0.3">
      <c r="C180" s="53" t="s">
        <v>5</v>
      </c>
      <c r="D180" s="57">
        <f t="shared" si="17"/>
        <v>1</v>
      </c>
      <c r="E180" s="57">
        <f t="shared" si="18"/>
        <v>0</v>
      </c>
      <c r="F180" s="57">
        <f t="shared" si="19"/>
        <v>0</v>
      </c>
      <c r="G180" s="57">
        <f t="shared" si="20"/>
        <v>0</v>
      </c>
      <c r="H180" s="57">
        <f t="shared" si="21"/>
        <v>0</v>
      </c>
      <c r="I180" s="57">
        <f t="shared" si="22"/>
        <v>0</v>
      </c>
      <c r="J180" s="57">
        <f t="shared" si="23"/>
        <v>0</v>
      </c>
      <c r="K180" s="57">
        <f t="shared" si="24"/>
        <v>0</v>
      </c>
    </row>
    <row r="181" spans="3:11" x14ac:dyDescent="0.3">
      <c r="C181" s="53" t="s">
        <v>5</v>
      </c>
      <c r="D181" s="57">
        <f t="shared" si="17"/>
        <v>1</v>
      </c>
      <c r="E181" s="57">
        <f t="shared" si="18"/>
        <v>0</v>
      </c>
      <c r="F181" s="57">
        <f t="shared" si="19"/>
        <v>0</v>
      </c>
      <c r="G181" s="57">
        <f t="shared" si="20"/>
        <v>0</v>
      </c>
      <c r="H181" s="57">
        <f t="shared" si="21"/>
        <v>0</v>
      </c>
      <c r="I181" s="57">
        <f t="shared" si="22"/>
        <v>0</v>
      </c>
      <c r="J181" s="57">
        <f t="shared" si="23"/>
        <v>0</v>
      </c>
      <c r="K181" s="57">
        <f t="shared" si="24"/>
        <v>0</v>
      </c>
    </row>
    <row r="182" spans="3:11" x14ac:dyDescent="0.3">
      <c r="C182" s="53" t="s">
        <v>6</v>
      </c>
      <c r="D182" s="57">
        <f t="shared" si="17"/>
        <v>0</v>
      </c>
      <c r="E182" s="57">
        <f t="shared" si="18"/>
        <v>0</v>
      </c>
      <c r="F182" s="57">
        <f t="shared" si="19"/>
        <v>1</v>
      </c>
      <c r="G182" s="57">
        <f t="shared" si="20"/>
        <v>0</v>
      </c>
      <c r="H182" s="57">
        <f t="shared" si="21"/>
        <v>0</v>
      </c>
      <c r="I182" s="57">
        <f t="shared" si="22"/>
        <v>0</v>
      </c>
      <c r="J182" s="57">
        <f t="shared" si="23"/>
        <v>0</v>
      </c>
      <c r="K182" s="57">
        <f t="shared" si="24"/>
        <v>0</v>
      </c>
    </row>
    <row r="183" spans="3:11" x14ac:dyDescent="0.3">
      <c r="C183" s="53" t="s">
        <v>5</v>
      </c>
      <c r="D183" s="57">
        <f t="shared" si="17"/>
        <v>1</v>
      </c>
      <c r="E183" s="57">
        <f t="shared" si="18"/>
        <v>0</v>
      </c>
      <c r="F183" s="57">
        <f t="shared" si="19"/>
        <v>0</v>
      </c>
      <c r="G183" s="57">
        <f t="shared" si="20"/>
        <v>0</v>
      </c>
      <c r="H183" s="57">
        <f t="shared" si="21"/>
        <v>0</v>
      </c>
      <c r="I183" s="57">
        <f t="shared" si="22"/>
        <v>0</v>
      </c>
      <c r="J183" s="57">
        <f t="shared" si="23"/>
        <v>0</v>
      </c>
      <c r="K183" s="57">
        <f t="shared" si="24"/>
        <v>0</v>
      </c>
    </row>
    <row r="184" spans="3:11" x14ac:dyDescent="0.3">
      <c r="C184" s="53" t="s">
        <v>5</v>
      </c>
      <c r="D184" s="57">
        <f t="shared" si="17"/>
        <v>1</v>
      </c>
      <c r="E184" s="57">
        <f t="shared" si="18"/>
        <v>0</v>
      </c>
      <c r="F184" s="57">
        <f t="shared" si="19"/>
        <v>0</v>
      </c>
      <c r="G184" s="57">
        <f t="shared" si="20"/>
        <v>0</v>
      </c>
      <c r="H184" s="57">
        <f t="shared" si="21"/>
        <v>0</v>
      </c>
      <c r="I184" s="57">
        <f t="shared" si="22"/>
        <v>0</v>
      </c>
      <c r="J184" s="57">
        <f t="shared" si="23"/>
        <v>0</v>
      </c>
      <c r="K184" s="57">
        <f t="shared" si="24"/>
        <v>0</v>
      </c>
    </row>
    <row r="185" spans="3:11" x14ac:dyDescent="0.3">
      <c r="C185" s="53" t="s">
        <v>5</v>
      </c>
      <c r="D185" s="57">
        <f t="shared" si="17"/>
        <v>1</v>
      </c>
      <c r="E185" s="57">
        <f t="shared" si="18"/>
        <v>0</v>
      </c>
      <c r="F185" s="57">
        <f t="shared" si="19"/>
        <v>0</v>
      </c>
      <c r="G185" s="57">
        <f t="shared" si="20"/>
        <v>0</v>
      </c>
      <c r="H185" s="57">
        <f t="shared" si="21"/>
        <v>0</v>
      </c>
      <c r="I185" s="57">
        <f t="shared" si="22"/>
        <v>0</v>
      </c>
      <c r="J185" s="57">
        <f t="shared" si="23"/>
        <v>0</v>
      </c>
      <c r="K185" s="57">
        <f t="shared" si="24"/>
        <v>0</v>
      </c>
    </row>
    <row r="186" spans="3:11" x14ac:dyDescent="0.3">
      <c r="C186" s="53"/>
      <c r="D186" s="57">
        <f t="shared" si="17"/>
        <v>0</v>
      </c>
      <c r="E186" s="57">
        <f t="shared" si="18"/>
        <v>0</v>
      </c>
      <c r="F186" s="57">
        <f t="shared" si="19"/>
        <v>0</v>
      </c>
      <c r="G186" s="57">
        <f t="shared" si="20"/>
        <v>0</v>
      </c>
      <c r="H186" s="57">
        <f t="shared" si="21"/>
        <v>0</v>
      </c>
      <c r="I186" s="57">
        <f t="shared" si="22"/>
        <v>0</v>
      </c>
      <c r="J186" s="57">
        <f t="shared" si="23"/>
        <v>0</v>
      </c>
      <c r="K186" s="57">
        <f t="shared" si="24"/>
        <v>0</v>
      </c>
    </row>
    <row r="187" spans="3:11" x14ac:dyDescent="0.3">
      <c r="C187" s="53" t="s">
        <v>5</v>
      </c>
      <c r="D187" s="57">
        <f t="shared" si="17"/>
        <v>1</v>
      </c>
      <c r="E187" s="57">
        <f t="shared" si="18"/>
        <v>0</v>
      </c>
      <c r="F187" s="57">
        <f t="shared" si="19"/>
        <v>0</v>
      </c>
      <c r="G187" s="57">
        <f t="shared" si="20"/>
        <v>0</v>
      </c>
      <c r="H187" s="57">
        <f t="shared" si="21"/>
        <v>0</v>
      </c>
      <c r="I187" s="57">
        <f t="shared" si="22"/>
        <v>0</v>
      </c>
      <c r="J187" s="57">
        <f t="shared" si="23"/>
        <v>0</v>
      </c>
      <c r="K187" s="57">
        <f t="shared" si="24"/>
        <v>0</v>
      </c>
    </row>
    <row r="188" spans="3:11" x14ac:dyDescent="0.3">
      <c r="C188" s="53" t="s">
        <v>5</v>
      </c>
      <c r="D188" s="57">
        <f t="shared" si="17"/>
        <v>1</v>
      </c>
      <c r="E188" s="57">
        <f t="shared" si="18"/>
        <v>0</v>
      </c>
      <c r="F188" s="57">
        <f t="shared" si="19"/>
        <v>0</v>
      </c>
      <c r="G188" s="57">
        <f t="shared" si="20"/>
        <v>0</v>
      </c>
      <c r="H188" s="57">
        <f t="shared" si="21"/>
        <v>0</v>
      </c>
      <c r="I188" s="57">
        <f t="shared" si="22"/>
        <v>0</v>
      </c>
      <c r="J188" s="57">
        <f t="shared" si="23"/>
        <v>0</v>
      </c>
      <c r="K188" s="57">
        <f t="shared" si="24"/>
        <v>0</v>
      </c>
    </row>
    <row r="189" spans="3:11" x14ac:dyDescent="0.3">
      <c r="C189" s="53" t="s">
        <v>5</v>
      </c>
      <c r="D189" s="57">
        <f t="shared" si="17"/>
        <v>1</v>
      </c>
      <c r="E189" s="57">
        <f t="shared" si="18"/>
        <v>0</v>
      </c>
      <c r="F189" s="57">
        <f t="shared" si="19"/>
        <v>0</v>
      </c>
      <c r="G189" s="57">
        <f t="shared" si="20"/>
        <v>0</v>
      </c>
      <c r="H189" s="57">
        <f t="shared" si="21"/>
        <v>0</v>
      </c>
      <c r="I189" s="57">
        <f t="shared" si="22"/>
        <v>0</v>
      </c>
      <c r="J189" s="57">
        <f t="shared" si="23"/>
        <v>0</v>
      </c>
      <c r="K189" s="57">
        <f t="shared" si="24"/>
        <v>0</v>
      </c>
    </row>
    <row r="190" spans="3:11" x14ac:dyDescent="0.3">
      <c r="C190" s="53" t="s">
        <v>5</v>
      </c>
      <c r="D190" s="57">
        <f t="shared" si="17"/>
        <v>1</v>
      </c>
      <c r="E190" s="57">
        <f t="shared" si="18"/>
        <v>0</v>
      </c>
      <c r="F190" s="57">
        <f t="shared" si="19"/>
        <v>0</v>
      </c>
      <c r="G190" s="57">
        <f t="shared" si="20"/>
        <v>0</v>
      </c>
      <c r="H190" s="57">
        <f t="shared" si="21"/>
        <v>0</v>
      </c>
      <c r="I190" s="57">
        <f t="shared" si="22"/>
        <v>0</v>
      </c>
      <c r="J190" s="57">
        <f t="shared" si="23"/>
        <v>0</v>
      </c>
      <c r="K190" s="57">
        <f t="shared" si="24"/>
        <v>0</v>
      </c>
    </row>
    <row r="191" spans="3:11" x14ac:dyDescent="0.3">
      <c r="C191" s="53" t="s">
        <v>5</v>
      </c>
      <c r="D191" s="57">
        <f t="shared" si="17"/>
        <v>1</v>
      </c>
      <c r="E191" s="57">
        <f t="shared" si="18"/>
        <v>0</v>
      </c>
      <c r="F191" s="57">
        <f t="shared" si="19"/>
        <v>0</v>
      </c>
      <c r="G191" s="57">
        <f t="shared" si="20"/>
        <v>0</v>
      </c>
      <c r="H191" s="57">
        <f t="shared" si="21"/>
        <v>0</v>
      </c>
      <c r="I191" s="57">
        <f t="shared" si="22"/>
        <v>0</v>
      </c>
      <c r="J191" s="57">
        <f t="shared" si="23"/>
        <v>0</v>
      </c>
      <c r="K191" s="57">
        <f t="shared" si="24"/>
        <v>0</v>
      </c>
    </row>
    <row r="192" spans="3:11" x14ac:dyDescent="0.3">
      <c r="C192" s="53" t="s">
        <v>5</v>
      </c>
      <c r="D192" s="57">
        <f t="shared" si="17"/>
        <v>1</v>
      </c>
      <c r="E192" s="57">
        <f t="shared" si="18"/>
        <v>0</v>
      </c>
      <c r="F192" s="57">
        <f t="shared" si="19"/>
        <v>0</v>
      </c>
      <c r="G192" s="57">
        <f t="shared" si="20"/>
        <v>0</v>
      </c>
      <c r="H192" s="57">
        <f t="shared" si="21"/>
        <v>0</v>
      </c>
      <c r="I192" s="57">
        <f t="shared" si="22"/>
        <v>0</v>
      </c>
      <c r="J192" s="57">
        <f t="shared" si="23"/>
        <v>0</v>
      </c>
      <c r="K192" s="57">
        <f t="shared" si="24"/>
        <v>0</v>
      </c>
    </row>
    <row r="193" spans="3:11" x14ac:dyDescent="0.3">
      <c r="C193" s="53" t="s">
        <v>5</v>
      </c>
      <c r="D193" s="57">
        <f t="shared" si="17"/>
        <v>1</v>
      </c>
      <c r="E193" s="57">
        <f t="shared" si="18"/>
        <v>0</v>
      </c>
      <c r="F193" s="57">
        <f t="shared" si="19"/>
        <v>0</v>
      </c>
      <c r="G193" s="57">
        <f t="shared" si="20"/>
        <v>0</v>
      </c>
      <c r="H193" s="57">
        <f t="shared" si="21"/>
        <v>0</v>
      </c>
      <c r="I193" s="57">
        <f t="shared" si="22"/>
        <v>0</v>
      </c>
      <c r="J193" s="57">
        <f t="shared" si="23"/>
        <v>0</v>
      </c>
      <c r="K193" s="57">
        <f t="shared" si="24"/>
        <v>0</v>
      </c>
    </row>
    <row r="194" spans="3:11" x14ac:dyDescent="0.3">
      <c r="C194" s="53" t="s">
        <v>5</v>
      </c>
      <c r="D194" s="57">
        <f t="shared" si="17"/>
        <v>1</v>
      </c>
      <c r="E194" s="57">
        <f t="shared" si="18"/>
        <v>0</v>
      </c>
      <c r="F194" s="57">
        <f t="shared" si="19"/>
        <v>0</v>
      </c>
      <c r="G194" s="57">
        <f t="shared" si="20"/>
        <v>0</v>
      </c>
      <c r="H194" s="57">
        <f t="shared" si="21"/>
        <v>0</v>
      </c>
      <c r="I194" s="57">
        <f t="shared" si="22"/>
        <v>0</v>
      </c>
      <c r="J194" s="57">
        <f t="shared" si="23"/>
        <v>0</v>
      </c>
      <c r="K194" s="57">
        <f t="shared" si="24"/>
        <v>0</v>
      </c>
    </row>
    <row r="195" spans="3:11" x14ac:dyDescent="0.3">
      <c r="C195" s="53" t="s">
        <v>554</v>
      </c>
      <c r="D195" s="57">
        <f t="shared" si="17"/>
        <v>0</v>
      </c>
      <c r="E195" s="57">
        <f t="shared" si="18"/>
        <v>0</v>
      </c>
      <c r="F195" s="57">
        <f t="shared" si="19"/>
        <v>0</v>
      </c>
      <c r="G195" s="57">
        <f t="shared" si="20"/>
        <v>0</v>
      </c>
      <c r="H195" s="57">
        <f t="shared" si="21"/>
        <v>0</v>
      </c>
      <c r="I195" s="57">
        <f t="shared" si="22"/>
        <v>0</v>
      </c>
      <c r="J195" s="57">
        <f t="shared" si="23"/>
        <v>0</v>
      </c>
      <c r="K195" s="57">
        <f t="shared" si="24"/>
        <v>0</v>
      </c>
    </row>
    <row r="196" spans="3:11" x14ac:dyDescent="0.3">
      <c r="C196" s="53" t="s">
        <v>554</v>
      </c>
      <c r="D196" s="57">
        <f t="shared" si="17"/>
        <v>0</v>
      </c>
      <c r="E196" s="57">
        <f t="shared" si="18"/>
        <v>0</v>
      </c>
      <c r="F196" s="57">
        <f t="shared" si="19"/>
        <v>0</v>
      </c>
      <c r="G196" s="57">
        <f t="shared" si="20"/>
        <v>0</v>
      </c>
      <c r="H196" s="57">
        <f t="shared" si="21"/>
        <v>0</v>
      </c>
      <c r="I196" s="57">
        <f t="shared" si="22"/>
        <v>0</v>
      </c>
      <c r="J196" s="57">
        <f t="shared" si="23"/>
        <v>0</v>
      </c>
      <c r="K196" s="57">
        <f t="shared" si="24"/>
        <v>0</v>
      </c>
    </row>
    <row r="197" spans="3:11" x14ac:dyDescent="0.3">
      <c r="C197" s="53" t="s">
        <v>554</v>
      </c>
      <c r="D197" s="57">
        <f t="shared" si="17"/>
        <v>0</v>
      </c>
      <c r="E197" s="57">
        <f t="shared" si="18"/>
        <v>0</v>
      </c>
      <c r="F197" s="57">
        <f t="shared" si="19"/>
        <v>0</v>
      </c>
      <c r="G197" s="57">
        <f t="shared" si="20"/>
        <v>0</v>
      </c>
      <c r="H197" s="57">
        <f t="shared" si="21"/>
        <v>0</v>
      </c>
      <c r="I197" s="57">
        <f t="shared" si="22"/>
        <v>0</v>
      </c>
      <c r="J197" s="57">
        <f t="shared" si="23"/>
        <v>0</v>
      </c>
      <c r="K197" s="57">
        <f t="shared" si="24"/>
        <v>0</v>
      </c>
    </row>
    <row r="198" spans="3:11" x14ac:dyDescent="0.3">
      <c r="C198" s="53" t="s">
        <v>554</v>
      </c>
      <c r="D198" s="57">
        <f t="shared" si="17"/>
        <v>0</v>
      </c>
      <c r="E198" s="57">
        <f t="shared" si="18"/>
        <v>0</v>
      </c>
      <c r="F198" s="57">
        <f t="shared" si="19"/>
        <v>0</v>
      </c>
      <c r="G198" s="57">
        <f t="shared" si="20"/>
        <v>0</v>
      </c>
      <c r="H198" s="57">
        <f t="shared" si="21"/>
        <v>0</v>
      </c>
      <c r="I198" s="57">
        <f t="shared" si="22"/>
        <v>0</v>
      </c>
      <c r="J198" s="57">
        <f t="shared" si="23"/>
        <v>0</v>
      </c>
      <c r="K198" s="57">
        <f t="shared" si="24"/>
        <v>0</v>
      </c>
    </row>
    <row r="199" spans="3:11" x14ac:dyDescent="0.3">
      <c r="C199" s="53" t="s">
        <v>554</v>
      </c>
      <c r="D199" s="57">
        <f t="shared" si="17"/>
        <v>0</v>
      </c>
      <c r="E199" s="57">
        <f t="shared" si="18"/>
        <v>0</v>
      </c>
      <c r="F199" s="57">
        <f t="shared" si="19"/>
        <v>0</v>
      </c>
      <c r="G199" s="57">
        <f t="shared" si="20"/>
        <v>0</v>
      </c>
      <c r="H199" s="57">
        <f t="shared" si="21"/>
        <v>0</v>
      </c>
      <c r="I199" s="57">
        <f t="shared" si="22"/>
        <v>0</v>
      </c>
      <c r="J199" s="57">
        <f t="shared" si="23"/>
        <v>0</v>
      </c>
      <c r="K199" s="57">
        <f t="shared" si="24"/>
        <v>0</v>
      </c>
    </row>
    <row r="200" spans="3:11" x14ac:dyDescent="0.3">
      <c r="C200" s="53" t="s">
        <v>554</v>
      </c>
      <c r="D200" s="57">
        <f t="shared" si="17"/>
        <v>0</v>
      </c>
      <c r="E200" s="57">
        <f t="shared" si="18"/>
        <v>0</v>
      </c>
      <c r="F200" s="57">
        <f t="shared" si="19"/>
        <v>0</v>
      </c>
      <c r="G200" s="57">
        <f t="shared" si="20"/>
        <v>0</v>
      </c>
      <c r="H200" s="57">
        <f t="shared" si="21"/>
        <v>0</v>
      </c>
      <c r="I200" s="57">
        <f t="shared" si="22"/>
        <v>0</v>
      </c>
      <c r="J200" s="57">
        <f t="shared" si="23"/>
        <v>0</v>
      </c>
      <c r="K200" s="57">
        <f t="shared" si="24"/>
        <v>0</v>
      </c>
    </row>
    <row r="201" spans="3:11" x14ac:dyDescent="0.3">
      <c r="C201" s="53" t="s">
        <v>554</v>
      </c>
      <c r="D201" s="57">
        <f t="shared" ref="D201:D203" si="25">IF(C201="USA",1,0)</f>
        <v>0</v>
      </c>
      <c r="E201" s="57">
        <f t="shared" ref="E201:E203" si="26">IF(C201="Belgium",1,0)</f>
        <v>0</v>
      </c>
      <c r="F201" s="57">
        <f t="shared" ref="F201:F203" si="27">IF(C201="Russia",1,0)</f>
        <v>0</v>
      </c>
      <c r="G201" s="57">
        <f t="shared" ref="G201:G203" si="28">IF(C201="Denmark",1,0)</f>
        <v>0</v>
      </c>
      <c r="H201" s="57">
        <f t="shared" ref="H201:H203" si="29">IF(C201="Germany",1,0)</f>
        <v>0</v>
      </c>
      <c r="I201" s="57">
        <f t="shared" ref="I201:I203" si="30">IF(C201="Mexico",1,0)</f>
        <v>0</v>
      </c>
      <c r="J201" s="57">
        <f t="shared" ref="J201:J203" si="31">IF(C201="UK",1,0)</f>
        <v>0</v>
      </c>
      <c r="K201" s="57">
        <f t="shared" ref="K201:K203" si="32">IF(C201="Canada",1,0)</f>
        <v>0</v>
      </c>
    </row>
    <row r="202" spans="3:11" x14ac:dyDescent="0.3">
      <c r="C202" s="53" t="s">
        <v>554</v>
      </c>
      <c r="D202" s="57">
        <f t="shared" si="25"/>
        <v>0</v>
      </c>
      <c r="E202" s="57">
        <f t="shared" si="26"/>
        <v>0</v>
      </c>
      <c r="F202" s="57">
        <f t="shared" si="27"/>
        <v>0</v>
      </c>
      <c r="G202" s="57">
        <f t="shared" si="28"/>
        <v>0</v>
      </c>
      <c r="H202" s="57">
        <f t="shared" si="29"/>
        <v>0</v>
      </c>
      <c r="I202" s="57">
        <f t="shared" si="30"/>
        <v>0</v>
      </c>
      <c r="J202" s="57">
        <f t="shared" si="31"/>
        <v>0</v>
      </c>
      <c r="K202" s="57">
        <f t="shared" si="32"/>
        <v>0</v>
      </c>
    </row>
    <row r="203" spans="3:11" x14ac:dyDescent="0.3">
      <c r="C203" s="53" t="s">
        <v>554</v>
      </c>
      <c r="D203" s="57">
        <f t="shared" si="25"/>
        <v>0</v>
      </c>
      <c r="E203" s="57">
        <f t="shared" si="26"/>
        <v>0</v>
      </c>
      <c r="F203" s="57">
        <f t="shared" si="27"/>
        <v>0</v>
      </c>
      <c r="G203" s="57">
        <f t="shared" si="28"/>
        <v>0</v>
      </c>
      <c r="H203" s="57">
        <f t="shared" si="29"/>
        <v>0</v>
      </c>
      <c r="I203" s="57">
        <f t="shared" si="30"/>
        <v>0</v>
      </c>
      <c r="J203" s="57">
        <f t="shared" si="31"/>
        <v>0</v>
      </c>
      <c r="K203" s="57">
        <f t="shared" si="32"/>
        <v>0</v>
      </c>
    </row>
  </sheetData>
  <sortState xmlns:xlrd2="http://schemas.microsoft.com/office/spreadsheetml/2017/richdata2" ref="M11:P17">
    <sortCondition descending="1" ref="P11:P17"/>
  </sortState>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273"/>
  <sheetViews>
    <sheetView workbookViewId="0">
      <selection activeCell="I9" sqref="I9"/>
    </sheetView>
  </sheetViews>
  <sheetFormatPr defaultColWidth="8.84375" defaultRowHeight="11.6" x14ac:dyDescent="0.3"/>
  <cols>
    <col min="1" max="1" width="2" style="32" customWidth="1"/>
    <col min="2" max="2" width="7" style="32" customWidth="1"/>
    <col min="3" max="3" width="11.84375" style="32" bestFit="1" customWidth="1"/>
    <col min="4" max="4" width="15.765625" style="32" bestFit="1" customWidth="1"/>
    <col min="5" max="5" width="11" style="32" bestFit="1" customWidth="1"/>
    <col min="6" max="6" width="8.84375" style="32"/>
    <col min="7" max="7" width="9.921875" style="32" bestFit="1" customWidth="1"/>
    <col min="8" max="16384" width="8.84375" style="32"/>
  </cols>
  <sheetData>
    <row r="1" spans="2:24" ht="15.45" x14ac:dyDescent="0.3">
      <c r="B1" s="24" t="s">
        <v>527</v>
      </c>
    </row>
    <row r="2" spans="2:24" x14ac:dyDescent="0.3">
      <c r="B2" s="25" t="s">
        <v>539</v>
      </c>
    </row>
    <row r="4" spans="2:24" x14ac:dyDescent="0.3">
      <c r="B4" s="40" t="s">
        <v>549</v>
      </c>
      <c r="C4" s="41"/>
      <c r="D4" s="41"/>
      <c r="E4" s="41"/>
      <c r="F4" s="41"/>
      <c r="G4" s="41"/>
      <c r="H4" s="41"/>
      <c r="I4" s="41"/>
      <c r="J4" s="41"/>
      <c r="K4" s="41"/>
      <c r="L4" s="41"/>
      <c r="M4" s="41"/>
      <c r="N4" s="41"/>
      <c r="O4" s="41"/>
      <c r="P4" s="41"/>
      <c r="Q4" s="41"/>
      <c r="R4" s="41"/>
      <c r="S4" s="41"/>
      <c r="T4" s="41"/>
      <c r="U4" s="41"/>
      <c r="V4" s="41"/>
      <c r="W4" s="41"/>
      <c r="X4" s="41"/>
    </row>
    <row r="5" spans="2:24" x14ac:dyDescent="0.3">
      <c r="B5" s="41" t="s">
        <v>540</v>
      </c>
      <c r="C5" s="41"/>
      <c r="D5" s="41"/>
      <c r="E5" s="41"/>
      <c r="F5" s="41"/>
      <c r="G5" s="41"/>
      <c r="H5" s="41"/>
      <c r="I5" s="41"/>
      <c r="J5" s="41"/>
      <c r="K5" s="41"/>
      <c r="L5" s="41"/>
      <c r="M5" s="41"/>
      <c r="N5" s="41"/>
      <c r="O5" s="41"/>
      <c r="P5" s="41"/>
      <c r="Q5" s="41"/>
      <c r="R5" s="41"/>
      <c r="S5" s="41"/>
      <c r="T5" s="41"/>
      <c r="U5" s="41"/>
      <c r="V5" s="41"/>
      <c r="W5" s="41"/>
      <c r="X5" s="41"/>
    </row>
    <row r="6" spans="2:24" x14ac:dyDescent="0.3">
      <c r="B6" s="29"/>
      <c r="C6" s="39"/>
      <c r="D6" s="39" t="s">
        <v>556</v>
      </c>
      <c r="E6" s="41" t="s">
        <v>557</v>
      </c>
      <c r="F6" s="41" t="s">
        <v>558</v>
      </c>
      <c r="G6" s="41" t="s">
        <v>559</v>
      </c>
      <c r="H6" s="41" t="s">
        <v>560</v>
      </c>
      <c r="I6" s="41" t="s">
        <v>561</v>
      </c>
      <c r="J6" s="41"/>
      <c r="K6" s="41"/>
      <c r="L6" s="41"/>
      <c r="M6" s="41"/>
      <c r="N6" s="41"/>
      <c r="O6" s="41"/>
      <c r="P6" s="41"/>
      <c r="Q6" s="41"/>
      <c r="R6" s="41"/>
      <c r="S6" s="41"/>
      <c r="T6" s="41"/>
      <c r="U6" s="41"/>
      <c r="V6" s="41"/>
      <c r="W6" s="41"/>
      <c r="X6" s="41"/>
    </row>
    <row r="7" spans="2:24" ht="14.6" x14ac:dyDescent="0.4">
      <c r="C7" s="56">
        <v>246172.67600000001</v>
      </c>
      <c r="D7" s="46">
        <f>AVERAGE(C7:C273)</f>
        <v>281171.90150112362</v>
      </c>
      <c r="E7" s="46">
        <f>MEDIAN(C7:C273)</f>
        <v>249075.6568</v>
      </c>
      <c r="F7" s="32">
        <f>MODE(C7:C273)</f>
        <v>460001.25599999994</v>
      </c>
      <c r="G7" s="41">
        <f>_xlfn.VAR.S(C8:C274)</f>
        <v>7967548519.245121</v>
      </c>
      <c r="H7" s="31">
        <f>_xlfn.STDEV.S(C7:C273)</f>
        <v>89119.120849125262</v>
      </c>
      <c r="I7" s="32">
        <f>SKEW(C7:C273)</f>
        <v>1.0960149435317852</v>
      </c>
    </row>
    <row r="8" spans="2:24" ht="14.6" x14ac:dyDescent="0.4">
      <c r="C8" s="56">
        <v>246331.90400000001</v>
      </c>
      <c r="H8" s="49">
        <f>H7/D7</f>
        <v>0.31695599870874408</v>
      </c>
    </row>
    <row r="9" spans="2:24" ht="14.6" x14ac:dyDescent="0.4">
      <c r="C9" s="56">
        <v>209280.91039999999</v>
      </c>
      <c r="H9" s="31"/>
    </row>
    <row r="10" spans="2:24" ht="14.6" x14ac:dyDescent="0.4">
      <c r="C10" s="56">
        <v>452667.00639999995</v>
      </c>
      <c r="H10" s="31"/>
    </row>
    <row r="11" spans="2:24" ht="14.6" x14ac:dyDescent="0.4">
      <c r="C11" s="56">
        <v>467083.31319999998</v>
      </c>
      <c r="H11" s="31"/>
    </row>
    <row r="12" spans="2:24" ht="14.6" x14ac:dyDescent="0.4">
      <c r="C12" s="56">
        <v>203491.84999999998</v>
      </c>
      <c r="H12" s="31"/>
    </row>
    <row r="13" spans="2:24" ht="14.6" x14ac:dyDescent="0.4">
      <c r="C13" s="56">
        <v>212520.826</v>
      </c>
      <c r="H13" s="31"/>
    </row>
    <row r="14" spans="2:24" ht="14.6" x14ac:dyDescent="0.4">
      <c r="C14" s="56">
        <v>198591.84879999998</v>
      </c>
      <c r="H14" s="31"/>
    </row>
    <row r="15" spans="2:24" ht="14.6" x14ac:dyDescent="0.4">
      <c r="C15" s="56">
        <v>265467.68000000005</v>
      </c>
      <c r="H15" s="31"/>
    </row>
    <row r="16" spans="2:24" ht="14.6" x14ac:dyDescent="0.4">
      <c r="C16" s="56">
        <v>235633.2592</v>
      </c>
      <c r="H16" s="31"/>
    </row>
    <row r="17" spans="3:8" ht="14.6" x14ac:dyDescent="0.4">
      <c r="C17" s="56">
        <v>317473.86080000002</v>
      </c>
      <c r="H17" s="31"/>
    </row>
    <row r="18" spans="3:8" ht="14.6" x14ac:dyDescent="0.4">
      <c r="C18" s="56">
        <v>503790.23080000002</v>
      </c>
      <c r="H18" s="31"/>
    </row>
    <row r="19" spans="3:8" ht="14.6" x14ac:dyDescent="0.4">
      <c r="C19" s="56">
        <v>217786.37600000002</v>
      </c>
      <c r="H19" s="31"/>
    </row>
    <row r="20" spans="3:8" ht="14.6" x14ac:dyDescent="0.4">
      <c r="C20" s="56">
        <v>460001.25599999994</v>
      </c>
      <c r="H20" s="31"/>
    </row>
    <row r="21" spans="3:8" ht="14.6" x14ac:dyDescent="0.4">
      <c r="C21" s="56">
        <v>460001.25599999994</v>
      </c>
      <c r="H21" s="31"/>
    </row>
    <row r="22" spans="3:8" ht="14.6" x14ac:dyDescent="0.4">
      <c r="C22" s="56">
        <v>448134.26880000002</v>
      </c>
      <c r="H22" s="31"/>
    </row>
    <row r="23" spans="3:8" ht="14.6" x14ac:dyDescent="0.4">
      <c r="C23" s="56">
        <v>249591.99479999999</v>
      </c>
      <c r="H23" s="31"/>
    </row>
    <row r="24" spans="3:8" ht="14.6" x14ac:dyDescent="0.4">
      <c r="C24" s="56">
        <v>196142.19200000001</v>
      </c>
      <c r="H24" s="31"/>
    </row>
    <row r="25" spans="3:8" ht="14.6" x14ac:dyDescent="0.4">
      <c r="C25" s="56">
        <v>258572.47760000001</v>
      </c>
      <c r="H25" s="31"/>
    </row>
    <row r="26" spans="3:8" ht="14.6" x14ac:dyDescent="0.4">
      <c r="C26" s="56">
        <v>310831.21159999998</v>
      </c>
      <c r="H26" s="31"/>
    </row>
    <row r="27" spans="3:8" ht="14.6" x14ac:dyDescent="0.4">
      <c r="C27" s="56">
        <v>207281.5912</v>
      </c>
      <c r="H27" s="31"/>
    </row>
    <row r="28" spans="3:8" ht="14.6" x14ac:dyDescent="0.4">
      <c r="C28" s="56">
        <v>168834.04240000001</v>
      </c>
      <c r="H28" s="31"/>
    </row>
    <row r="29" spans="3:8" ht="14.6" x14ac:dyDescent="0.4">
      <c r="C29" s="56">
        <v>396973.83240000001</v>
      </c>
      <c r="H29" s="31"/>
    </row>
    <row r="30" spans="3:8" ht="14.6" x14ac:dyDescent="0.4">
      <c r="C30" s="56">
        <v>188743.1072</v>
      </c>
      <c r="H30" s="31"/>
    </row>
    <row r="31" spans="3:8" ht="14.6" x14ac:dyDescent="0.4">
      <c r="C31" s="56">
        <v>179674.07519999999</v>
      </c>
      <c r="H31" s="31"/>
    </row>
    <row r="32" spans="3:8" ht="14.6" x14ac:dyDescent="0.4">
      <c r="C32" s="56">
        <v>306363.64360000001</v>
      </c>
      <c r="H32" s="31"/>
    </row>
    <row r="33" spans="3:8" ht="14.6" x14ac:dyDescent="0.4">
      <c r="C33" s="56">
        <v>200300.63399999999</v>
      </c>
      <c r="H33" s="31"/>
    </row>
    <row r="34" spans="3:8" ht="14.6" x14ac:dyDescent="0.4">
      <c r="C34" s="56">
        <v>382041.12799999997</v>
      </c>
      <c r="H34" s="31"/>
    </row>
    <row r="35" spans="3:8" ht="14.6" x14ac:dyDescent="0.4">
      <c r="C35" s="56">
        <v>245572.7936</v>
      </c>
      <c r="H35" s="31"/>
    </row>
    <row r="36" spans="3:8" ht="14.6" x14ac:dyDescent="0.4">
      <c r="C36" s="56">
        <v>407214.28960000002</v>
      </c>
      <c r="H36" s="31"/>
    </row>
    <row r="37" spans="3:8" ht="14.6" x14ac:dyDescent="0.4">
      <c r="C37" s="56">
        <v>355073.4032</v>
      </c>
      <c r="H37" s="31"/>
    </row>
    <row r="38" spans="3:8" ht="14.6" x14ac:dyDescent="0.4">
      <c r="C38" s="56">
        <v>256821.6404</v>
      </c>
      <c r="H38" s="31"/>
    </row>
    <row r="39" spans="3:8" ht="14.6" x14ac:dyDescent="0.4">
      <c r="C39" s="56">
        <v>226342.80319999999</v>
      </c>
      <c r="H39" s="31"/>
    </row>
    <row r="40" spans="3:8" ht="14.6" x14ac:dyDescent="0.4">
      <c r="C40" s="56">
        <v>191389.8688</v>
      </c>
      <c r="H40" s="31"/>
    </row>
    <row r="41" spans="3:8" ht="14.6" x14ac:dyDescent="0.4">
      <c r="C41" s="56">
        <v>297008.96519999998</v>
      </c>
      <c r="H41" s="31"/>
    </row>
    <row r="42" spans="3:8" ht="14.6" x14ac:dyDescent="0.4">
      <c r="C42" s="56">
        <v>250773.1452</v>
      </c>
      <c r="H42" s="31"/>
    </row>
    <row r="43" spans="3:8" ht="14.6" x14ac:dyDescent="0.4">
      <c r="C43" s="56">
        <v>312211.14399999997</v>
      </c>
      <c r="H43" s="31"/>
    </row>
    <row r="44" spans="3:8" ht="14.6" x14ac:dyDescent="0.4">
      <c r="C44" s="56">
        <v>190119.50400000002</v>
      </c>
      <c r="H44" s="31"/>
    </row>
    <row r="45" spans="3:8" ht="14.6" x14ac:dyDescent="0.4">
      <c r="C45" s="56">
        <v>225050.52000000002</v>
      </c>
      <c r="H45" s="31"/>
    </row>
    <row r="46" spans="3:8" ht="14.6" x14ac:dyDescent="0.4">
      <c r="C46" s="56">
        <v>261742.742</v>
      </c>
      <c r="H46" s="31"/>
    </row>
    <row r="47" spans="3:8" ht="14.6" x14ac:dyDescent="0.4">
      <c r="C47" s="56">
        <v>344530.88879999996</v>
      </c>
      <c r="H47" s="31"/>
    </row>
    <row r="48" spans="3:8" ht="14.6" x14ac:dyDescent="0.4">
      <c r="C48" s="56">
        <v>215410.27600000001</v>
      </c>
      <c r="H48" s="31"/>
    </row>
    <row r="49" spans="3:8" ht="14.6" x14ac:dyDescent="0.4">
      <c r="C49" s="56">
        <v>252185.992</v>
      </c>
      <c r="H49" s="31"/>
    </row>
    <row r="50" spans="3:8" ht="14.6" x14ac:dyDescent="0.4">
      <c r="C50" s="56">
        <v>480545.80959999998</v>
      </c>
      <c r="H50" s="31"/>
    </row>
    <row r="51" spans="3:8" ht="14.6" x14ac:dyDescent="0.4">
      <c r="C51" s="56">
        <v>300385.6176</v>
      </c>
      <c r="H51" s="31"/>
    </row>
    <row r="52" spans="3:8" ht="14.6" x14ac:dyDescent="0.4">
      <c r="C52" s="56">
        <v>240539.34760000001</v>
      </c>
      <c r="H52" s="31"/>
    </row>
    <row r="53" spans="3:8" ht="14.6" x14ac:dyDescent="0.4">
      <c r="C53" s="56">
        <v>222138.71599999999</v>
      </c>
      <c r="H53" s="31"/>
    </row>
    <row r="54" spans="3:8" ht="14.6" x14ac:dyDescent="0.4">
      <c r="C54" s="56">
        <v>228410.054</v>
      </c>
      <c r="H54" s="31"/>
    </row>
    <row r="55" spans="3:8" ht="14.6" x14ac:dyDescent="0.4">
      <c r="C55" s="56">
        <v>197053.51439999999</v>
      </c>
      <c r="H55" s="31"/>
    </row>
    <row r="56" spans="3:8" ht="14.6" x14ac:dyDescent="0.4">
      <c r="C56" s="56">
        <v>193660.62079999998</v>
      </c>
      <c r="H56" s="31"/>
    </row>
    <row r="57" spans="3:8" ht="14.6" x14ac:dyDescent="0.4">
      <c r="C57" s="56">
        <v>237060.1488</v>
      </c>
      <c r="H57" s="31"/>
    </row>
    <row r="58" spans="3:8" ht="14.6" x14ac:dyDescent="0.4">
      <c r="C58" s="56">
        <v>372001.69679999998</v>
      </c>
      <c r="H58" s="31"/>
    </row>
    <row r="59" spans="3:8" ht="14.6" x14ac:dyDescent="0.4">
      <c r="C59" s="56">
        <v>290031.25879999995</v>
      </c>
      <c r="H59" s="31"/>
    </row>
    <row r="60" spans="3:8" ht="14.6" x14ac:dyDescent="0.4">
      <c r="C60" s="56">
        <v>238811.06399999998</v>
      </c>
      <c r="H60" s="31"/>
    </row>
    <row r="61" spans="3:8" ht="14.6" x14ac:dyDescent="0.4">
      <c r="C61" s="56">
        <v>199054.1992</v>
      </c>
      <c r="H61" s="31"/>
    </row>
    <row r="62" spans="3:8" ht="14.6" x14ac:dyDescent="0.4">
      <c r="C62" s="56">
        <v>496266.40639999998</v>
      </c>
      <c r="H62" s="31"/>
    </row>
    <row r="63" spans="3:8" ht="14.6" x14ac:dyDescent="0.4">
      <c r="C63" s="56">
        <v>346906.89319999993</v>
      </c>
      <c r="H63" s="31"/>
    </row>
    <row r="64" spans="3:8" ht="14.6" x14ac:dyDescent="0.4">
      <c r="C64" s="56">
        <v>376964.61560000002</v>
      </c>
      <c r="H64" s="31"/>
    </row>
    <row r="65" spans="3:8" ht="14.6" x14ac:dyDescent="0.4">
      <c r="C65" s="56">
        <v>315733.15360000002</v>
      </c>
      <c r="H65" s="31"/>
    </row>
    <row r="66" spans="3:8" ht="14.6" x14ac:dyDescent="0.4">
      <c r="C66" s="56">
        <v>188273.7304</v>
      </c>
      <c r="H66" s="31"/>
    </row>
    <row r="67" spans="3:8" ht="14.6" x14ac:dyDescent="0.4">
      <c r="C67" s="56">
        <v>253831.02480000001</v>
      </c>
      <c r="H67" s="31"/>
    </row>
    <row r="68" spans="3:8" ht="14.6" x14ac:dyDescent="0.4">
      <c r="C68" s="56">
        <v>278575.86879999994</v>
      </c>
      <c r="H68" s="31"/>
    </row>
    <row r="69" spans="3:8" ht="14.6" x14ac:dyDescent="0.4">
      <c r="C69" s="56">
        <v>402081.79600000003</v>
      </c>
      <c r="H69" s="31"/>
    </row>
    <row r="70" spans="3:8" ht="14.6" x14ac:dyDescent="0.4">
      <c r="C70" s="56">
        <v>310832.58759999997</v>
      </c>
      <c r="H70" s="31"/>
    </row>
    <row r="71" spans="3:8" ht="14.6" x14ac:dyDescent="0.4">
      <c r="C71" s="56">
        <v>257183.48</v>
      </c>
      <c r="H71" s="31"/>
    </row>
    <row r="72" spans="3:8" ht="14.6" x14ac:dyDescent="0.4">
      <c r="C72" s="56">
        <v>326885.33600000001</v>
      </c>
      <c r="H72" s="31"/>
    </row>
    <row r="73" spans="3:8" ht="14.6" x14ac:dyDescent="0.4">
      <c r="C73" s="56">
        <v>344568.74280000001</v>
      </c>
      <c r="H73" s="31"/>
    </row>
    <row r="74" spans="3:8" ht="14.6" x14ac:dyDescent="0.4">
      <c r="C74" s="56">
        <v>214631.68039999998</v>
      </c>
      <c r="H74" s="31"/>
    </row>
    <row r="75" spans="3:8" ht="14.6" x14ac:dyDescent="0.4">
      <c r="C75" s="56">
        <v>237207.67999999999</v>
      </c>
      <c r="H75" s="31"/>
    </row>
    <row r="76" spans="3:8" ht="14.6" x14ac:dyDescent="0.4">
      <c r="C76" s="56">
        <v>464549.19040000002</v>
      </c>
      <c r="H76" s="31"/>
    </row>
    <row r="77" spans="3:8" ht="14.6" x14ac:dyDescent="0.4">
      <c r="C77" s="56">
        <v>310577.03959999996</v>
      </c>
      <c r="H77" s="31"/>
    </row>
    <row r="78" spans="3:8" ht="14.6" x14ac:dyDescent="0.4">
      <c r="C78" s="56">
        <v>205098.2108</v>
      </c>
      <c r="H78" s="31"/>
    </row>
    <row r="79" spans="3:8" ht="14.6" x14ac:dyDescent="0.4">
      <c r="C79" s="56">
        <v>248525.11680000002</v>
      </c>
      <c r="H79" s="31"/>
    </row>
    <row r="80" spans="3:8" ht="14.6" x14ac:dyDescent="0.4">
      <c r="C80" s="56">
        <v>224463.86599999998</v>
      </c>
      <c r="H80" s="31"/>
    </row>
    <row r="81" spans="3:8" ht="14.6" x14ac:dyDescent="0.4">
      <c r="C81" s="56">
        <v>220606.28</v>
      </c>
      <c r="H81" s="31"/>
    </row>
    <row r="82" spans="3:8" ht="14.6" x14ac:dyDescent="0.4">
      <c r="C82" s="56">
        <v>220865</v>
      </c>
      <c r="H82" s="31"/>
    </row>
    <row r="83" spans="3:8" ht="14.6" x14ac:dyDescent="0.4">
      <c r="C83" s="56">
        <v>338181.18080000003</v>
      </c>
      <c r="H83" s="31"/>
    </row>
    <row r="84" spans="3:8" ht="14.6" x14ac:dyDescent="0.4">
      <c r="C84" s="56">
        <v>432679.91199999995</v>
      </c>
      <c r="H84" s="31"/>
    </row>
    <row r="85" spans="3:8" ht="14.6" x14ac:dyDescent="0.4">
      <c r="C85" s="56">
        <v>196220.04800000001</v>
      </c>
      <c r="H85" s="31"/>
    </row>
    <row r="86" spans="3:8" ht="14.6" x14ac:dyDescent="0.4">
      <c r="C86" s="56">
        <v>323915.8112</v>
      </c>
      <c r="H86" s="31"/>
    </row>
    <row r="87" spans="3:8" ht="14.6" x14ac:dyDescent="0.4">
      <c r="C87" s="56">
        <v>200719.01519999999</v>
      </c>
      <c r="H87" s="31"/>
    </row>
    <row r="88" spans="3:8" ht="14.6" x14ac:dyDescent="0.4">
      <c r="C88" s="56">
        <v>380809.52</v>
      </c>
      <c r="H88" s="31"/>
    </row>
    <row r="89" spans="3:8" ht="14.6" x14ac:dyDescent="0.4">
      <c r="C89" s="56">
        <v>213942.5624</v>
      </c>
      <c r="H89" s="31"/>
    </row>
    <row r="90" spans="3:8" ht="14.6" x14ac:dyDescent="0.4">
      <c r="C90" s="56">
        <v>207581.42720000001</v>
      </c>
      <c r="H90" s="31"/>
    </row>
    <row r="91" spans="3:8" ht="14.6" x14ac:dyDescent="0.4">
      <c r="C91" s="56">
        <v>241671.52000000002</v>
      </c>
      <c r="H91" s="31"/>
    </row>
    <row r="92" spans="3:8" ht="14.6" x14ac:dyDescent="0.4">
      <c r="C92" s="56">
        <v>336695.2524</v>
      </c>
      <c r="H92" s="31"/>
    </row>
    <row r="93" spans="3:8" ht="14.6" x14ac:dyDescent="0.4">
      <c r="C93" s="56">
        <v>171262.6544</v>
      </c>
      <c r="H93" s="31"/>
    </row>
    <row r="94" spans="3:8" ht="14.6" x14ac:dyDescent="0.4">
      <c r="C94" s="56">
        <v>299159.1384</v>
      </c>
      <c r="H94" s="31"/>
    </row>
    <row r="95" spans="3:8" ht="14.6" x14ac:dyDescent="0.4">
      <c r="C95" s="56">
        <v>212265.66799999998</v>
      </c>
      <c r="H95" s="31"/>
    </row>
    <row r="96" spans="3:8" ht="14.6" x14ac:dyDescent="0.4">
      <c r="C96" s="56">
        <v>388515.14</v>
      </c>
      <c r="H96" s="31"/>
    </row>
    <row r="97" spans="3:8" ht="14.6" x14ac:dyDescent="0.4">
      <c r="C97" s="56">
        <v>263790.81440000003</v>
      </c>
      <c r="H97" s="31"/>
    </row>
    <row r="98" spans="3:8" ht="14.6" x14ac:dyDescent="0.4">
      <c r="C98" s="56">
        <v>367976.45760000002</v>
      </c>
      <c r="H98" s="31"/>
    </row>
    <row r="99" spans="3:8" ht="14.6" x14ac:dyDescent="0.4">
      <c r="C99" s="56">
        <v>243052.59039999999</v>
      </c>
      <c r="H99" s="31"/>
    </row>
    <row r="100" spans="3:8" ht="14.6" x14ac:dyDescent="0.4">
      <c r="C100" s="56">
        <v>269075.30160000001</v>
      </c>
      <c r="H100" s="31"/>
    </row>
    <row r="101" spans="3:8" ht="14.6" x14ac:dyDescent="0.4">
      <c r="C101" s="56">
        <v>223577.32</v>
      </c>
      <c r="H101" s="31"/>
    </row>
    <row r="102" spans="3:8" ht="14.6" x14ac:dyDescent="0.4">
      <c r="C102" s="56">
        <v>198075.992</v>
      </c>
      <c r="H102" s="31"/>
    </row>
    <row r="103" spans="3:8" ht="14.6" x14ac:dyDescent="0.4">
      <c r="C103" s="56">
        <v>354553.23239999998</v>
      </c>
      <c r="H103" s="31"/>
    </row>
    <row r="104" spans="3:8" ht="14.6" x14ac:dyDescent="0.4">
      <c r="C104" s="56">
        <v>456919.45599999995</v>
      </c>
      <c r="H104" s="31"/>
    </row>
    <row r="105" spans="3:8" ht="14.6" x14ac:dyDescent="0.4">
      <c r="C105" s="56">
        <v>233142.8</v>
      </c>
      <c r="H105" s="31"/>
    </row>
    <row r="106" spans="3:8" ht="14.6" x14ac:dyDescent="0.4">
      <c r="C106" s="56">
        <v>225401.6152</v>
      </c>
      <c r="H106" s="31"/>
    </row>
    <row r="107" spans="3:8" ht="14.6" x14ac:dyDescent="0.4">
      <c r="C107" s="56">
        <v>195153.16</v>
      </c>
      <c r="H107" s="31"/>
    </row>
    <row r="108" spans="3:8" ht="14.6" x14ac:dyDescent="0.4">
      <c r="C108" s="56">
        <v>206631.81</v>
      </c>
      <c r="H108" s="31"/>
    </row>
    <row r="109" spans="3:8" ht="14.6" x14ac:dyDescent="0.4">
      <c r="C109" s="56">
        <v>358525.59239999996</v>
      </c>
      <c r="H109" s="31"/>
    </row>
    <row r="110" spans="3:8" ht="14.6" x14ac:dyDescent="0.4">
      <c r="C110" s="56">
        <v>223917.33600000001</v>
      </c>
      <c r="H110" s="31"/>
    </row>
    <row r="111" spans="3:8" ht="14.6" x14ac:dyDescent="0.4">
      <c r="C111" s="56">
        <v>201518.89440000002</v>
      </c>
      <c r="H111" s="31"/>
    </row>
    <row r="112" spans="3:8" ht="14.6" x14ac:dyDescent="0.4">
      <c r="C112" s="56">
        <v>269278.57199999999</v>
      </c>
      <c r="H112" s="31"/>
    </row>
    <row r="113" spans="3:8" ht="14.6" x14ac:dyDescent="0.4">
      <c r="C113" s="56">
        <v>204808.16039999996</v>
      </c>
      <c r="H113" s="31"/>
    </row>
    <row r="114" spans="3:8" ht="14.6" x14ac:dyDescent="0.4">
      <c r="C114" s="56">
        <v>306878.45759999997</v>
      </c>
      <c r="H114" s="31"/>
    </row>
    <row r="115" spans="3:8" ht="14.6" x14ac:dyDescent="0.4">
      <c r="C115" s="56">
        <v>275394.24839999998</v>
      </c>
      <c r="H115" s="31"/>
    </row>
    <row r="116" spans="3:8" ht="14.6" x14ac:dyDescent="0.4">
      <c r="C116" s="56">
        <v>192092.24</v>
      </c>
      <c r="H116" s="31"/>
    </row>
    <row r="117" spans="3:8" ht="14.6" x14ac:dyDescent="0.4">
      <c r="C117" s="56">
        <v>165430.28200000001</v>
      </c>
      <c r="H117" s="31"/>
    </row>
    <row r="118" spans="3:8" ht="14.6" x14ac:dyDescent="0.4">
      <c r="C118" s="56">
        <v>310223.29079999996</v>
      </c>
      <c r="H118" s="31"/>
    </row>
    <row r="119" spans="3:8" ht="14.6" x14ac:dyDescent="0.4">
      <c r="C119" s="56">
        <v>231552.32559999998</v>
      </c>
      <c r="H119" s="31"/>
    </row>
    <row r="120" spans="3:8" ht="14.6" x14ac:dyDescent="0.4">
      <c r="C120" s="56">
        <v>215774.28439999997</v>
      </c>
      <c r="H120" s="31"/>
    </row>
    <row r="121" spans="3:8" ht="14.6" x14ac:dyDescent="0.4">
      <c r="C121" s="56">
        <v>289727.99040000001</v>
      </c>
      <c r="H121" s="31"/>
    </row>
    <row r="122" spans="3:8" ht="14.6" x14ac:dyDescent="0.4">
      <c r="C122" s="56">
        <v>195874.94399999999</v>
      </c>
      <c r="H122" s="31"/>
    </row>
    <row r="123" spans="3:8" ht="14.6" x14ac:dyDescent="0.4">
      <c r="C123" s="56">
        <v>357538.19519999996</v>
      </c>
      <c r="H123" s="31"/>
    </row>
    <row r="124" spans="3:8" ht="14.6" x14ac:dyDescent="0.4">
      <c r="C124" s="56">
        <v>239248.7512</v>
      </c>
      <c r="H124" s="31"/>
    </row>
    <row r="125" spans="3:8" ht="14.6" x14ac:dyDescent="0.4">
      <c r="C125" s="56">
        <v>382277.14880000002</v>
      </c>
      <c r="H125" s="31"/>
    </row>
    <row r="126" spans="3:8" ht="14.6" x14ac:dyDescent="0.4">
      <c r="C126" s="56">
        <v>248422.66399999999</v>
      </c>
      <c r="H126" s="31"/>
    </row>
    <row r="127" spans="3:8" ht="14.6" x14ac:dyDescent="0.4">
      <c r="C127" s="56">
        <v>242740.65599999999</v>
      </c>
      <c r="H127" s="31"/>
    </row>
    <row r="128" spans="3:8" ht="14.6" x14ac:dyDescent="0.4">
      <c r="C128" s="56">
        <v>253025.77720000001</v>
      </c>
      <c r="H128" s="31"/>
    </row>
    <row r="129" spans="3:8" ht="14.6" x14ac:dyDescent="0.4">
      <c r="C129" s="56">
        <v>234172.38800000004</v>
      </c>
      <c r="H129" s="31"/>
    </row>
    <row r="130" spans="3:8" ht="14.6" x14ac:dyDescent="0.4">
      <c r="C130" s="56">
        <v>200678.75119999997</v>
      </c>
      <c r="H130" s="31"/>
    </row>
    <row r="131" spans="3:8" ht="14.6" x14ac:dyDescent="0.4">
      <c r="C131" s="56">
        <v>226578.51199999999</v>
      </c>
      <c r="H131" s="31"/>
    </row>
    <row r="132" spans="3:8" ht="14.6" x14ac:dyDescent="0.4">
      <c r="C132" s="56">
        <v>200148.89440000002</v>
      </c>
      <c r="H132" s="31"/>
    </row>
    <row r="133" spans="3:8" ht="14.6" x14ac:dyDescent="0.4">
      <c r="C133" s="56">
        <v>218585.92480000001</v>
      </c>
      <c r="H133" s="31"/>
    </row>
    <row r="134" spans="3:8" ht="14.6" x14ac:dyDescent="0.4">
      <c r="C134" s="56">
        <v>198841.69519999996</v>
      </c>
      <c r="H134" s="31"/>
    </row>
    <row r="135" spans="3:8" ht="14.6" x14ac:dyDescent="0.4">
      <c r="C135" s="56">
        <v>252927.84</v>
      </c>
      <c r="H135" s="31"/>
    </row>
    <row r="136" spans="3:8" ht="14.6" x14ac:dyDescent="0.4">
      <c r="C136" s="56">
        <v>225290.22039999999</v>
      </c>
      <c r="H136" s="31"/>
    </row>
    <row r="137" spans="3:8" ht="14.6" x14ac:dyDescent="0.4">
      <c r="C137" s="56">
        <v>234750.58600000001</v>
      </c>
      <c r="H137" s="31"/>
    </row>
    <row r="138" spans="3:8" ht="14.6" x14ac:dyDescent="0.4">
      <c r="C138" s="56">
        <v>287466.41159999999</v>
      </c>
      <c r="H138" s="31"/>
    </row>
    <row r="139" spans="3:8" ht="14.6" x14ac:dyDescent="0.4">
      <c r="C139" s="56">
        <v>229464.71119999999</v>
      </c>
      <c r="H139" s="31"/>
    </row>
    <row r="140" spans="3:8" ht="14.6" x14ac:dyDescent="0.4">
      <c r="C140" s="56">
        <v>377313.5552</v>
      </c>
      <c r="H140" s="31"/>
    </row>
    <row r="141" spans="3:8" ht="14.6" x14ac:dyDescent="0.4">
      <c r="C141" s="56">
        <v>276759.18</v>
      </c>
      <c r="H141" s="31"/>
    </row>
    <row r="142" spans="3:8" ht="14.6" x14ac:dyDescent="0.4">
      <c r="C142" s="56">
        <v>219373.4056</v>
      </c>
      <c r="H142" s="31"/>
    </row>
    <row r="143" spans="3:8" ht="14.6" x14ac:dyDescent="0.4">
      <c r="C143" s="56">
        <v>230216.21919999999</v>
      </c>
      <c r="H143" s="31"/>
    </row>
    <row r="144" spans="3:8" ht="14.6" x14ac:dyDescent="0.4">
      <c r="C144" s="56">
        <v>410932.67319999996</v>
      </c>
      <c r="H144" s="31"/>
    </row>
    <row r="145" spans="3:8" ht="14.6" x14ac:dyDescent="0.4">
      <c r="C145" s="56">
        <v>214341.3364</v>
      </c>
      <c r="H145" s="31"/>
    </row>
    <row r="146" spans="3:8" ht="14.6" x14ac:dyDescent="0.4">
      <c r="C146" s="56">
        <v>248274.31359999999</v>
      </c>
      <c r="H146" s="31"/>
    </row>
    <row r="147" spans="3:8" ht="14.6" x14ac:dyDescent="0.4">
      <c r="C147" s="56">
        <v>390494.27120000002</v>
      </c>
      <c r="H147" s="31"/>
    </row>
    <row r="148" spans="3:8" ht="14.6" x14ac:dyDescent="0.4">
      <c r="C148" s="56">
        <v>293876.27480000001</v>
      </c>
      <c r="H148" s="31"/>
    </row>
    <row r="149" spans="3:8" ht="14.6" x14ac:dyDescent="0.4">
      <c r="C149" s="56">
        <v>204286.66679999998</v>
      </c>
      <c r="H149" s="31"/>
    </row>
    <row r="150" spans="3:8" ht="14.6" x14ac:dyDescent="0.4">
      <c r="C150" s="56">
        <v>230154.52999999997</v>
      </c>
      <c r="H150" s="31"/>
    </row>
    <row r="151" spans="3:8" ht="14.6" x14ac:dyDescent="0.4">
      <c r="C151" s="56">
        <v>228170.02560000002</v>
      </c>
      <c r="H151" s="31"/>
    </row>
    <row r="152" spans="3:8" ht="14.6" x14ac:dyDescent="0.4">
      <c r="C152" s="56">
        <v>205085.40479999999</v>
      </c>
      <c r="H152" s="31"/>
    </row>
    <row r="153" spans="3:8" ht="14.6" x14ac:dyDescent="0.4">
      <c r="C153" s="56">
        <v>177555.06399999998</v>
      </c>
      <c r="H153" s="31"/>
    </row>
    <row r="154" spans="3:8" ht="14.6" x14ac:dyDescent="0.4">
      <c r="C154" s="56">
        <v>217748.48000000001</v>
      </c>
      <c r="H154" s="31"/>
    </row>
    <row r="155" spans="3:8" ht="14.6" x14ac:dyDescent="0.4">
      <c r="C155" s="56">
        <v>247739.44</v>
      </c>
      <c r="H155" s="31"/>
    </row>
    <row r="156" spans="3:8" ht="14.6" x14ac:dyDescent="0.4">
      <c r="C156" s="56">
        <v>484458.03040000005</v>
      </c>
      <c r="H156" s="31"/>
    </row>
    <row r="157" spans="3:8" ht="14.6" x14ac:dyDescent="0.4">
      <c r="C157" s="56">
        <v>356506.36999999994</v>
      </c>
      <c r="H157" s="31"/>
    </row>
    <row r="158" spans="3:8" ht="14.6" x14ac:dyDescent="0.4">
      <c r="C158" s="56">
        <v>197869.36400000003</v>
      </c>
      <c r="H158" s="31"/>
    </row>
    <row r="159" spans="3:8" ht="14.6" x14ac:dyDescent="0.4">
      <c r="C159" s="56">
        <v>236608.95279999997</v>
      </c>
      <c r="H159" s="31"/>
    </row>
    <row r="160" spans="3:8" ht="14.6" x14ac:dyDescent="0.4">
      <c r="C160" s="56">
        <v>208930.81200000001</v>
      </c>
      <c r="H160" s="31"/>
    </row>
    <row r="161" spans="3:8" ht="14.6" x14ac:dyDescent="0.4">
      <c r="C161" s="56">
        <v>263123.42080000002</v>
      </c>
      <c r="H161" s="31"/>
    </row>
    <row r="162" spans="3:8" ht="14.6" x14ac:dyDescent="0.4">
      <c r="C162" s="56">
        <v>286433.57279999997</v>
      </c>
      <c r="H162" s="31"/>
    </row>
    <row r="163" spans="3:8" ht="14.6" x14ac:dyDescent="0.4">
      <c r="C163" s="56">
        <v>229581.7836</v>
      </c>
      <c r="H163" s="31"/>
    </row>
    <row r="164" spans="3:8" ht="14.6" x14ac:dyDescent="0.4">
      <c r="C164" s="56">
        <v>252053.0264</v>
      </c>
      <c r="H164" s="31"/>
    </row>
    <row r="165" spans="3:8" ht="14.6" x14ac:dyDescent="0.4">
      <c r="C165" s="56">
        <v>244820.66720000003</v>
      </c>
      <c r="H165" s="31"/>
    </row>
    <row r="166" spans="3:8" ht="14.6" x14ac:dyDescent="0.4">
      <c r="C166" s="56">
        <v>241620.48320000002</v>
      </c>
      <c r="H166" s="31"/>
    </row>
    <row r="167" spans="3:8" ht="14.6" x14ac:dyDescent="0.4">
      <c r="C167" s="56">
        <v>235762.34000000003</v>
      </c>
      <c r="H167" s="31"/>
    </row>
    <row r="168" spans="3:8" ht="14.6" x14ac:dyDescent="0.4">
      <c r="C168" s="56">
        <v>236639.56</v>
      </c>
      <c r="H168" s="31"/>
    </row>
    <row r="169" spans="3:8" ht="14.6" x14ac:dyDescent="0.4">
      <c r="C169" s="56">
        <v>294807.64799999999</v>
      </c>
      <c r="H169" s="31"/>
    </row>
    <row r="170" spans="3:8" ht="14.6" x14ac:dyDescent="0.4">
      <c r="C170" s="56">
        <v>293828.68799999997</v>
      </c>
      <c r="H170" s="31"/>
    </row>
    <row r="171" spans="3:8" ht="14.6" x14ac:dyDescent="0.4">
      <c r="C171" s="56">
        <v>412856.56159999996</v>
      </c>
      <c r="H171" s="31"/>
    </row>
    <row r="172" spans="3:8" ht="14.6" x14ac:dyDescent="0.4">
      <c r="C172" s="56">
        <v>224076.83600000001</v>
      </c>
      <c r="H172" s="31"/>
    </row>
    <row r="173" spans="3:8" ht="14.6" x14ac:dyDescent="0.4">
      <c r="C173" s="56">
        <v>258015.61439999999</v>
      </c>
      <c r="H173" s="31"/>
    </row>
    <row r="174" spans="3:8" ht="14.6" x14ac:dyDescent="0.4">
      <c r="C174" s="56">
        <v>153466.71240000002</v>
      </c>
      <c r="H174" s="31"/>
    </row>
    <row r="175" spans="3:8" ht="14.6" x14ac:dyDescent="0.4">
      <c r="C175" s="56">
        <v>261871.696</v>
      </c>
      <c r="H175" s="31"/>
    </row>
    <row r="176" spans="3:8" ht="14.6" x14ac:dyDescent="0.4">
      <c r="C176" s="56">
        <v>210038.6992</v>
      </c>
      <c r="H176" s="31"/>
    </row>
    <row r="177" spans="3:8" ht="14.6" x14ac:dyDescent="0.4">
      <c r="C177" s="56">
        <v>210824.0576</v>
      </c>
      <c r="H177" s="31"/>
    </row>
    <row r="178" spans="3:8" ht="14.6" x14ac:dyDescent="0.4">
      <c r="C178" s="56">
        <v>249075.6568</v>
      </c>
      <c r="H178" s="31"/>
    </row>
    <row r="179" spans="3:8" ht="14.6" x14ac:dyDescent="0.4">
      <c r="C179" s="56">
        <v>219865.76079999999</v>
      </c>
      <c r="H179" s="31"/>
    </row>
    <row r="180" spans="3:8" ht="14.6" x14ac:dyDescent="0.4">
      <c r="C180" s="56">
        <v>204292.49399999998</v>
      </c>
      <c r="H180" s="31"/>
    </row>
    <row r="181" spans="3:8" ht="14.6" x14ac:dyDescent="0.4">
      <c r="C181" s="56">
        <v>261579.89200000002</v>
      </c>
      <c r="H181" s="31"/>
    </row>
    <row r="182" spans="3:8" ht="14.6" x14ac:dyDescent="0.4">
      <c r="C182" s="56">
        <v>222867.42080000002</v>
      </c>
      <c r="H182" s="31"/>
    </row>
    <row r="183" spans="3:8" ht="14.6" x14ac:dyDescent="0.4">
      <c r="C183" s="56">
        <v>291494.36</v>
      </c>
      <c r="H183" s="31"/>
    </row>
    <row r="184" spans="3:8" ht="14.6" x14ac:dyDescent="0.4">
      <c r="C184" s="56">
        <v>296483.14399999997</v>
      </c>
      <c r="H184" s="31"/>
    </row>
    <row r="185" spans="3:8" ht="14.6" x14ac:dyDescent="0.4">
      <c r="C185" s="55">
        <v>532877.38399999996</v>
      </c>
      <c r="H185" s="31"/>
    </row>
    <row r="186" spans="3:8" ht="14.6" x14ac:dyDescent="0.4">
      <c r="C186" s="56">
        <v>117564.0716</v>
      </c>
      <c r="H186" s="31"/>
    </row>
    <row r="187" spans="3:8" ht="14.6" x14ac:dyDescent="0.4">
      <c r="C187" s="56">
        <v>317196.39999999997</v>
      </c>
      <c r="H187" s="31"/>
    </row>
    <row r="188" spans="3:8" ht="14.6" x14ac:dyDescent="0.4">
      <c r="C188" s="56">
        <v>264142.16000000003</v>
      </c>
      <c r="H188" s="31"/>
    </row>
    <row r="189" spans="3:8" ht="14.6" x14ac:dyDescent="0.4">
      <c r="C189" s="56">
        <v>222947.20879999999</v>
      </c>
      <c r="H189" s="31"/>
    </row>
    <row r="190" spans="3:8" x14ac:dyDescent="0.3">
      <c r="C190" s="56">
        <v>250312.5344</v>
      </c>
    </row>
    <row r="191" spans="3:8" x14ac:dyDescent="0.3">
      <c r="C191" s="56">
        <v>246050.40400000001</v>
      </c>
    </row>
    <row r="192" spans="3:8" x14ac:dyDescent="0.3">
      <c r="C192" s="56">
        <v>529317.28319999995</v>
      </c>
    </row>
    <row r="193" spans="3:3" x14ac:dyDescent="0.3">
      <c r="C193" s="56">
        <v>169158.29440000001</v>
      </c>
    </row>
    <row r="194" spans="3:3" x14ac:dyDescent="0.3">
      <c r="C194" s="56">
        <v>206958.712</v>
      </c>
    </row>
    <row r="195" spans="3:3" x14ac:dyDescent="0.3">
      <c r="C195" s="56">
        <v>206445.42319999999</v>
      </c>
    </row>
    <row r="196" spans="3:3" x14ac:dyDescent="0.3">
      <c r="C196" s="56">
        <v>239341.58079999997</v>
      </c>
    </row>
    <row r="197" spans="3:3" x14ac:dyDescent="0.3">
      <c r="C197" s="56">
        <v>398903.42240000004</v>
      </c>
    </row>
    <row r="198" spans="3:3" x14ac:dyDescent="0.3">
      <c r="C198" s="56">
        <v>210745.16639999999</v>
      </c>
    </row>
    <row r="199" spans="3:3" x14ac:dyDescent="0.3">
      <c r="C199" s="56">
        <v>331154.87840000005</v>
      </c>
    </row>
    <row r="200" spans="3:3" x14ac:dyDescent="0.3">
      <c r="C200" s="56">
        <v>204434.6784</v>
      </c>
    </row>
    <row r="201" spans="3:3" x14ac:dyDescent="0.3">
      <c r="C201" s="56">
        <v>189194.30720000001</v>
      </c>
    </row>
    <row r="202" spans="3:3" x14ac:dyDescent="0.3">
      <c r="C202" s="56">
        <v>204027.0912</v>
      </c>
    </row>
    <row r="203" spans="3:3" x14ac:dyDescent="0.3">
      <c r="C203" s="55">
        <v>400865.91599999997</v>
      </c>
    </row>
    <row r="204" spans="3:3" x14ac:dyDescent="0.3">
      <c r="C204" s="55">
        <v>217787.71039999998</v>
      </c>
    </row>
    <row r="205" spans="3:3" x14ac:dyDescent="0.3">
      <c r="C205" s="55">
        <v>219630.90120000002</v>
      </c>
    </row>
    <row r="206" spans="3:3" x14ac:dyDescent="0.3">
      <c r="C206" s="55">
        <v>244624.87199999997</v>
      </c>
    </row>
    <row r="207" spans="3:3" x14ac:dyDescent="0.3">
      <c r="C207" s="55">
        <v>163162.8792</v>
      </c>
    </row>
    <row r="208" spans="3:3" x14ac:dyDescent="0.3">
      <c r="C208" s="55">
        <v>401302.81920000003</v>
      </c>
    </row>
    <row r="209" spans="3:3" x14ac:dyDescent="0.3">
      <c r="C209" s="55">
        <v>538271.73560000001</v>
      </c>
    </row>
    <row r="210" spans="3:3" x14ac:dyDescent="0.3">
      <c r="C210" s="55">
        <v>461464.99200000003</v>
      </c>
    </row>
    <row r="211" spans="3:3" x14ac:dyDescent="0.3">
      <c r="C211" s="55">
        <v>275812.49280000001</v>
      </c>
    </row>
    <row r="212" spans="3:3" x14ac:dyDescent="0.3">
      <c r="C212" s="55">
        <v>216552.71200000003</v>
      </c>
    </row>
    <row r="213" spans="3:3" x14ac:dyDescent="0.3">
      <c r="C213" s="55">
        <v>495570.44480000006</v>
      </c>
    </row>
    <row r="214" spans="3:3" x14ac:dyDescent="0.3">
      <c r="C214" s="55">
        <v>388656.80639999994</v>
      </c>
    </row>
    <row r="215" spans="3:3" x14ac:dyDescent="0.3">
      <c r="C215" s="55">
        <v>495024.09120000002</v>
      </c>
    </row>
    <row r="216" spans="3:3" x14ac:dyDescent="0.3">
      <c r="C216" s="55">
        <v>526947.16320000007</v>
      </c>
    </row>
    <row r="217" spans="3:3" x14ac:dyDescent="0.3">
      <c r="C217" s="55">
        <v>427236.09959999996</v>
      </c>
    </row>
    <row r="218" spans="3:3" x14ac:dyDescent="0.3">
      <c r="C218" s="55">
        <v>327044.36839999998</v>
      </c>
    </row>
    <row r="219" spans="3:3" x14ac:dyDescent="0.3">
      <c r="C219" s="55">
        <v>385447.68719999999</v>
      </c>
    </row>
    <row r="220" spans="3:3" x14ac:dyDescent="0.3">
      <c r="C220" s="55">
        <v>401894.81799999997</v>
      </c>
    </row>
    <row r="221" spans="3:3" x14ac:dyDescent="0.3">
      <c r="C221" s="55">
        <v>264275.78240000003</v>
      </c>
    </row>
    <row r="222" spans="3:3" x14ac:dyDescent="0.3">
      <c r="C222" s="55">
        <v>231348.92799999996</v>
      </c>
    </row>
    <row r="223" spans="3:3" x14ac:dyDescent="0.3">
      <c r="C223" s="55">
        <v>264238.94999999995</v>
      </c>
    </row>
    <row r="224" spans="3:3" x14ac:dyDescent="0.3">
      <c r="C224" s="55">
        <v>217357.63279999999</v>
      </c>
    </row>
    <row r="225" spans="3:3" x14ac:dyDescent="0.3">
      <c r="C225" s="55">
        <v>482404.31200000003</v>
      </c>
    </row>
    <row r="226" spans="3:3" x14ac:dyDescent="0.3">
      <c r="C226" s="55">
        <v>228937.89599999995</v>
      </c>
    </row>
    <row r="227" spans="3:3" x14ac:dyDescent="0.3">
      <c r="C227" s="55">
        <v>498994.03200000006</v>
      </c>
    </row>
    <row r="228" spans="3:3" x14ac:dyDescent="0.3">
      <c r="C228" s="55">
        <v>256376.27599999995</v>
      </c>
    </row>
    <row r="229" spans="3:3" x14ac:dyDescent="0.3">
      <c r="C229" s="55">
        <v>255243.10879999999</v>
      </c>
    </row>
    <row r="230" spans="3:3" x14ac:dyDescent="0.3">
      <c r="C230" s="55">
        <v>506786.66400000005</v>
      </c>
    </row>
    <row r="231" spans="3:3" x14ac:dyDescent="0.3">
      <c r="C231" s="55">
        <v>233172.48999999996</v>
      </c>
    </row>
    <row r="232" spans="3:3" x14ac:dyDescent="0.3">
      <c r="C232" s="55">
        <v>233834.00480000002</v>
      </c>
    </row>
    <row r="233" spans="3:3" x14ac:dyDescent="0.3">
      <c r="C233" s="55">
        <v>523373.44800000009</v>
      </c>
    </row>
    <row r="234" spans="3:3" x14ac:dyDescent="0.3">
      <c r="C234" s="55">
        <v>228872.91199999995</v>
      </c>
    </row>
    <row r="235" spans="3:3" x14ac:dyDescent="0.3">
      <c r="C235" s="55">
        <v>208655.6704</v>
      </c>
    </row>
    <row r="236" spans="3:3" x14ac:dyDescent="0.3">
      <c r="C236" s="55">
        <v>322952.55839999998</v>
      </c>
    </row>
    <row r="237" spans="3:3" x14ac:dyDescent="0.3">
      <c r="C237" s="55">
        <v>216826</v>
      </c>
    </row>
    <row r="238" spans="3:3" x14ac:dyDescent="0.3">
      <c r="C238" s="55">
        <v>298730.40399999998</v>
      </c>
    </row>
    <row r="239" spans="3:3" x14ac:dyDescent="0.3">
      <c r="C239" s="55">
        <v>230495.00639999998</v>
      </c>
    </row>
    <row r="240" spans="3:3" x14ac:dyDescent="0.3">
      <c r="C240" s="55">
        <v>346048.04079999996</v>
      </c>
    </row>
    <row r="241" spans="3:3" x14ac:dyDescent="0.3">
      <c r="C241" s="55">
        <v>377043.5956</v>
      </c>
    </row>
    <row r="242" spans="3:3" x14ac:dyDescent="0.3">
      <c r="C242" s="55">
        <v>413761.70639999997</v>
      </c>
    </row>
    <row r="243" spans="3:3" x14ac:dyDescent="0.3">
      <c r="C243" s="55">
        <v>212644.39479999998</v>
      </c>
    </row>
    <row r="244" spans="3:3" x14ac:dyDescent="0.3">
      <c r="C244" s="55">
        <v>250415.38199999995</v>
      </c>
    </row>
    <row r="245" spans="3:3" x14ac:dyDescent="0.3">
      <c r="C245" s="55">
        <v>219252.89199999996</v>
      </c>
    </row>
    <row r="246" spans="3:3" x14ac:dyDescent="0.3">
      <c r="C246" s="55">
        <v>264011.69799999997</v>
      </c>
    </row>
    <row r="247" spans="3:3" x14ac:dyDescent="0.3">
      <c r="C247" s="55">
        <v>211406.86800000002</v>
      </c>
    </row>
    <row r="248" spans="3:3" x14ac:dyDescent="0.3">
      <c r="C248" s="55">
        <v>396330.29079999996</v>
      </c>
    </row>
    <row r="249" spans="3:3" x14ac:dyDescent="0.3">
      <c r="C249" s="55">
        <v>227072.87839999996</v>
      </c>
    </row>
    <row r="250" spans="3:3" x14ac:dyDescent="0.3">
      <c r="C250" s="55">
        <v>276323.86559999996</v>
      </c>
    </row>
    <row r="251" spans="3:3" x14ac:dyDescent="0.3">
      <c r="C251" s="55">
        <v>230943.37959999996</v>
      </c>
    </row>
    <row r="252" spans="3:3" x14ac:dyDescent="0.3">
      <c r="C252" s="55">
        <v>315382.11</v>
      </c>
    </row>
    <row r="253" spans="3:3" x14ac:dyDescent="0.3">
      <c r="C253" s="55">
        <v>372016.56160000002</v>
      </c>
    </row>
    <row r="254" spans="3:3" x14ac:dyDescent="0.3">
      <c r="C254" s="55">
        <v>237680.87519999995</v>
      </c>
    </row>
    <row r="255" spans="3:3" x14ac:dyDescent="0.3">
      <c r="C255" s="55">
        <v>234032.88399999996</v>
      </c>
    </row>
    <row r="256" spans="3:3" x14ac:dyDescent="0.3">
      <c r="C256" s="55">
        <v>273165.57680000004</v>
      </c>
    </row>
    <row r="257" spans="3:3" x14ac:dyDescent="0.3">
      <c r="C257" s="55">
        <v>271227.49439999997</v>
      </c>
    </row>
    <row r="258" spans="3:3" x14ac:dyDescent="0.3">
      <c r="C258" s="55">
        <v>349865.22239999997</v>
      </c>
    </row>
    <row r="259" spans="3:3" x14ac:dyDescent="0.3">
      <c r="C259" s="55">
        <v>199730.734</v>
      </c>
    </row>
    <row r="260" spans="3:3" x14ac:dyDescent="0.3">
      <c r="C260" s="55">
        <v>338482.45439999999</v>
      </c>
    </row>
    <row r="261" spans="3:3" x14ac:dyDescent="0.3">
      <c r="C261" s="55">
        <v>351304.57759999996</v>
      </c>
    </row>
    <row r="262" spans="3:3" x14ac:dyDescent="0.3">
      <c r="C262" s="55">
        <v>338472.13279999996</v>
      </c>
    </row>
    <row r="263" spans="3:3" x14ac:dyDescent="0.3">
      <c r="C263" s="55">
        <v>212916.35680000001</v>
      </c>
    </row>
    <row r="264" spans="3:3" x14ac:dyDescent="0.3">
      <c r="C264" s="55">
        <v>308660.80319999997</v>
      </c>
    </row>
    <row r="265" spans="3:3" x14ac:dyDescent="0.3">
      <c r="C265" s="55">
        <v>147343.69400000002</v>
      </c>
    </row>
    <row r="266" spans="3:3" x14ac:dyDescent="0.3">
      <c r="C266" s="55">
        <v>448574.6704</v>
      </c>
    </row>
    <row r="267" spans="3:3" x14ac:dyDescent="0.3">
      <c r="C267" s="55">
        <v>255337.89800000002</v>
      </c>
    </row>
    <row r="268" spans="3:3" x14ac:dyDescent="0.3">
      <c r="C268" s="55">
        <v>175773.58559999999</v>
      </c>
    </row>
    <row r="269" spans="3:3" x14ac:dyDescent="0.3">
      <c r="C269" s="55">
        <v>322610.73919999995</v>
      </c>
    </row>
    <row r="270" spans="3:3" x14ac:dyDescent="0.3">
      <c r="C270" s="55">
        <v>279191.25599999999</v>
      </c>
    </row>
    <row r="271" spans="3:3" x14ac:dyDescent="0.3">
      <c r="C271" s="55">
        <v>287996.52960000001</v>
      </c>
    </row>
    <row r="272" spans="3:3" x14ac:dyDescent="0.3">
      <c r="C272" s="55">
        <v>365868.77759999997</v>
      </c>
    </row>
    <row r="273" spans="3:3" x14ac:dyDescent="0.3">
      <c r="C273" s="55">
        <v>199216.40399999995</v>
      </c>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273"/>
  <sheetViews>
    <sheetView workbookViewId="0">
      <selection activeCell="B6" sqref="B6"/>
    </sheetView>
  </sheetViews>
  <sheetFormatPr defaultColWidth="8.84375" defaultRowHeight="11.6" x14ac:dyDescent="0.3"/>
  <cols>
    <col min="1" max="1" width="2" style="32" customWidth="1"/>
    <col min="2" max="2" width="19" style="32" customWidth="1"/>
    <col min="3" max="3" width="8.84375" style="32" bestFit="1" customWidth="1"/>
    <col min="4" max="16384" width="8.84375" style="32"/>
  </cols>
  <sheetData>
    <row r="1" spans="2:7" ht="15.45" x14ac:dyDescent="0.3">
      <c r="B1" s="24" t="s">
        <v>527</v>
      </c>
    </row>
    <row r="2" spans="2:7" x14ac:dyDescent="0.3">
      <c r="B2" s="25" t="s">
        <v>541</v>
      </c>
    </row>
    <row r="4" spans="2:7" x14ac:dyDescent="0.3">
      <c r="B4" s="42" t="s">
        <v>550</v>
      </c>
      <c r="C4" s="41"/>
    </row>
    <row r="5" spans="2:7" x14ac:dyDescent="0.3">
      <c r="B5" s="43"/>
      <c r="C5" s="41"/>
    </row>
    <row r="6" spans="2:7" ht="12" thickBot="1" x14ac:dyDescent="0.35">
      <c r="B6" s="61">
        <v>743.0856</v>
      </c>
      <c r="C6" s="63">
        <v>246172.67600000001</v>
      </c>
      <c r="F6" s="67"/>
      <c r="G6" s="67"/>
    </row>
    <row r="7" spans="2:7" x14ac:dyDescent="0.3">
      <c r="B7" s="61">
        <v>756.21280000000002</v>
      </c>
      <c r="C7" s="63">
        <v>246331.90400000001</v>
      </c>
      <c r="D7" s="60"/>
      <c r="F7" s="64"/>
      <c r="G7" s="66"/>
    </row>
    <row r="8" spans="2:7" x14ac:dyDescent="0.3">
      <c r="B8" s="61">
        <v>587.2808</v>
      </c>
      <c r="C8" s="63">
        <v>209280.91039999999</v>
      </c>
      <c r="D8" s="60"/>
      <c r="F8" s="64"/>
      <c r="G8" s="66"/>
    </row>
    <row r="9" spans="2:7" x14ac:dyDescent="0.3">
      <c r="B9" s="61">
        <v>1604.7463999999998</v>
      </c>
      <c r="C9" s="63">
        <v>452667.00639999995</v>
      </c>
      <c r="D9" s="60"/>
      <c r="F9" s="64"/>
      <c r="G9" s="66"/>
    </row>
    <row r="10" spans="2:7" x14ac:dyDescent="0.3">
      <c r="B10" s="61">
        <v>1375.4507999999998</v>
      </c>
      <c r="C10" s="63">
        <v>467083.31319999998</v>
      </c>
      <c r="D10" s="60"/>
      <c r="F10" s="64"/>
      <c r="G10" s="66"/>
    </row>
    <row r="11" spans="2:7" x14ac:dyDescent="0.3">
      <c r="B11" s="61">
        <v>675.18999999999994</v>
      </c>
      <c r="C11" s="63">
        <v>203491.84999999998</v>
      </c>
      <c r="D11" s="60"/>
      <c r="F11" s="64"/>
      <c r="G11" s="66"/>
    </row>
    <row r="12" spans="2:7" x14ac:dyDescent="0.3">
      <c r="B12" s="61">
        <v>670.88599999999997</v>
      </c>
      <c r="C12" s="63">
        <v>212520.826</v>
      </c>
      <c r="D12" s="60"/>
      <c r="F12" s="64"/>
      <c r="G12" s="66"/>
    </row>
    <row r="13" spans="2:7" x14ac:dyDescent="0.3">
      <c r="B13" s="61">
        <v>720.81239999999991</v>
      </c>
      <c r="C13" s="63">
        <v>198591.84879999998</v>
      </c>
      <c r="D13" s="60"/>
      <c r="F13" s="64"/>
      <c r="G13" s="66"/>
    </row>
    <row r="14" spans="2:7" x14ac:dyDescent="0.3">
      <c r="B14" s="61">
        <v>782.25200000000007</v>
      </c>
      <c r="C14" s="63">
        <v>265467.68000000005</v>
      </c>
      <c r="D14" s="60"/>
      <c r="F14" s="64"/>
      <c r="G14" s="66"/>
    </row>
    <row r="15" spans="2:7" x14ac:dyDescent="0.3">
      <c r="B15" s="61">
        <v>794.51840000000004</v>
      </c>
      <c r="C15" s="63">
        <v>235633.2592</v>
      </c>
      <c r="D15" s="60"/>
      <c r="F15" s="64"/>
      <c r="G15" s="66"/>
    </row>
    <row r="16" spans="2:7" x14ac:dyDescent="0.3">
      <c r="B16" s="61">
        <v>1160.3584000000001</v>
      </c>
      <c r="C16" s="63">
        <v>317473.86080000002</v>
      </c>
      <c r="D16" s="60"/>
      <c r="F16" s="64"/>
      <c r="G16" s="66"/>
    </row>
    <row r="17" spans="2:7" x14ac:dyDescent="0.3">
      <c r="B17" s="61">
        <v>1942.5028</v>
      </c>
      <c r="C17" s="63">
        <v>503790.23080000002</v>
      </c>
      <c r="D17" s="60"/>
      <c r="F17" s="64"/>
      <c r="G17" s="66"/>
    </row>
    <row r="18" spans="2:7" x14ac:dyDescent="0.3">
      <c r="B18" s="61">
        <v>794.51840000000004</v>
      </c>
      <c r="C18" s="63">
        <v>217786.37600000002</v>
      </c>
      <c r="D18" s="60"/>
      <c r="F18" s="64"/>
      <c r="G18" s="66"/>
    </row>
    <row r="19" spans="2:7" x14ac:dyDescent="0.3">
      <c r="B19" s="61">
        <v>1109.2483999999999</v>
      </c>
      <c r="C19" s="63">
        <v>460001.25599999994</v>
      </c>
      <c r="D19" s="60"/>
      <c r="F19" s="64"/>
      <c r="G19" s="66"/>
    </row>
    <row r="20" spans="2:7" x14ac:dyDescent="0.3">
      <c r="B20" s="61">
        <v>1400.9519999999998</v>
      </c>
      <c r="C20" s="63">
        <v>460001.25599999994</v>
      </c>
      <c r="D20" s="60"/>
      <c r="F20" s="64"/>
      <c r="G20" s="66"/>
    </row>
    <row r="21" spans="2:7" x14ac:dyDescent="0.3">
      <c r="B21" s="61">
        <v>1479.7152000000001</v>
      </c>
      <c r="C21" s="63">
        <v>448134.26880000002</v>
      </c>
      <c r="D21" s="60"/>
      <c r="F21" s="64"/>
      <c r="G21" s="66"/>
    </row>
    <row r="22" spans="2:7" x14ac:dyDescent="0.3">
      <c r="B22" s="61">
        <v>790.53719999999998</v>
      </c>
      <c r="C22" s="63">
        <v>249591.99479999999</v>
      </c>
      <c r="D22" s="60"/>
      <c r="F22" s="64"/>
      <c r="G22" s="66"/>
    </row>
    <row r="23" spans="2:7" x14ac:dyDescent="0.3">
      <c r="B23" s="61">
        <v>723.93280000000004</v>
      </c>
      <c r="C23" s="63">
        <v>196142.19200000001</v>
      </c>
      <c r="D23" s="60"/>
      <c r="F23" s="64"/>
      <c r="G23" s="66"/>
    </row>
    <row r="24" spans="2:7" x14ac:dyDescent="0.3">
      <c r="B24" s="61">
        <v>781.0684</v>
      </c>
      <c r="C24" s="63">
        <v>258572.47760000001</v>
      </c>
      <c r="D24" s="60"/>
      <c r="F24" s="64"/>
      <c r="G24" s="66"/>
    </row>
    <row r="25" spans="2:7" x14ac:dyDescent="0.3">
      <c r="B25" s="61">
        <v>1127.7556</v>
      </c>
      <c r="C25" s="63">
        <v>310831.21159999998</v>
      </c>
      <c r="D25" s="60"/>
      <c r="F25" s="64"/>
      <c r="G25" s="66"/>
    </row>
    <row r="26" spans="2:7" x14ac:dyDescent="0.3">
      <c r="B26" s="61">
        <v>720.70479999999998</v>
      </c>
      <c r="C26" s="63">
        <v>207281.5912</v>
      </c>
      <c r="D26" s="60"/>
      <c r="F26" s="64"/>
      <c r="G26" s="66"/>
    </row>
    <row r="27" spans="2:7" x14ac:dyDescent="0.3">
      <c r="B27" s="61">
        <v>649.68880000000001</v>
      </c>
      <c r="C27" s="63">
        <v>168834.04240000001</v>
      </c>
      <c r="D27" s="60"/>
      <c r="F27" s="64"/>
      <c r="G27" s="66"/>
    </row>
    <row r="28" spans="2:7" x14ac:dyDescent="0.3">
      <c r="B28" s="61">
        <v>1307.4476</v>
      </c>
      <c r="C28" s="63">
        <v>396973.83240000001</v>
      </c>
      <c r="D28" s="60"/>
      <c r="F28" s="64"/>
      <c r="G28" s="66"/>
    </row>
    <row r="29" spans="2:7" x14ac:dyDescent="0.3">
      <c r="B29" s="61">
        <v>618.37720000000002</v>
      </c>
      <c r="C29" s="63">
        <v>188743.1072</v>
      </c>
      <c r="D29" s="60"/>
      <c r="F29" s="64"/>
      <c r="G29" s="66"/>
    </row>
    <row r="30" spans="2:7" x14ac:dyDescent="0.3">
      <c r="B30" s="61">
        <v>625.80160000000001</v>
      </c>
      <c r="C30" s="63">
        <v>179674.07519999999</v>
      </c>
      <c r="D30" s="60"/>
      <c r="F30" s="64"/>
      <c r="G30" s="66"/>
    </row>
    <row r="31" spans="2:7" x14ac:dyDescent="0.3">
      <c r="B31" s="61">
        <v>1203.2908</v>
      </c>
      <c r="C31" s="63">
        <v>306363.64360000001</v>
      </c>
      <c r="D31" s="60"/>
      <c r="F31" s="64"/>
      <c r="G31" s="66"/>
    </row>
    <row r="32" spans="2:7" x14ac:dyDescent="0.3">
      <c r="B32" s="61">
        <v>670.88599999999997</v>
      </c>
      <c r="C32" s="63">
        <v>200300.63399999999</v>
      </c>
      <c r="D32" s="60"/>
      <c r="F32" s="64"/>
      <c r="G32" s="66"/>
    </row>
    <row r="33" spans="2:7" x14ac:dyDescent="0.3">
      <c r="B33" s="61">
        <v>1434.0927999999999</v>
      </c>
      <c r="C33" s="63">
        <v>382041.12799999997</v>
      </c>
      <c r="D33" s="60"/>
      <c r="F33" s="64"/>
      <c r="G33" s="66"/>
    </row>
    <row r="34" spans="2:7" x14ac:dyDescent="0.3">
      <c r="B34" s="61">
        <v>781.0684</v>
      </c>
      <c r="C34" s="63">
        <v>245572.7936</v>
      </c>
      <c r="D34" s="60"/>
      <c r="F34" s="64"/>
      <c r="G34" s="66"/>
    </row>
    <row r="35" spans="2:7" x14ac:dyDescent="0.3">
      <c r="B35" s="61">
        <v>1596.3536000000001</v>
      </c>
      <c r="C35" s="63">
        <v>407214.28960000002</v>
      </c>
      <c r="D35" s="60"/>
      <c r="F35" s="64"/>
      <c r="G35" s="66"/>
    </row>
    <row r="36" spans="2:7" x14ac:dyDescent="0.3">
      <c r="B36" s="61">
        <v>1110.3244</v>
      </c>
      <c r="C36" s="63">
        <v>355073.4032</v>
      </c>
      <c r="D36" s="60"/>
      <c r="F36" s="64"/>
      <c r="G36" s="66"/>
    </row>
    <row r="37" spans="2:7" x14ac:dyDescent="0.3">
      <c r="B37" s="61">
        <v>781.0684</v>
      </c>
      <c r="C37" s="63">
        <v>256821.6404</v>
      </c>
      <c r="D37" s="60"/>
      <c r="F37" s="64"/>
      <c r="G37" s="66"/>
    </row>
    <row r="38" spans="2:7" x14ac:dyDescent="0.3">
      <c r="B38" s="61">
        <v>697.89359999999999</v>
      </c>
      <c r="C38" s="63">
        <v>226342.80319999999</v>
      </c>
      <c r="D38" s="60"/>
      <c r="F38" s="64"/>
      <c r="G38" s="66"/>
    </row>
    <row r="39" spans="2:7" x14ac:dyDescent="0.3">
      <c r="B39" s="61">
        <v>625.80160000000001</v>
      </c>
      <c r="C39" s="63">
        <v>191389.8688</v>
      </c>
      <c r="D39" s="60"/>
      <c r="F39" s="64"/>
      <c r="G39" s="66"/>
    </row>
    <row r="40" spans="2:7" x14ac:dyDescent="0.3">
      <c r="B40" s="61">
        <v>957.53239999999994</v>
      </c>
      <c r="C40" s="63">
        <v>297008.96519999998</v>
      </c>
      <c r="D40" s="60"/>
      <c r="F40" s="64"/>
      <c r="G40" s="66"/>
    </row>
    <row r="41" spans="2:7" x14ac:dyDescent="0.3">
      <c r="B41" s="61">
        <v>722.96439999999996</v>
      </c>
      <c r="C41" s="63">
        <v>250773.1452</v>
      </c>
      <c r="D41" s="60"/>
      <c r="F41" s="64"/>
      <c r="G41" s="66"/>
    </row>
    <row r="42" spans="2:7" x14ac:dyDescent="0.3">
      <c r="B42" s="61">
        <v>923.20799999999997</v>
      </c>
      <c r="C42" s="63">
        <v>312211.14399999997</v>
      </c>
      <c r="D42" s="60"/>
      <c r="F42" s="64"/>
      <c r="G42" s="66"/>
    </row>
    <row r="43" spans="2:7" x14ac:dyDescent="0.3">
      <c r="B43" s="61">
        <v>670.24040000000002</v>
      </c>
      <c r="C43" s="63">
        <v>190119.50400000002</v>
      </c>
      <c r="D43" s="60"/>
      <c r="F43" s="64"/>
      <c r="G43" s="66"/>
    </row>
    <row r="44" spans="2:7" x14ac:dyDescent="0.3">
      <c r="B44" s="61">
        <v>785.48</v>
      </c>
      <c r="C44" s="63">
        <v>225050.52000000002</v>
      </c>
      <c r="D44" s="60"/>
      <c r="F44" s="64"/>
      <c r="G44" s="66"/>
    </row>
    <row r="45" spans="2:7" x14ac:dyDescent="0.3">
      <c r="B45" s="61">
        <v>798.28440000000001</v>
      </c>
      <c r="C45" s="63">
        <v>261742.742</v>
      </c>
      <c r="D45" s="60"/>
      <c r="F45" s="64"/>
      <c r="G45" s="66"/>
    </row>
    <row r="46" spans="2:7" x14ac:dyDescent="0.3">
      <c r="B46" s="61">
        <v>1121.9451999999999</v>
      </c>
      <c r="C46" s="63">
        <v>344530.88879999996</v>
      </c>
      <c r="D46" s="60"/>
      <c r="F46" s="64"/>
      <c r="G46" s="66"/>
    </row>
    <row r="47" spans="2:7" x14ac:dyDescent="0.3">
      <c r="B47" s="61">
        <v>782.25200000000007</v>
      </c>
      <c r="C47" s="63">
        <v>215410.27600000001</v>
      </c>
      <c r="D47" s="60"/>
      <c r="F47" s="64"/>
      <c r="G47" s="66"/>
    </row>
    <row r="48" spans="2:7" x14ac:dyDescent="0.3">
      <c r="B48" s="61">
        <v>923.20799999999997</v>
      </c>
      <c r="C48" s="63">
        <v>252185.992</v>
      </c>
      <c r="D48" s="60"/>
      <c r="F48" s="64"/>
      <c r="G48" s="66"/>
    </row>
    <row r="49" spans="2:7" x14ac:dyDescent="0.3">
      <c r="B49" s="61">
        <v>1434.0927999999999</v>
      </c>
      <c r="C49" s="63">
        <v>480545.80959999998</v>
      </c>
      <c r="D49" s="60"/>
      <c r="F49" s="64"/>
      <c r="G49" s="66"/>
    </row>
    <row r="50" spans="2:7" x14ac:dyDescent="0.3">
      <c r="B50" s="61">
        <v>1160.3584000000001</v>
      </c>
      <c r="C50" s="63">
        <v>300385.6176</v>
      </c>
      <c r="D50" s="60"/>
      <c r="F50" s="64"/>
      <c r="G50" s="66"/>
    </row>
    <row r="51" spans="2:7" x14ac:dyDescent="0.3">
      <c r="B51" s="61">
        <v>798.28440000000001</v>
      </c>
      <c r="C51" s="63">
        <v>240539.34760000001</v>
      </c>
      <c r="D51" s="60"/>
      <c r="F51" s="64"/>
      <c r="G51" s="66"/>
    </row>
    <row r="52" spans="2:7" x14ac:dyDescent="0.3">
      <c r="B52" s="61">
        <v>733.18639999999994</v>
      </c>
      <c r="C52" s="63">
        <v>222138.71599999999</v>
      </c>
      <c r="D52" s="60"/>
      <c r="F52" s="64"/>
      <c r="G52" s="66"/>
    </row>
    <row r="53" spans="2:7" x14ac:dyDescent="0.3">
      <c r="B53" s="61">
        <v>798.28440000000001</v>
      </c>
      <c r="C53" s="63">
        <v>228410.054</v>
      </c>
      <c r="D53" s="60"/>
      <c r="F53" s="64"/>
      <c r="G53" s="66"/>
    </row>
    <row r="54" spans="2:7" x14ac:dyDescent="0.3">
      <c r="B54" s="61">
        <v>733.18639999999994</v>
      </c>
      <c r="C54" s="63">
        <v>197053.51439999999</v>
      </c>
      <c r="D54" s="60"/>
      <c r="F54" s="64"/>
      <c r="G54" s="66"/>
    </row>
    <row r="55" spans="2:7" x14ac:dyDescent="0.3">
      <c r="B55" s="61">
        <v>717.04639999999995</v>
      </c>
      <c r="C55" s="63">
        <v>193660.62079999998</v>
      </c>
      <c r="D55" s="60"/>
      <c r="F55" s="64"/>
      <c r="G55" s="66"/>
    </row>
    <row r="56" spans="2:7" x14ac:dyDescent="0.3">
      <c r="B56" s="61">
        <v>747.49720000000002</v>
      </c>
      <c r="C56" s="63">
        <v>237060.1488</v>
      </c>
      <c r="D56" s="60"/>
      <c r="F56" s="64"/>
      <c r="G56" s="66"/>
    </row>
    <row r="57" spans="2:7" x14ac:dyDescent="0.3">
      <c r="B57" s="61">
        <v>1121.9451999999999</v>
      </c>
      <c r="C57" s="63">
        <v>372001.69679999998</v>
      </c>
      <c r="D57" s="60"/>
      <c r="F57" s="64"/>
      <c r="G57" s="66"/>
    </row>
    <row r="58" spans="2:7" x14ac:dyDescent="0.3">
      <c r="B58" s="61">
        <v>1121.9451999999999</v>
      </c>
      <c r="C58" s="63">
        <v>290031.25879999995</v>
      </c>
      <c r="D58" s="60"/>
      <c r="F58" s="64"/>
      <c r="G58" s="66"/>
    </row>
    <row r="59" spans="2:7" x14ac:dyDescent="0.3">
      <c r="B59" s="61">
        <v>827.87439999999992</v>
      </c>
      <c r="C59" s="63">
        <v>238811.06399999998</v>
      </c>
      <c r="D59" s="60"/>
      <c r="F59" s="64"/>
      <c r="G59" s="66"/>
    </row>
    <row r="60" spans="2:7" x14ac:dyDescent="0.3">
      <c r="B60" s="61">
        <v>747.49720000000002</v>
      </c>
      <c r="C60" s="63">
        <v>199054.1992</v>
      </c>
      <c r="D60" s="60"/>
      <c r="F60" s="64"/>
      <c r="G60" s="66"/>
    </row>
    <row r="61" spans="2:7" x14ac:dyDescent="0.3">
      <c r="B61" s="61">
        <v>1608.8352</v>
      </c>
      <c r="C61" s="63">
        <v>496266.40639999998</v>
      </c>
      <c r="D61" s="60"/>
      <c r="F61" s="64"/>
      <c r="G61" s="66"/>
    </row>
    <row r="62" spans="2:7" x14ac:dyDescent="0.3">
      <c r="B62" s="61">
        <v>1132.0595999999998</v>
      </c>
      <c r="C62" s="63">
        <v>346906.89319999993</v>
      </c>
      <c r="D62" s="60"/>
      <c r="F62" s="64"/>
      <c r="G62" s="66"/>
    </row>
    <row r="63" spans="2:7" x14ac:dyDescent="0.3">
      <c r="B63" s="61">
        <v>1383.8436000000002</v>
      </c>
      <c r="C63" s="63">
        <v>376964.61560000002</v>
      </c>
      <c r="D63" s="60"/>
      <c r="F63" s="64"/>
      <c r="G63" s="66"/>
    </row>
    <row r="64" spans="2:7" x14ac:dyDescent="0.3">
      <c r="B64" s="61">
        <v>927.83479999999997</v>
      </c>
      <c r="C64" s="63">
        <v>315733.15360000002</v>
      </c>
      <c r="D64" s="60"/>
      <c r="F64" s="64"/>
      <c r="G64" s="66"/>
    </row>
    <row r="65" spans="2:7" x14ac:dyDescent="0.3">
      <c r="B65" s="61">
        <v>669.1644</v>
      </c>
      <c r="C65" s="63">
        <v>188273.7304</v>
      </c>
      <c r="D65" s="60"/>
      <c r="F65" s="64"/>
      <c r="G65" s="66"/>
    </row>
    <row r="66" spans="2:7" x14ac:dyDescent="0.3">
      <c r="B66" s="61">
        <v>928.1576</v>
      </c>
      <c r="C66" s="63">
        <v>253831.02480000001</v>
      </c>
      <c r="D66" s="60"/>
      <c r="F66" s="64"/>
      <c r="G66" s="66"/>
    </row>
    <row r="67" spans="2:7" x14ac:dyDescent="0.3">
      <c r="B67" s="61">
        <v>798.49959999999987</v>
      </c>
      <c r="C67" s="63">
        <v>278575.86879999994</v>
      </c>
      <c r="D67" s="60"/>
      <c r="F67" s="64"/>
      <c r="G67" s="66"/>
    </row>
    <row r="68" spans="2:7" x14ac:dyDescent="0.3">
      <c r="B68" s="61">
        <v>1305.6184000000001</v>
      </c>
      <c r="C68" s="63">
        <v>402081.79600000003</v>
      </c>
      <c r="D68" s="60"/>
      <c r="F68" s="64"/>
      <c r="G68" s="66"/>
    </row>
    <row r="69" spans="2:7" x14ac:dyDescent="0.3">
      <c r="B69" s="61">
        <v>1121.9451999999999</v>
      </c>
      <c r="C69" s="63">
        <v>310832.58759999997</v>
      </c>
      <c r="D69" s="60"/>
      <c r="F69" s="64"/>
      <c r="G69" s="66"/>
    </row>
    <row r="70" spans="2:7" x14ac:dyDescent="0.3">
      <c r="B70" s="61">
        <v>785.48</v>
      </c>
      <c r="C70" s="63">
        <v>257183.48</v>
      </c>
      <c r="D70" s="60"/>
      <c r="F70" s="64"/>
      <c r="G70" s="66"/>
    </row>
    <row r="71" spans="2:7" x14ac:dyDescent="0.3">
      <c r="B71" s="61">
        <v>927.08159999999998</v>
      </c>
      <c r="C71" s="63">
        <v>326885.33600000001</v>
      </c>
      <c r="D71" s="60"/>
      <c r="F71" s="64"/>
      <c r="G71" s="66"/>
    </row>
    <row r="72" spans="2:7" x14ac:dyDescent="0.3">
      <c r="B72" s="61">
        <v>1109.2483999999999</v>
      </c>
      <c r="C72" s="63">
        <v>344568.74280000001</v>
      </c>
      <c r="D72" s="60"/>
      <c r="F72" s="64"/>
      <c r="G72" s="66"/>
    </row>
    <row r="73" spans="2:7" x14ac:dyDescent="0.3">
      <c r="B73" s="61">
        <v>649.79639999999995</v>
      </c>
      <c r="C73" s="63">
        <v>214631.68039999998</v>
      </c>
      <c r="D73" s="60"/>
      <c r="F73" s="64"/>
      <c r="G73" s="66"/>
    </row>
    <row r="74" spans="2:7" x14ac:dyDescent="0.3">
      <c r="B74" s="61">
        <v>785.48</v>
      </c>
      <c r="C74" s="63">
        <v>237207.67999999999</v>
      </c>
      <c r="D74" s="60"/>
      <c r="F74" s="64"/>
      <c r="G74" s="66"/>
    </row>
    <row r="75" spans="2:7" x14ac:dyDescent="0.3">
      <c r="B75" s="61">
        <v>1596.3536000000001</v>
      </c>
      <c r="C75" s="63">
        <v>464549.19040000002</v>
      </c>
      <c r="D75" s="60"/>
      <c r="F75" s="64"/>
      <c r="G75" s="66"/>
    </row>
    <row r="76" spans="2:7" x14ac:dyDescent="0.3">
      <c r="B76" s="61">
        <v>1121.9451999999999</v>
      </c>
      <c r="C76" s="63">
        <v>310577.03959999996</v>
      </c>
      <c r="D76" s="60"/>
      <c r="F76" s="64"/>
      <c r="G76" s="66"/>
    </row>
    <row r="77" spans="2:7" x14ac:dyDescent="0.3">
      <c r="B77" s="61">
        <v>743.40840000000003</v>
      </c>
      <c r="C77" s="63">
        <v>205098.2108</v>
      </c>
      <c r="D77" s="60"/>
      <c r="F77" s="64"/>
      <c r="G77" s="66"/>
    </row>
    <row r="78" spans="2:7" x14ac:dyDescent="0.3">
      <c r="B78" s="61">
        <v>756.21280000000002</v>
      </c>
      <c r="C78" s="63">
        <v>248525.11680000002</v>
      </c>
      <c r="D78" s="60"/>
      <c r="F78" s="64"/>
      <c r="G78" s="66"/>
    </row>
    <row r="79" spans="2:7" x14ac:dyDescent="0.3">
      <c r="B79" s="61">
        <v>649.79639999999995</v>
      </c>
      <c r="C79" s="63">
        <v>224463.86599999998</v>
      </c>
      <c r="D79" s="60"/>
      <c r="F79" s="64"/>
      <c r="G79" s="66"/>
    </row>
    <row r="80" spans="2:7" x14ac:dyDescent="0.3">
      <c r="B80" s="61">
        <v>785.48</v>
      </c>
      <c r="C80" s="63">
        <v>220606.28</v>
      </c>
      <c r="D80" s="60"/>
      <c r="F80" s="64"/>
      <c r="G80" s="66"/>
    </row>
    <row r="81" spans="2:7" x14ac:dyDescent="0.3">
      <c r="B81" s="61">
        <v>785.48</v>
      </c>
      <c r="C81" s="63">
        <v>220865</v>
      </c>
      <c r="D81" s="60"/>
      <c r="F81" s="64"/>
      <c r="G81" s="66"/>
    </row>
    <row r="82" spans="2:7" x14ac:dyDescent="0.3">
      <c r="B82" s="61">
        <v>1283.4528</v>
      </c>
      <c r="C82" s="63">
        <v>338181.18080000003</v>
      </c>
      <c r="D82" s="60"/>
      <c r="F82" s="64"/>
      <c r="G82" s="66"/>
    </row>
    <row r="83" spans="2:7" x14ac:dyDescent="0.3">
      <c r="B83" s="61">
        <v>1434.0927999999999</v>
      </c>
      <c r="C83" s="63">
        <v>432679.91199999995</v>
      </c>
      <c r="D83" s="60"/>
      <c r="F83" s="64"/>
      <c r="G83" s="66"/>
    </row>
    <row r="84" spans="2:7" x14ac:dyDescent="0.3">
      <c r="B84" s="61">
        <v>782.25200000000007</v>
      </c>
      <c r="C84" s="63">
        <v>196220.04800000001</v>
      </c>
      <c r="D84" s="60"/>
      <c r="F84" s="64"/>
      <c r="G84" s="66"/>
    </row>
    <row r="85" spans="2:7" x14ac:dyDescent="0.3">
      <c r="B85" s="61">
        <v>1288.6176</v>
      </c>
      <c r="C85" s="63">
        <v>323915.8112</v>
      </c>
      <c r="D85" s="60"/>
      <c r="F85" s="64"/>
      <c r="G85" s="66"/>
    </row>
    <row r="86" spans="2:7" x14ac:dyDescent="0.3">
      <c r="B86" s="61">
        <v>781.0684</v>
      </c>
      <c r="C86" s="63">
        <v>200719.01519999999</v>
      </c>
      <c r="D86" s="60"/>
      <c r="F86" s="64"/>
      <c r="G86" s="66"/>
    </row>
    <row r="87" spans="2:7" x14ac:dyDescent="0.3">
      <c r="B87" s="61">
        <v>1222.336</v>
      </c>
      <c r="C87" s="63">
        <v>380809.52</v>
      </c>
      <c r="D87" s="60"/>
      <c r="F87" s="64"/>
      <c r="G87" s="66"/>
    </row>
    <row r="88" spans="2:7" x14ac:dyDescent="0.3">
      <c r="B88" s="61">
        <v>781.0684</v>
      </c>
      <c r="C88" s="63">
        <v>213942.5624</v>
      </c>
      <c r="D88" s="60"/>
      <c r="F88" s="64"/>
      <c r="G88" s="66"/>
    </row>
    <row r="89" spans="2:7" x14ac:dyDescent="0.3">
      <c r="B89" s="61">
        <v>743.0856</v>
      </c>
      <c r="C89" s="63">
        <v>207581.42720000001</v>
      </c>
      <c r="D89" s="60"/>
      <c r="F89" s="64"/>
      <c r="G89" s="66"/>
    </row>
    <row r="90" spans="2:7" x14ac:dyDescent="0.3">
      <c r="B90" s="61">
        <v>785.48</v>
      </c>
      <c r="C90" s="63">
        <v>241671.52000000002</v>
      </c>
      <c r="D90" s="60"/>
      <c r="F90" s="64"/>
      <c r="G90" s="66"/>
    </row>
    <row r="91" spans="2:7" x14ac:dyDescent="0.3">
      <c r="B91" s="61">
        <v>1109.2483999999999</v>
      </c>
      <c r="C91" s="63">
        <v>336695.2524</v>
      </c>
      <c r="D91" s="60"/>
      <c r="F91" s="64"/>
      <c r="G91" s="66"/>
    </row>
    <row r="92" spans="2:7" x14ac:dyDescent="0.3">
      <c r="B92" s="61">
        <v>579.74879999999996</v>
      </c>
      <c r="C92" s="63">
        <v>171262.6544</v>
      </c>
      <c r="D92" s="60"/>
      <c r="F92" s="64"/>
      <c r="G92" s="66"/>
    </row>
    <row r="93" spans="2:7" x14ac:dyDescent="0.3">
      <c r="B93" s="61">
        <v>1128.4012</v>
      </c>
      <c r="C93" s="63">
        <v>299159.1384</v>
      </c>
      <c r="D93" s="60"/>
      <c r="F93" s="64"/>
      <c r="G93" s="66"/>
    </row>
    <row r="94" spans="2:7" x14ac:dyDescent="0.3">
      <c r="B94" s="61">
        <v>701.65959999999995</v>
      </c>
      <c r="C94" s="63">
        <v>212265.66799999998</v>
      </c>
      <c r="D94" s="60"/>
      <c r="F94" s="64"/>
      <c r="G94" s="66"/>
    </row>
    <row r="95" spans="2:7" x14ac:dyDescent="0.3">
      <c r="B95" s="61">
        <v>1336.93</v>
      </c>
      <c r="C95" s="63">
        <v>388515.14</v>
      </c>
      <c r="D95" s="60"/>
      <c r="F95" s="64"/>
      <c r="G95" s="66"/>
    </row>
    <row r="96" spans="2:7" x14ac:dyDescent="0.3">
      <c r="B96" s="61">
        <v>794.51840000000004</v>
      </c>
      <c r="C96" s="63">
        <v>263790.81440000003</v>
      </c>
      <c r="D96" s="60"/>
      <c r="F96" s="64"/>
      <c r="G96" s="66"/>
    </row>
    <row r="97" spans="2:7" x14ac:dyDescent="0.3">
      <c r="B97" s="61">
        <v>1171.5488</v>
      </c>
      <c r="C97" s="63">
        <v>367976.45760000002</v>
      </c>
      <c r="D97" s="60"/>
      <c r="F97" s="64"/>
      <c r="G97" s="66"/>
    </row>
    <row r="98" spans="2:7" x14ac:dyDescent="0.3">
      <c r="B98" s="61">
        <v>794.51840000000004</v>
      </c>
      <c r="C98" s="63">
        <v>243052.59039999999</v>
      </c>
      <c r="D98" s="60"/>
      <c r="F98" s="64"/>
      <c r="G98" s="66"/>
    </row>
    <row r="99" spans="2:7" x14ac:dyDescent="0.3">
      <c r="B99" s="61">
        <v>798.28440000000001</v>
      </c>
      <c r="C99" s="63">
        <v>269075.30160000001</v>
      </c>
      <c r="D99" s="60"/>
      <c r="F99" s="64"/>
      <c r="G99" s="66"/>
    </row>
    <row r="100" spans="2:7" x14ac:dyDescent="0.3">
      <c r="B100" s="61">
        <v>798.28440000000001</v>
      </c>
      <c r="C100" s="63">
        <v>223577.32</v>
      </c>
      <c r="D100" s="60"/>
      <c r="F100" s="64"/>
      <c r="G100" s="66"/>
    </row>
    <row r="101" spans="2:7" x14ac:dyDescent="0.3">
      <c r="B101" s="61">
        <v>649.79639999999995</v>
      </c>
      <c r="C101" s="63">
        <v>198075.992</v>
      </c>
      <c r="D101" s="60"/>
      <c r="F101" s="64"/>
      <c r="G101" s="66"/>
    </row>
    <row r="102" spans="2:7" x14ac:dyDescent="0.3">
      <c r="B102" s="61">
        <v>1137.4395999999999</v>
      </c>
      <c r="C102" s="63">
        <v>354553.23239999998</v>
      </c>
      <c r="D102" s="60"/>
      <c r="F102" s="64"/>
      <c r="G102" s="66"/>
    </row>
    <row r="103" spans="2:7" x14ac:dyDescent="0.3">
      <c r="B103" s="61">
        <v>1604.7463999999998</v>
      </c>
      <c r="C103" s="63">
        <v>456919.45599999995</v>
      </c>
      <c r="D103" s="60"/>
      <c r="F103" s="64"/>
      <c r="G103" s="66"/>
    </row>
    <row r="104" spans="2:7" x14ac:dyDescent="0.3">
      <c r="B104" s="61">
        <v>675.18999999999994</v>
      </c>
      <c r="C104" s="63">
        <v>233142.8</v>
      </c>
      <c r="D104" s="60"/>
      <c r="F104" s="64"/>
      <c r="G104" s="66"/>
    </row>
    <row r="105" spans="2:7" x14ac:dyDescent="0.3">
      <c r="B105" s="61">
        <v>649.68880000000001</v>
      </c>
      <c r="C105" s="63">
        <v>225401.6152</v>
      </c>
      <c r="D105" s="60"/>
      <c r="F105" s="64"/>
      <c r="G105" s="66"/>
    </row>
    <row r="106" spans="2:7" x14ac:dyDescent="0.3">
      <c r="B106" s="61">
        <v>785.48</v>
      </c>
      <c r="C106" s="63">
        <v>195153.16</v>
      </c>
      <c r="D106" s="60"/>
      <c r="F106" s="64"/>
      <c r="G106" s="66"/>
    </row>
    <row r="107" spans="2:7" x14ac:dyDescent="0.3">
      <c r="B107" s="61">
        <v>781.0684</v>
      </c>
      <c r="C107" s="63">
        <v>206631.81</v>
      </c>
      <c r="D107" s="60"/>
      <c r="F107" s="64"/>
      <c r="G107" s="66"/>
    </row>
    <row r="108" spans="2:7" x14ac:dyDescent="0.3">
      <c r="B108" s="61">
        <v>1127.7556</v>
      </c>
      <c r="C108" s="63">
        <v>358525.59239999996</v>
      </c>
      <c r="D108" s="60"/>
      <c r="F108" s="64"/>
      <c r="G108" s="66"/>
    </row>
    <row r="109" spans="2:7" x14ac:dyDescent="0.3">
      <c r="B109" s="61">
        <v>794.51840000000004</v>
      </c>
      <c r="C109" s="63">
        <v>223917.33600000001</v>
      </c>
      <c r="D109" s="60"/>
      <c r="F109" s="64"/>
      <c r="G109" s="66"/>
    </row>
    <row r="110" spans="2:7" x14ac:dyDescent="0.3">
      <c r="B110" s="61">
        <v>794.51840000000004</v>
      </c>
      <c r="C110" s="63">
        <v>201518.89440000002</v>
      </c>
      <c r="D110" s="60"/>
      <c r="F110" s="64"/>
      <c r="G110" s="66"/>
    </row>
    <row r="111" spans="2:7" x14ac:dyDescent="0.3">
      <c r="B111" s="61">
        <v>781.0684</v>
      </c>
      <c r="C111" s="63">
        <v>269278.57199999999</v>
      </c>
      <c r="D111" s="60"/>
      <c r="F111" s="64"/>
      <c r="G111" s="66"/>
    </row>
    <row r="112" spans="2:7" x14ac:dyDescent="0.3">
      <c r="B112" s="61">
        <v>720.81239999999991</v>
      </c>
      <c r="C112" s="63">
        <v>204808.16039999996</v>
      </c>
      <c r="D112" s="60"/>
      <c r="F112" s="64"/>
      <c r="G112" s="66"/>
    </row>
    <row r="113" spans="2:7" x14ac:dyDescent="0.3">
      <c r="B113" s="61">
        <v>927.83479999999997</v>
      </c>
      <c r="C113" s="63">
        <v>306878.45759999997</v>
      </c>
      <c r="D113" s="60"/>
      <c r="F113" s="64"/>
      <c r="G113" s="66"/>
    </row>
    <row r="114" spans="2:7" x14ac:dyDescent="0.3">
      <c r="B114" s="61">
        <v>927.83479999999997</v>
      </c>
      <c r="C114" s="63">
        <v>275394.24839999998</v>
      </c>
      <c r="D114" s="60"/>
      <c r="F114" s="64"/>
      <c r="G114" s="66"/>
    </row>
    <row r="115" spans="2:7" x14ac:dyDescent="0.3">
      <c r="B115" s="61">
        <v>785.48</v>
      </c>
      <c r="C115" s="63">
        <v>192092.24</v>
      </c>
      <c r="D115" s="60"/>
      <c r="F115" s="64"/>
      <c r="G115" s="66"/>
    </row>
    <row r="116" spans="2:7" x14ac:dyDescent="0.3">
      <c r="B116" s="61">
        <v>618.16200000000003</v>
      </c>
      <c r="C116" s="63">
        <v>165430.28200000001</v>
      </c>
      <c r="D116" s="60"/>
      <c r="F116" s="64"/>
      <c r="G116" s="66"/>
    </row>
    <row r="117" spans="2:7" x14ac:dyDescent="0.3">
      <c r="B117" s="61">
        <v>1109.2483999999999</v>
      </c>
      <c r="C117" s="63">
        <v>310223.29079999996</v>
      </c>
      <c r="D117" s="60"/>
      <c r="F117" s="64"/>
      <c r="G117" s="66"/>
    </row>
    <row r="118" spans="2:7" x14ac:dyDescent="0.3">
      <c r="B118" s="61">
        <v>720.70479999999998</v>
      </c>
      <c r="C118" s="63">
        <v>231552.32559999998</v>
      </c>
      <c r="D118" s="60"/>
      <c r="F118" s="64"/>
      <c r="G118" s="66"/>
    </row>
    <row r="119" spans="2:7" x14ac:dyDescent="0.3">
      <c r="B119" s="61">
        <v>720.81239999999991</v>
      </c>
      <c r="C119" s="63">
        <v>215774.28439999997</v>
      </c>
      <c r="D119" s="60"/>
      <c r="F119" s="64"/>
      <c r="G119" s="66"/>
    </row>
    <row r="120" spans="2:7" x14ac:dyDescent="0.3">
      <c r="B120" s="61">
        <v>927.08159999999998</v>
      </c>
      <c r="C120" s="63">
        <v>289727.99040000001</v>
      </c>
      <c r="D120" s="60"/>
      <c r="F120" s="64"/>
      <c r="G120" s="66"/>
    </row>
    <row r="121" spans="2:7" x14ac:dyDescent="0.3">
      <c r="B121" s="61">
        <v>798.28440000000001</v>
      </c>
      <c r="C121" s="63">
        <v>195874.94399999999</v>
      </c>
      <c r="D121" s="60"/>
      <c r="F121" s="64"/>
      <c r="G121" s="66"/>
    </row>
    <row r="122" spans="2:7" x14ac:dyDescent="0.3">
      <c r="B122" s="61">
        <v>1057.9232</v>
      </c>
      <c r="C122" s="63">
        <v>357538.19519999996</v>
      </c>
      <c r="D122" s="60"/>
      <c r="F122" s="64"/>
      <c r="G122" s="66"/>
    </row>
    <row r="123" spans="2:7" x14ac:dyDescent="0.3">
      <c r="B123" s="61">
        <v>781.0684</v>
      </c>
      <c r="C123" s="63">
        <v>239248.7512</v>
      </c>
      <c r="D123" s="60"/>
      <c r="F123" s="64"/>
      <c r="G123" s="66"/>
    </row>
    <row r="124" spans="2:7" x14ac:dyDescent="0.3">
      <c r="B124" s="61">
        <v>1396.8632</v>
      </c>
      <c r="C124" s="63">
        <v>382277.14880000002</v>
      </c>
      <c r="D124" s="60"/>
      <c r="F124" s="64"/>
      <c r="G124" s="66"/>
    </row>
    <row r="125" spans="2:7" x14ac:dyDescent="0.3">
      <c r="B125" s="61">
        <v>794.51840000000004</v>
      </c>
      <c r="C125" s="63">
        <v>248422.66399999999</v>
      </c>
      <c r="D125" s="60"/>
      <c r="F125" s="64"/>
      <c r="G125" s="66"/>
    </row>
    <row r="126" spans="2:7" x14ac:dyDescent="0.3">
      <c r="B126" s="61">
        <v>923.20799999999997</v>
      </c>
      <c r="C126" s="63">
        <v>242740.65599999999</v>
      </c>
      <c r="D126" s="60"/>
      <c r="F126" s="64"/>
      <c r="G126" s="66"/>
    </row>
    <row r="127" spans="2:7" x14ac:dyDescent="0.3">
      <c r="B127" s="61">
        <v>781.0684</v>
      </c>
      <c r="C127" s="63">
        <v>253025.77720000001</v>
      </c>
      <c r="D127" s="60"/>
      <c r="F127" s="64"/>
      <c r="G127" s="66"/>
    </row>
    <row r="128" spans="2:7" x14ac:dyDescent="0.3">
      <c r="B128" s="61">
        <v>782.25200000000007</v>
      </c>
      <c r="C128" s="63">
        <v>234172.38800000004</v>
      </c>
      <c r="D128" s="60"/>
      <c r="F128" s="64"/>
      <c r="G128" s="66"/>
    </row>
    <row r="129" spans="2:7" x14ac:dyDescent="0.3">
      <c r="B129" s="61">
        <v>733.18639999999994</v>
      </c>
      <c r="C129" s="63">
        <v>200678.75119999997</v>
      </c>
      <c r="D129" s="60"/>
      <c r="F129" s="64"/>
      <c r="G129" s="66"/>
    </row>
    <row r="130" spans="2:7" x14ac:dyDescent="0.3">
      <c r="B130" s="61">
        <v>733.18639999999994</v>
      </c>
      <c r="C130" s="63">
        <v>226578.51199999999</v>
      </c>
      <c r="D130" s="60"/>
      <c r="F130" s="64"/>
      <c r="G130" s="66"/>
    </row>
    <row r="131" spans="2:7" x14ac:dyDescent="0.3">
      <c r="B131" s="61">
        <v>794.51840000000004</v>
      </c>
      <c r="C131" s="63">
        <v>200148.89440000002</v>
      </c>
      <c r="D131" s="60"/>
      <c r="F131" s="64"/>
      <c r="G131" s="66"/>
    </row>
    <row r="132" spans="2:7" x14ac:dyDescent="0.3">
      <c r="B132" s="61">
        <v>756.21280000000002</v>
      </c>
      <c r="C132" s="63">
        <v>218585.92480000001</v>
      </c>
      <c r="D132" s="60"/>
      <c r="F132" s="64"/>
      <c r="G132" s="66"/>
    </row>
    <row r="133" spans="2:7" x14ac:dyDescent="0.3">
      <c r="B133" s="61">
        <v>736.62959999999987</v>
      </c>
      <c r="C133" s="63">
        <v>198841.69519999996</v>
      </c>
      <c r="D133" s="60"/>
      <c r="F133" s="64"/>
      <c r="G133" s="66"/>
    </row>
    <row r="134" spans="2:7" x14ac:dyDescent="0.3">
      <c r="B134" s="61">
        <v>785.48</v>
      </c>
      <c r="C134" s="63">
        <v>252927.84</v>
      </c>
      <c r="D134" s="60"/>
      <c r="F134" s="64"/>
      <c r="G134" s="66"/>
    </row>
    <row r="135" spans="2:7" x14ac:dyDescent="0.3">
      <c r="B135" s="61">
        <v>781.0684</v>
      </c>
      <c r="C135" s="63">
        <v>225290.22039999999</v>
      </c>
      <c r="D135" s="60"/>
      <c r="F135" s="64"/>
      <c r="G135" s="66"/>
    </row>
    <row r="136" spans="2:7" x14ac:dyDescent="0.3">
      <c r="B136" s="61">
        <v>798.28440000000001</v>
      </c>
      <c r="C136" s="63">
        <v>234750.58600000001</v>
      </c>
      <c r="D136" s="60"/>
      <c r="F136" s="64"/>
      <c r="G136" s="66"/>
    </row>
    <row r="137" spans="2:7" x14ac:dyDescent="0.3">
      <c r="B137" s="61">
        <v>798.28440000000001</v>
      </c>
      <c r="C137" s="63">
        <v>287466.41159999999</v>
      </c>
      <c r="D137" s="60"/>
      <c r="F137" s="64"/>
      <c r="G137" s="66"/>
    </row>
    <row r="138" spans="2:7" x14ac:dyDescent="0.3">
      <c r="B138" s="61">
        <v>827.87439999999992</v>
      </c>
      <c r="C138" s="63">
        <v>229464.71119999999</v>
      </c>
      <c r="D138" s="60"/>
      <c r="F138" s="64"/>
      <c r="G138" s="66"/>
    </row>
    <row r="139" spans="2:7" x14ac:dyDescent="0.3">
      <c r="B139" s="61">
        <v>1160.3584000000001</v>
      </c>
      <c r="C139" s="63">
        <v>377313.5552</v>
      </c>
      <c r="D139" s="60"/>
      <c r="F139" s="64"/>
      <c r="G139" s="66"/>
    </row>
    <row r="140" spans="2:7" x14ac:dyDescent="0.3">
      <c r="B140" s="61">
        <v>827.87439999999992</v>
      </c>
      <c r="C140" s="63">
        <v>276759.18</v>
      </c>
      <c r="D140" s="60"/>
      <c r="F140" s="64"/>
      <c r="G140" s="66"/>
    </row>
    <row r="141" spans="2:7" x14ac:dyDescent="0.3">
      <c r="B141" s="61">
        <v>723.8252</v>
      </c>
      <c r="C141" s="63">
        <v>219373.4056</v>
      </c>
      <c r="D141" s="60"/>
      <c r="F141" s="64"/>
      <c r="G141" s="66"/>
    </row>
    <row r="142" spans="2:7" x14ac:dyDescent="0.3">
      <c r="B142" s="61">
        <v>798.28440000000001</v>
      </c>
      <c r="C142" s="63">
        <v>230216.21919999999</v>
      </c>
      <c r="D142" s="60"/>
      <c r="F142" s="64"/>
      <c r="G142" s="66"/>
    </row>
    <row r="143" spans="2:7" x14ac:dyDescent="0.3">
      <c r="B143" s="61">
        <v>1238.5835999999999</v>
      </c>
      <c r="C143" s="63">
        <v>410932.67319999996</v>
      </c>
      <c r="D143" s="60"/>
      <c r="F143" s="64"/>
      <c r="G143" s="66"/>
    </row>
    <row r="144" spans="2:7" x14ac:dyDescent="0.3">
      <c r="B144" s="61">
        <v>723.8252</v>
      </c>
      <c r="C144" s="63">
        <v>214341.3364</v>
      </c>
      <c r="D144" s="60"/>
      <c r="F144" s="64"/>
      <c r="G144" s="66"/>
    </row>
    <row r="145" spans="2:7" x14ac:dyDescent="0.3">
      <c r="B145" s="61">
        <v>977.86879999999996</v>
      </c>
      <c r="C145" s="63">
        <v>248274.31359999999</v>
      </c>
      <c r="D145" s="60"/>
      <c r="F145" s="64"/>
      <c r="G145" s="66"/>
    </row>
    <row r="146" spans="2:7" x14ac:dyDescent="0.3">
      <c r="B146" s="61">
        <v>1093.0008</v>
      </c>
      <c r="C146" s="63">
        <v>390494.27120000002</v>
      </c>
      <c r="D146" s="60"/>
      <c r="F146" s="64"/>
      <c r="G146" s="66"/>
    </row>
    <row r="147" spans="2:7" x14ac:dyDescent="0.3">
      <c r="B147" s="61">
        <v>927.83479999999997</v>
      </c>
      <c r="C147" s="63">
        <v>293876.27480000001</v>
      </c>
      <c r="D147" s="60"/>
      <c r="F147" s="64"/>
      <c r="G147" s="66"/>
    </row>
    <row r="148" spans="2:7" x14ac:dyDescent="0.3">
      <c r="B148" s="61">
        <v>701.65959999999995</v>
      </c>
      <c r="C148" s="63">
        <v>204286.66679999998</v>
      </c>
      <c r="D148" s="60"/>
      <c r="F148" s="64"/>
      <c r="G148" s="66"/>
    </row>
    <row r="149" spans="2:7" x14ac:dyDescent="0.3">
      <c r="B149" s="61">
        <v>680.56999999999994</v>
      </c>
      <c r="C149" s="63">
        <v>230154.52999999997</v>
      </c>
      <c r="D149" s="60"/>
      <c r="F149" s="64"/>
      <c r="G149" s="66"/>
    </row>
    <row r="150" spans="2:7" x14ac:dyDescent="0.3">
      <c r="B150" s="61">
        <v>723.93280000000004</v>
      </c>
      <c r="C150" s="63">
        <v>228170.02560000002</v>
      </c>
      <c r="D150" s="60"/>
      <c r="F150" s="64"/>
      <c r="G150" s="66"/>
    </row>
    <row r="151" spans="2:7" x14ac:dyDescent="0.3">
      <c r="B151" s="61">
        <v>649.79639999999995</v>
      </c>
      <c r="C151" s="63">
        <v>205085.40479999999</v>
      </c>
      <c r="D151" s="60"/>
      <c r="F151" s="64"/>
      <c r="G151" s="66"/>
    </row>
    <row r="152" spans="2:7" x14ac:dyDescent="0.3">
      <c r="B152" s="61">
        <v>649.79639999999995</v>
      </c>
      <c r="C152" s="63">
        <v>177555.06399999998</v>
      </c>
      <c r="D152" s="60"/>
      <c r="F152" s="64"/>
      <c r="G152" s="66"/>
    </row>
    <row r="153" spans="2:7" x14ac:dyDescent="0.3">
      <c r="B153" s="61">
        <v>785.48</v>
      </c>
      <c r="C153" s="63">
        <v>217748.48000000001</v>
      </c>
      <c r="D153" s="60"/>
      <c r="F153" s="64"/>
      <c r="G153" s="66"/>
    </row>
    <row r="154" spans="2:7" x14ac:dyDescent="0.3">
      <c r="B154" s="61">
        <v>785.48</v>
      </c>
      <c r="C154" s="63">
        <v>247739.44</v>
      </c>
      <c r="D154" s="60"/>
      <c r="F154" s="64"/>
      <c r="G154" s="66"/>
    </row>
    <row r="155" spans="2:7" x14ac:dyDescent="0.3">
      <c r="B155" s="61">
        <v>1615.2912000000001</v>
      </c>
      <c r="C155" s="63">
        <v>484458.03040000005</v>
      </c>
      <c r="D155" s="60"/>
      <c r="F155" s="64"/>
      <c r="G155" s="66"/>
    </row>
    <row r="156" spans="2:7" x14ac:dyDescent="0.3">
      <c r="B156" s="61">
        <v>1132.0595999999998</v>
      </c>
      <c r="C156" s="63">
        <v>356506.36999999994</v>
      </c>
      <c r="D156" s="60"/>
      <c r="F156" s="64"/>
      <c r="G156" s="66"/>
    </row>
    <row r="157" spans="2:7" x14ac:dyDescent="0.3">
      <c r="B157" s="61">
        <v>720.38200000000006</v>
      </c>
      <c r="C157" s="63">
        <v>197869.36400000003</v>
      </c>
      <c r="D157" s="60"/>
      <c r="F157" s="64"/>
      <c r="G157" s="66"/>
    </row>
    <row r="158" spans="2:7" x14ac:dyDescent="0.3">
      <c r="B158" s="61">
        <v>733.18639999999994</v>
      </c>
      <c r="C158" s="63">
        <v>236608.95279999997</v>
      </c>
      <c r="D158" s="60"/>
      <c r="F158" s="64"/>
      <c r="G158" s="66"/>
    </row>
    <row r="159" spans="2:7" x14ac:dyDescent="0.3">
      <c r="B159" s="61">
        <v>782.25200000000007</v>
      </c>
      <c r="C159" s="63">
        <v>208930.81200000001</v>
      </c>
      <c r="D159" s="60"/>
      <c r="F159" s="64"/>
      <c r="G159" s="66"/>
    </row>
    <row r="160" spans="2:7" x14ac:dyDescent="0.3">
      <c r="B160" s="61">
        <v>798.28440000000001</v>
      </c>
      <c r="C160" s="63">
        <v>263123.42080000002</v>
      </c>
      <c r="D160" s="60"/>
      <c r="F160" s="64"/>
      <c r="G160" s="66"/>
    </row>
    <row r="161" spans="2:7" x14ac:dyDescent="0.3">
      <c r="B161" s="61">
        <v>1057.9232</v>
      </c>
      <c r="C161" s="63">
        <v>286433.57279999997</v>
      </c>
      <c r="D161" s="60"/>
      <c r="F161" s="64"/>
      <c r="G161" s="66"/>
    </row>
    <row r="162" spans="2:7" x14ac:dyDescent="0.3">
      <c r="B162" s="61">
        <v>723.8252</v>
      </c>
      <c r="C162" s="63">
        <v>229581.7836</v>
      </c>
      <c r="D162" s="60"/>
      <c r="F162" s="64"/>
      <c r="G162" s="66"/>
    </row>
    <row r="163" spans="2:7" x14ac:dyDescent="0.3">
      <c r="B163" s="61">
        <v>798.28440000000001</v>
      </c>
      <c r="C163" s="63">
        <v>252053.0264</v>
      </c>
      <c r="D163" s="60"/>
      <c r="F163" s="64"/>
      <c r="G163" s="66"/>
    </row>
    <row r="164" spans="2:7" x14ac:dyDescent="0.3">
      <c r="B164" s="61">
        <v>794.51840000000004</v>
      </c>
      <c r="C164" s="63">
        <v>244820.66720000003</v>
      </c>
      <c r="D164" s="60"/>
      <c r="F164" s="64"/>
      <c r="G164" s="66"/>
    </row>
    <row r="165" spans="2:7" x14ac:dyDescent="0.3">
      <c r="B165" s="61">
        <v>794.51840000000004</v>
      </c>
      <c r="C165" s="63">
        <v>241620.48320000002</v>
      </c>
      <c r="D165" s="60"/>
      <c r="F165" s="64"/>
      <c r="G165" s="66"/>
    </row>
    <row r="166" spans="2:7" x14ac:dyDescent="0.3">
      <c r="B166" s="61">
        <v>782.25200000000007</v>
      </c>
      <c r="C166" s="63">
        <v>235762.34000000003</v>
      </c>
      <c r="D166" s="60"/>
      <c r="F166" s="64"/>
      <c r="G166" s="66"/>
    </row>
    <row r="167" spans="2:7" x14ac:dyDescent="0.3">
      <c r="B167" s="61">
        <v>785.48</v>
      </c>
      <c r="C167" s="63">
        <v>236639.56</v>
      </c>
      <c r="D167" s="60"/>
      <c r="F167" s="64"/>
      <c r="G167" s="66"/>
    </row>
    <row r="168" spans="2:7" x14ac:dyDescent="0.3">
      <c r="B168" s="61">
        <v>923.20799999999997</v>
      </c>
      <c r="C168" s="63">
        <v>294807.64799999999</v>
      </c>
      <c r="D168" s="60"/>
      <c r="F168" s="64"/>
      <c r="G168" s="66"/>
    </row>
    <row r="169" spans="2:7" x14ac:dyDescent="0.3">
      <c r="B169" s="61">
        <v>923.20799999999997</v>
      </c>
      <c r="C169" s="63">
        <v>293828.68799999997</v>
      </c>
      <c r="D169" s="60"/>
      <c r="F169" s="64"/>
      <c r="G169" s="66"/>
    </row>
    <row r="170" spans="2:7" x14ac:dyDescent="0.3">
      <c r="B170" s="61">
        <v>1434.0927999999999</v>
      </c>
      <c r="C170" s="63">
        <v>412856.56159999996</v>
      </c>
      <c r="D170" s="60"/>
      <c r="F170" s="64"/>
      <c r="G170" s="66"/>
    </row>
    <row r="171" spans="2:7" x14ac:dyDescent="0.3">
      <c r="B171" s="61">
        <v>782.25200000000007</v>
      </c>
      <c r="C171" s="63">
        <v>224076.83600000001</v>
      </c>
      <c r="D171" s="60"/>
      <c r="F171" s="64"/>
      <c r="G171" s="66"/>
    </row>
    <row r="172" spans="2:7" x14ac:dyDescent="0.3">
      <c r="B172" s="61">
        <v>781.0684</v>
      </c>
      <c r="C172" s="63">
        <v>258015.61439999999</v>
      </c>
      <c r="D172" s="60"/>
      <c r="F172" s="64"/>
      <c r="G172" s="66"/>
    </row>
    <row r="173" spans="2:7" x14ac:dyDescent="0.3">
      <c r="B173" s="61">
        <v>618.37720000000002</v>
      </c>
      <c r="C173" s="63">
        <v>153466.71240000002</v>
      </c>
      <c r="D173" s="60"/>
      <c r="F173" s="64"/>
      <c r="G173" s="66"/>
    </row>
    <row r="174" spans="2:7" x14ac:dyDescent="0.3">
      <c r="B174" s="61">
        <v>923.20799999999997</v>
      </c>
      <c r="C174" s="63">
        <v>261871.696</v>
      </c>
      <c r="D174" s="60"/>
      <c r="F174" s="64"/>
      <c r="G174" s="66"/>
    </row>
    <row r="175" spans="2:7" x14ac:dyDescent="0.3">
      <c r="B175" s="61">
        <v>781.0684</v>
      </c>
      <c r="C175" s="63">
        <v>210038.6992</v>
      </c>
      <c r="D175" s="60"/>
      <c r="F175" s="64"/>
      <c r="G175" s="66"/>
    </row>
    <row r="176" spans="2:7" x14ac:dyDescent="0.3">
      <c r="B176" s="61">
        <v>781.0684</v>
      </c>
      <c r="C176" s="63">
        <v>210824.0576</v>
      </c>
      <c r="D176" s="60"/>
      <c r="F176" s="64"/>
      <c r="G176" s="66"/>
    </row>
    <row r="177" spans="2:7" x14ac:dyDescent="0.3">
      <c r="B177" s="61">
        <v>781.0684</v>
      </c>
      <c r="C177" s="63">
        <v>249075.6568</v>
      </c>
      <c r="D177" s="60"/>
      <c r="F177" s="64"/>
      <c r="G177" s="66"/>
    </row>
    <row r="178" spans="2:7" x14ac:dyDescent="0.3">
      <c r="B178" s="61">
        <v>697.89359999999999</v>
      </c>
      <c r="C178" s="63">
        <v>219865.76079999999</v>
      </c>
      <c r="D178" s="60"/>
      <c r="F178" s="64"/>
      <c r="G178" s="66"/>
    </row>
    <row r="179" spans="2:7" x14ac:dyDescent="0.3">
      <c r="B179" s="61">
        <v>670.88599999999997</v>
      </c>
      <c r="C179" s="63">
        <v>204292.49399999998</v>
      </c>
      <c r="D179" s="60"/>
      <c r="F179" s="64"/>
      <c r="G179" s="66"/>
    </row>
    <row r="180" spans="2:7" x14ac:dyDescent="0.3">
      <c r="B180" s="61">
        <v>782.25200000000007</v>
      </c>
      <c r="C180" s="63">
        <v>261579.89200000002</v>
      </c>
      <c r="D180" s="60"/>
      <c r="F180" s="64"/>
      <c r="G180" s="66"/>
    </row>
    <row r="181" spans="2:7" x14ac:dyDescent="0.3">
      <c r="B181" s="61">
        <v>743.40840000000003</v>
      </c>
      <c r="C181" s="63">
        <v>222867.42080000002</v>
      </c>
      <c r="D181" s="60"/>
      <c r="F181" s="64"/>
      <c r="G181" s="66"/>
    </row>
    <row r="182" spans="2:7" x14ac:dyDescent="0.3">
      <c r="B182" s="61">
        <v>923.20799999999997</v>
      </c>
      <c r="C182" s="63">
        <v>291494.36</v>
      </c>
      <c r="D182" s="60"/>
      <c r="F182" s="64"/>
      <c r="G182" s="66"/>
    </row>
    <row r="183" spans="2:7" x14ac:dyDescent="0.3">
      <c r="B183" s="61">
        <v>923.20799999999997</v>
      </c>
      <c r="C183" s="63">
        <v>296483.14399999997</v>
      </c>
      <c r="D183" s="60"/>
      <c r="F183" s="64"/>
      <c r="G183" s="66"/>
    </row>
    <row r="184" spans="2:7" x14ac:dyDescent="0.3">
      <c r="B184" s="61">
        <v>1769.4819999999997</v>
      </c>
      <c r="C184" s="62">
        <v>532877.38399999996</v>
      </c>
      <c r="D184" s="60"/>
      <c r="F184" s="64"/>
      <c r="G184" s="66"/>
    </row>
    <row r="185" spans="2:7" x14ac:dyDescent="0.3">
      <c r="B185" s="61">
        <v>410.70920000000001</v>
      </c>
      <c r="C185" s="63">
        <v>117564.0716</v>
      </c>
      <c r="D185" s="59"/>
      <c r="F185" s="64"/>
      <c r="G185" s="65"/>
    </row>
    <row r="186" spans="2:7" x14ac:dyDescent="0.3">
      <c r="B186" s="61">
        <v>1200.82</v>
      </c>
      <c r="C186" s="63">
        <v>317196.39999999997</v>
      </c>
      <c r="D186" s="60"/>
      <c r="F186" s="64"/>
      <c r="G186" s="66"/>
    </row>
    <row r="187" spans="2:7" x14ac:dyDescent="0.3">
      <c r="B187" s="61">
        <v>800.96</v>
      </c>
      <c r="C187" s="63">
        <v>264142.16000000003</v>
      </c>
      <c r="D187" s="60"/>
      <c r="F187" s="64"/>
      <c r="G187" s="66"/>
    </row>
    <row r="188" spans="2:7" x14ac:dyDescent="0.3">
      <c r="B188" s="61">
        <v>827.87439999999992</v>
      </c>
      <c r="C188" s="63">
        <v>222947.20879999999</v>
      </c>
      <c r="D188" s="60"/>
      <c r="F188" s="64"/>
      <c r="G188" s="66"/>
    </row>
    <row r="189" spans="2:7" x14ac:dyDescent="0.3">
      <c r="B189" s="61">
        <v>775.6884</v>
      </c>
      <c r="C189" s="63">
        <v>250312.5344</v>
      </c>
      <c r="D189" s="60"/>
      <c r="F189" s="64"/>
      <c r="G189" s="66"/>
    </row>
    <row r="190" spans="2:7" x14ac:dyDescent="0.3">
      <c r="B190" s="61">
        <v>775.6884</v>
      </c>
      <c r="C190" s="63">
        <v>246050.40400000001</v>
      </c>
      <c r="D190" s="60"/>
      <c r="F190" s="64"/>
      <c r="G190" s="66"/>
    </row>
    <row r="191" spans="2:7" x14ac:dyDescent="0.3">
      <c r="B191" s="61">
        <v>1604.7463999999998</v>
      </c>
      <c r="C191" s="63">
        <v>529317.28319999995</v>
      </c>
      <c r="D191" s="60"/>
      <c r="F191" s="64"/>
      <c r="G191" s="66"/>
    </row>
    <row r="192" spans="2:7" x14ac:dyDescent="0.3">
      <c r="B192" s="61">
        <v>587.2808</v>
      </c>
      <c r="C192" s="63">
        <v>169158.29440000001</v>
      </c>
      <c r="D192" s="60"/>
      <c r="F192" s="64"/>
      <c r="G192" s="66"/>
    </row>
    <row r="193" spans="2:7" x14ac:dyDescent="0.3">
      <c r="B193" s="61">
        <v>756.21280000000002</v>
      </c>
      <c r="C193" s="63">
        <v>206958.712</v>
      </c>
      <c r="D193" s="60"/>
      <c r="F193" s="64"/>
      <c r="G193" s="66"/>
    </row>
    <row r="194" spans="2:7" x14ac:dyDescent="0.3">
      <c r="B194" s="61">
        <v>743.0856</v>
      </c>
      <c r="C194" s="63">
        <v>206445.42319999999</v>
      </c>
      <c r="D194" s="60"/>
      <c r="F194" s="64"/>
      <c r="G194" s="66"/>
    </row>
    <row r="195" spans="2:7" x14ac:dyDescent="0.3">
      <c r="B195" s="61">
        <v>827.87439999999992</v>
      </c>
      <c r="C195" s="63">
        <v>239341.58079999997</v>
      </c>
      <c r="D195" s="60"/>
      <c r="F195" s="64"/>
      <c r="G195" s="66"/>
    </row>
    <row r="196" spans="2:7" x14ac:dyDescent="0.3">
      <c r="B196" s="61">
        <v>1160.3584000000001</v>
      </c>
      <c r="C196" s="63">
        <v>398903.42240000004</v>
      </c>
      <c r="D196" s="60"/>
      <c r="F196" s="64"/>
      <c r="G196" s="66"/>
    </row>
    <row r="197" spans="2:7" x14ac:dyDescent="0.3">
      <c r="B197" s="61">
        <v>743.0856</v>
      </c>
      <c r="C197" s="63">
        <v>210745.16639999999</v>
      </c>
      <c r="D197" s="60"/>
      <c r="F197" s="64"/>
      <c r="G197" s="66"/>
    </row>
    <row r="198" spans="2:7" x14ac:dyDescent="0.3">
      <c r="B198" s="61">
        <v>1160.3584000000001</v>
      </c>
      <c r="C198" s="63">
        <v>331154.87840000005</v>
      </c>
      <c r="D198" s="60"/>
      <c r="F198" s="64"/>
      <c r="G198" s="66"/>
    </row>
    <row r="199" spans="2:7" x14ac:dyDescent="0.3">
      <c r="B199" s="61">
        <v>625.80160000000001</v>
      </c>
      <c r="C199" s="63">
        <v>204434.6784</v>
      </c>
      <c r="D199" s="60"/>
      <c r="F199" s="64"/>
      <c r="G199" s="66"/>
    </row>
    <row r="200" spans="2:7" x14ac:dyDescent="0.3">
      <c r="B200" s="61">
        <v>756.21280000000002</v>
      </c>
      <c r="C200" s="63">
        <v>189194.30720000001</v>
      </c>
      <c r="D200" s="60"/>
      <c r="F200" s="64"/>
      <c r="G200" s="66"/>
    </row>
    <row r="201" spans="2:7" x14ac:dyDescent="0.3">
      <c r="B201" s="61">
        <v>625.80160000000001</v>
      </c>
      <c r="C201" s="63">
        <v>204027.0912</v>
      </c>
      <c r="D201" s="60"/>
      <c r="F201" s="64"/>
      <c r="G201" s="66"/>
    </row>
    <row r="202" spans="2:7" x14ac:dyDescent="0.3">
      <c r="B202" s="61">
        <v>1238.5835999999999</v>
      </c>
      <c r="C202" s="62">
        <v>400865.91599999997</v>
      </c>
      <c r="D202" s="60"/>
      <c r="F202" s="64"/>
      <c r="G202" s="66"/>
    </row>
    <row r="203" spans="2:7" x14ac:dyDescent="0.3">
      <c r="B203" s="61">
        <v>713.71079999999995</v>
      </c>
      <c r="C203" s="62">
        <v>217787.71039999998</v>
      </c>
      <c r="D203" s="59"/>
      <c r="F203" s="64"/>
      <c r="G203" s="65"/>
    </row>
    <row r="204" spans="2:7" x14ac:dyDescent="0.3">
      <c r="B204" s="61">
        <v>763.20680000000004</v>
      </c>
      <c r="C204" s="62">
        <v>219630.90120000002</v>
      </c>
      <c r="D204" s="59"/>
      <c r="F204" s="64"/>
      <c r="G204" s="65"/>
    </row>
    <row r="205" spans="2:7" x14ac:dyDescent="0.3">
      <c r="B205" s="61">
        <v>798.49959999999987</v>
      </c>
      <c r="C205" s="62">
        <v>244624.87199999997</v>
      </c>
      <c r="D205" s="59"/>
      <c r="F205" s="64"/>
      <c r="G205" s="65"/>
    </row>
    <row r="206" spans="2:7" x14ac:dyDescent="0.3">
      <c r="B206" s="61">
        <v>618.37720000000002</v>
      </c>
      <c r="C206" s="62">
        <v>163162.8792</v>
      </c>
      <c r="D206" s="59"/>
      <c r="F206" s="64"/>
      <c r="G206" s="65"/>
    </row>
    <row r="207" spans="2:7" x14ac:dyDescent="0.3">
      <c r="B207" s="61">
        <v>1479.7152000000001</v>
      </c>
      <c r="C207" s="62">
        <v>401302.81920000003</v>
      </c>
      <c r="D207" s="59"/>
      <c r="F207" s="64"/>
      <c r="G207" s="65"/>
    </row>
    <row r="208" spans="2:7" x14ac:dyDescent="0.3">
      <c r="B208" s="61">
        <v>1603.9931999999999</v>
      </c>
      <c r="C208" s="62">
        <v>538271.73560000001</v>
      </c>
      <c r="D208" s="59"/>
      <c r="F208" s="64"/>
      <c r="G208" s="65"/>
    </row>
    <row r="209" spans="2:7" x14ac:dyDescent="0.3">
      <c r="B209" s="61">
        <v>1615.2912000000001</v>
      </c>
      <c r="C209" s="62">
        <v>461464.99200000003</v>
      </c>
      <c r="D209" s="59"/>
      <c r="F209" s="64"/>
      <c r="G209" s="65"/>
    </row>
    <row r="210" spans="2:7" x14ac:dyDescent="0.3">
      <c r="B210" s="61">
        <v>784.1887999999999</v>
      </c>
      <c r="C210" s="62">
        <v>275812.49280000001</v>
      </c>
      <c r="D210" s="59"/>
      <c r="F210" s="64"/>
      <c r="G210" s="65"/>
    </row>
    <row r="211" spans="2:7" x14ac:dyDescent="0.3">
      <c r="B211" s="61">
        <v>720.38200000000006</v>
      </c>
      <c r="C211" s="62">
        <v>216552.71200000003</v>
      </c>
      <c r="D211" s="59"/>
      <c r="F211" s="64"/>
      <c r="G211" s="65"/>
    </row>
    <row r="212" spans="2:7" x14ac:dyDescent="0.3">
      <c r="B212" s="61">
        <v>1596.3536000000001</v>
      </c>
      <c r="C212" s="62">
        <v>495570.44480000006</v>
      </c>
      <c r="D212" s="59"/>
      <c r="F212" s="64"/>
      <c r="G212" s="65"/>
    </row>
    <row r="213" spans="2:7" x14ac:dyDescent="0.3">
      <c r="B213" s="61">
        <v>1121.9451999999999</v>
      </c>
      <c r="C213" s="62">
        <v>388656.80639999994</v>
      </c>
      <c r="D213" s="59"/>
      <c r="F213" s="64"/>
      <c r="G213" s="65"/>
    </row>
    <row r="214" spans="2:7" x14ac:dyDescent="0.3">
      <c r="B214" s="61">
        <v>1596.3536000000001</v>
      </c>
      <c r="C214" s="62">
        <v>495024.09120000002</v>
      </c>
      <c r="D214" s="59"/>
      <c r="F214" s="64"/>
      <c r="G214" s="65"/>
    </row>
    <row r="215" spans="2:7" x14ac:dyDescent="0.3">
      <c r="B215" s="61">
        <v>1596.3536000000001</v>
      </c>
      <c r="C215" s="62">
        <v>526947.16320000007</v>
      </c>
      <c r="D215" s="59"/>
      <c r="F215" s="64"/>
      <c r="G215" s="65"/>
    </row>
    <row r="216" spans="2:7" x14ac:dyDescent="0.3">
      <c r="B216" s="61">
        <v>1273.8763999999999</v>
      </c>
      <c r="C216" s="62">
        <v>427236.09959999996</v>
      </c>
      <c r="D216" s="59"/>
      <c r="F216" s="64"/>
      <c r="G216" s="65"/>
    </row>
    <row r="217" spans="2:7" x14ac:dyDescent="0.3">
      <c r="B217" s="61">
        <v>966.57079999999996</v>
      </c>
      <c r="C217" s="62">
        <v>327044.36839999998</v>
      </c>
      <c r="D217" s="59"/>
      <c r="F217" s="64"/>
      <c r="G217" s="65"/>
    </row>
    <row r="218" spans="2:7" x14ac:dyDescent="0.3">
      <c r="B218" s="61">
        <v>1357.1587999999999</v>
      </c>
      <c r="C218" s="62">
        <v>385447.68719999999</v>
      </c>
      <c r="D218" s="59"/>
      <c r="F218" s="64"/>
      <c r="G218" s="65"/>
    </row>
    <row r="219" spans="2:7" x14ac:dyDescent="0.3">
      <c r="B219" s="61">
        <v>1343.386</v>
      </c>
      <c r="C219" s="62">
        <v>401894.81799999997</v>
      </c>
      <c r="D219" s="59"/>
      <c r="F219" s="64"/>
      <c r="G219" s="65"/>
    </row>
    <row r="220" spans="2:7" x14ac:dyDescent="0.3">
      <c r="B220" s="61">
        <v>758.68760000000009</v>
      </c>
      <c r="C220" s="62">
        <v>264275.78240000003</v>
      </c>
      <c r="D220" s="59"/>
      <c r="F220" s="64"/>
      <c r="G220" s="65"/>
    </row>
    <row r="221" spans="2:7" x14ac:dyDescent="0.3">
      <c r="B221" s="61">
        <v>789.24599999999987</v>
      </c>
      <c r="C221" s="62">
        <v>231348.92799999996</v>
      </c>
      <c r="D221" s="59"/>
      <c r="F221" s="64"/>
      <c r="G221" s="65"/>
    </row>
    <row r="222" spans="2:7" x14ac:dyDescent="0.3">
      <c r="B222" s="61">
        <v>789.24599999999987</v>
      </c>
      <c r="C222" s="62">
        <v>264238.94999999995</v>
      </c>
      <c r="D222" s="59"/>
      <c r="F222" s="64"/>
      <c r="G222" s="65"/>
    </row>
    <row r="223" spans="2:7" x14ac:dyDescent="0.3">
      <c r="B223" s="61">
        <v>733.18639999999994</v>
      </c>
      <c r="C223" s="62">
        <v>217357.63279999999</v>
      </c>
      <c r="D223" s="59"/>
      <c r="F223" s="64"/>
      <c r="G223" s="65"/>
    </row>
    <row r="224" spans="2:7" x14ac:dyDescent="0.3">
      <c r="B224" s="61">
        <v>1611.8480000000002</v>
      </c>
      <c r="C224" s="62">
        <v>482404.31200000003</v>
      </c>
      <c r="D224" s="59"/>
      <c r="F224" s="64"/>
      <c r="G224" s="65"/>
    </row>
    <row r="225" spans="2:7" x14ac:dyDescent="0.3">
      <c r="B225" s="61">
        <v>789.24599999999987</v>
      </c>
      <c r="C225" s="62">
        <v>228937.89599999995</v>
      </c>
      <c r="D225" s="59"/>
      <c r="F225" s="64"/>
      <c r="G225" s="65"/>
    </row>
    <row r="226" spans="2:7" x14ac:dyDescent="0.3">
      <c r="B226" s="61">
        <v>1611.8480000000002</v>
      </c>
      <c r="C226" s="62">
        <v>498994.03200000006</v>
      </c>
      <c r="D226" s="59"/>
      <c r="F226" s="64"/>
      <c r="G226" s="65"/>
    </row>
    <row r="227" spans="2:7" x14ac:dyDescent="0.3">
      <c r="B227" s="61">
        <v>789.24599999999987</v>
      </c>
      <c r="C227" s="62">
        <v>256376.27599999995</v>
      </c>
      <c r="D227" s="59"/>
      <c r="F227" s="64"/>
      <c r="G227" s="65"/>
    </row>
    <row r="228" spans="2:7" x14ac:dyDescent="0.3">
      <c r="B228" s="61">
        <v>794.51840000000004</v>
      </c>
      <c r="C228" s="62">
        <v>255243.10879999999</v>
      </c>
      <c r="D228" s="59"/>
      <c r="F228" s="64"/>
      <c r="G228" s="65"/>
    </row>
    <row r="229" spans="2:7" x14ac:dyDescent="0.3">
      <c r="B229" s="61">
        <v>1611.8480000000002</v>
      </c>
      <c r="C229" s="62">
        <v>506786.66400000005</v>
      </c>
      <c r="D229" s="59"/>
      <c r="F229" s="64"/>
      <c r="G229" s="65"/>
    </row>
    <row r="230" spans="2:7" x14ac:dyDescent="0.3">
      <c r="B230" s="61">
        <v>789.24599999999987</v>
      </c>
      <c r="C230" s="62">
        <v>233172.48999999996</v>
      </c>
      <c r="D230" s="59"/>
      <c r="F230" s="64"/>
      <c r="G230" s="65"/>
    </row>
    <row r="231" spans="2:7" x14ac:dyDescent="0.3">
      <c r="B231" s="61">
        <v>794.51840000000004</v>
      </c>
      <c r="C231" s="62">
        <v>233834.00480000002</v>
      </c>
      <c r="D231" s="59"/>
      <c r="F231" s="64"/>
      <c r="G231" s="65"/>
    </row>
    <row r="232" spans="2:7" x14ac:dyDescent="0.3">
      <c r="B232" s="61">
        <v>1611.8480000000002</v>
      </c>
      <c r="C232" s="62">
        <v>523373.44800000009</v>
      </c>
      <c r="D232" s="59"/>
      <c r="F232" s="64"/>
      <c r="G232" s="65"/>
    </row>
    <row r="233" spans="2:7" x14ac:dyDescent="0.3">
      <c r="B233" s="61">
        <v>789.24599999999987</v>
      </c>
      <c r="C233" s="62">
        <v>228872.91199999995</v>
      </c>
      <c r="D233" s="59"/>
      <c r="F233" s="64"/>
      <c r="G233" s="65"/>
    </row>
    <row r="234" spans="2:7" x14ac:dyDescent="0.3">
      <c r="B234" s="61">
        <v>794.51840000000004</v>
      </c>
      <c r="C234" s="62">
        <v>208655.6704</v>
      </c>
      <c r="D234" s="59"/>
      <c r="F234" s="64"/>
      <c r="G234" s="65"/>
    </row>
    <row r="235" spans="2:7" x14ac:dyDescent="0.3">
      <c r="B235" s="61">
        <v>1111.7231999999999</v>
      </c>
      <c r="C235" s="62">
        <v>322952.55839999998</v>
      </c>
      <c r="D235" s="59"/>
      <c r="F235" s="64"/>
      <c r="G235" s="65"/>
    </row>
    <row r="236" spans="2:7" x14ac:dyDescent="0.3">
      <c r="B236" s="61">
        <v>785.48</v>
      </c>
      <c r="C236" s="62">
        <v>216826</v>
      </c>
      <c r="D236" s="59"/>
      <c r="F236" s="64"/>
      <c r="G236" s="65"/>
    </row>
    <row r="237" spans="2:7" x14ac:dyDescent="0.3">
      <c r="B237" s="61">
        <v>1058.2459999999999</v>
      </c>
      <c r="C237" s="62">
        <v>298730.40399999998</v>
      </c>
      <c r="D237" s="59"/>
      <c r="F237" s="64"/>
      <c r="G237" s="65"/>
    </row>
    <row r="238" spans="2:7" x14ac:dyDescent="0.3">
      <c r="B238" s="61">
        <v>791.72079999999994</v>
      </c>
      <c r="C238" s="62">
        <v>230495.00639999998</v>
      </c>
      <c r="D238" s="59"/>
      <c r="F238" s="64"/>
      <c r="G238" s="65"/>
    </row>
    <row r="239" spans="2:7" x14ac:dyDescent="0.3">
      <c r="B239" s="61">
        <v>1068.5755999999999</v>
      </c>
      <c r="C239" s="62">
        <v>346048.04079999996</v>
      </c>
      <c r="D239" s="59"/>
      <c r="F239" s="64"/>
      <c r="G239" s="65"/>
    </row>
    <row r="240" spans="2:7" x14ac:dyDescent="0.3">
      <c r="B240" s="61">
        <v>1325.3091999999999</v>
      </c>
      <c r="C240" s="62">
        <v>377043.5956</v>
      </c>
      <c r="D240" s="59"/>
      <c r="F240" s="64"/>
      <c r="G240" s="65"/>
    </row>
    <row r="241" spans="2:7" x14ac:dyDescent="0.3">
      <c r="B241" s="61">
        <v>1273.8763999999999</v>
      </c>
      <c r="C241" s="62">
        <v>413761.70639999997</v>
      </c>
      <c r="D241" s="59"/>
      <c r="F241" s="64"/>
      <c r="G241" s="65"/>
    </row>
    <row r="242" spans="2:7" x14ac:dyDescent="0.3">
      <c r="B242" s="61">
        <v>798.49959999999987</v>
      </c>
      <c r="C242" s="62">
        <v>212644.39479999998</v>
      </c>
      <c r="D242" s="59"/>
      <c r="F242" s="64"/>
      <c r="G242" s="65"/>
    </row>
    <row r="243" spans="2:7" x14ac:dyDescent="0.3">
      <c r="B243" s="61">
        <v>798.49959999999987</v>
      </c>
      <c r="C243" s="62">
        <v>250415.38199999995</v>
      </c>
      <c r="D243" s="59"/>
      <c r="F243" s="64"/>
      <c r="G243" s="65"/>
    </row>
    <row r="244" spans="2:7" x14ac:dyDescent="0.3">
      <c r="B244" s="61">
        <v>798.49959999999987</v>
      </c>
      <c r="C244" s="62">
        <v>219252.89199999996</v>
      </c>
      <c r="D244" s="59"/>
      <c r="F244" s="64"/>
      <c r="G244" s="65"/>
    </row>
    <row r="245" spans="2:7" x14ac:dyDescent="0.3">
      <c r="B245" s="61">
        <v>1058.2459999999999</v>
      </c>
      <c r="C245" s="62">
        <v>264011.69799999997</v>
      </c>
      <c r="D245" s="59"/>
      <c r="F245" s="64"/>
      <c r="G245" s="65"/>
    </row>
    <row r="246" spans="2:7" x14ac:dyDescent="0.3">
      <c r="B246" s="61">
        <v>618.16200000000003</v>
      </c>
      <c r="C246" s="62">
        <v>211406.86800000002</v>
      </c>
      <c r="D246" s="59"/>
      <c r="F246" s="64"/>
      <c r="G246" s="65"/>
    </row>
    <row r="247" spans="2:7" x14ac:dyDescent="0.3">
      <c r="B247" s="61">
        <v>1273.8763999999999</v>
      </c>
      <c r="C247" s="62">
        <v>396330.29079999996</v>
      </c>
      <c r="D247" s="59"/>
      <c r="F247" s="64"/>
      <c r="G247" s="65"/>
    </row>
    <row r="248" spans="2:7" x14ac:dyDescent="0.3">
      <c r="B248" s="61">
        <v>798.49959999999987</v>
      </c>
      <c r="C248" s="62">
        <v>227072.87839999996</v>
      </c>
      <c r="D248" s="59"/>
      <c r="F248" s="64"/>
      <c r="G248" s="65"/>
    </row>
    <row r="249" spans="2:7" x14ac:dyDescent="0.3">
      <c r="B249" s="61">
        <v>798.49959999999987</v>
      </c>
      <c r="C249" s="62">
        <v>276323.86559999996</v>
      </c>
      <c r="D249" s="59"/>
      <c r="F249" s="64"/>
      <c r="G249" s="65"/>
    </row>
    <row r="250" spans="2:7" x14ac:dyDescent="0.3">
      <c r="B250" s="61">
        <v>798.49959999999987</v>
      </c>
      <c r="C250" s="62">
        <v>230943.37959999996</v>
      </c>
      <c r="D250" s="59"/>
      <c r="F250" s="64"/>
      <c r="G250" s="65"/>
    </row>
    <row r="251" spans="2:7" x14ac:dyDescent="0.3">
      <c r="B251" s="61">
        <v>1058.2459999999999</v>
      </c>
      <c r="C251" s="62">
        <v>315382.11</v>
      </c>
      <c r="D251" s="59"/>
      <c r="F251" s="64"/>
      <c r="G251" s="65"/>
    </row>
    <row r="252" spans="2:7" x14ac:dyDescent="0.3">
      <c r="B252" s="61">
        <v>1273.5536</v>
      </c>
      <c r="C252" s="62">
        <v>372016.56160000002</v>
      </c>
      <c r="D252" s="59"/>
      <c r="F252" s="64"/>
      <c r="G252" s="65"/>
    </row>
    <row r="253" spans="2:7" x14ac:dyDescent="0.3">
      <c r="B253" s="61">
        <v>798.49959999999987</v>
      </c>
      <c r="C253" s="62">
        <v>237680.87519999995</v>
      </c>
      <c r="D253" s="59"/>
      <c r="F253" s="64"/>
      <c r="G253" s="65"/>
    </row>
    <row r="254" spans="2:7" x14ac:dyDescent="0.3">
      <c r="B254" s="61">
        <v>798.49959999999987</v>
      </c>
      <c r="C254" s="62">
        <v>234032.88399999996</v>
      </c>
      <c r="D254" s="59"/>
      <c r="F254" s="64"/>
      <c r="G254" s="65"/>
    </row>
    <row r="255" spans="2:7" x14ac:dyDescent="0.3">
      <c r="B255" s="61">
        <v>798.28440000000001</v>
      </c>
      <c r="C255" s="62">
        <v>273165.57680000004</v>
      </c>
      <c r="D255" s="59"/>
      <c r="F255" s="64"/>
      <c r="G255" s="65"/>
    </row>
    <row r="256" spans="2:7" x14ac:dyDescent="0.3">
      <c r="B256" s="61">
        <v>1057.9232</v>
      </c>
      <c r="C256" s="62">
        <v>271227.49439999997</v>
      </c>
      <c r="D256" s="59"/>
      <c r="F256" s="64"/>
      <c r="G256" s="65"/>
    </row>
    <row r="257" spans="2:7" x14ac:dyDescent="0.3">
      <c r="B257" s="61">
        <v>1273.5536</v>
      </c>
      <c r="C257" s="62">
        <v>349865.22239999997</v>
      </c>
      <c r="D257" s="59"/>
      <c r="F257" s="64"/>
      <c r="G257" s="65"/>
    </row>
    <row r="258" spans="2:7" x14ac:dyDescent="0.3">
      <c r="B258" s="61">
        <v>618.16200000000003</v>
      </c>
      <c r="C258" s="62">
        <v>199730.734</v>
      </c>
      <c r="D258" s="59"/>
      <c r="F258" s="64"/>
      <c r="G258" s="65"/>
    </row>
    <row r="259" spans="2:7" x14ac:dyDescent="0.3">
      <c r="B259" s="61">
        <v>1273.5536</v>
      </c>
      <c r="C259" s="62">
        <v>338482.45439999999</v>
      </c>
      <c r="D259" s="59"/>
      <c r="F259" s="64"/>
      <c r="G259" s="65"/>
    </row>
    <row r="260" spans="2:7" x14ac:dyDescent="0.3">
      <c r="B260" s="61">
        <v>1057.9232</v>
      </c>
      <c r="C260" s="62">
        <v>351304.57759999996</v>
      </c>
      <c r="D260" s="59"/>
      <c r="F260" s="64"/>
      <c r="G260" s="65"/>
    </row>
    <row r="261" spans="2:7" x14ac:dyDescent="0.3">
      <c r="B261" s="61">
        <v>1273.5536</v>
      </c>
      <c r="C261" s="62">
        <v>338472.13279999996</v>
      </c>
      <c r="D261" s="59"/>
      <c r="F261" s="64"/>
      <c r="G261" s="65"/>
    </row>
    <row r="262" spans="2:7" x14ac:dyDescent="0.3">
      <c r="B262" s="61">
        <v>798.28440000000001</v>
      </c>
      <c r="C262" s="62">
        <v>212916.35680000001</v>
      </c>
      <c r="D262" s="59"/>
      <c r="F262" s="64"/>
      <c r="G262" s="65"/>
    </row>
    <row r="263" spans="2:7" x14ac:dyDescent="0.3">
      <c r="B263" s="61">
        <v>1057.9232</v>
      </c>
      <c r="C263" s="62">
        <v>308660.80319999997</v>
      </c>
      <c r="D263" s="59"/>
      <c r="F263" s="64"/>
      <c r="G263" s="65"/>
    </row>
    <row r="264" spans="2:7" x14ac:dyDescent="0.3">
      <c r="B264" s="61">
        <v>606.32600000000002</v>
      </c>
      <c r="C264" s="62">
        <v>147343.69400000002</v>
      </c>
      <c r="D264" s="59"/>
      <c r="F264" s="64"/>
      <c r="G264" s="65"/>
    </row>
    <row r="265" spans="2:7" x14ac:dyDescent="0.3">
      <c r="B265" s="61">
        <v>1273.5536</v>
      </c>
      <c r="C265" s="62">
        <v>448574.6704</v>
      </c>
      <c r="D265" s="59"/>
      <c r="F265" s="64"/>
      <c r="G265" s="65"/>
    </row>
    <row r="266" spans="2:7" x14ac:dyDescent="0.3">
      <c r="B266" s="61">
        <v>798.28440000000001</v>
      </c>
      <c r="C266" s="62">
        <v>255337.89800000002</v>
      </c>
      <c r="D266" s="59"/>
      <c r="F266" s="64"/>
      <c r="G266" s="65"/>
    </row>
    <row r="267" spans="2:7" x14ac:dyDescent="0.3">
      <c r="B267" s="61">
        <v>598.5788</v>
      </c>
      <c r="C267" s="62">
        <v>175773.58559999999</v>
      </c>
      <c r="D267" s="59"/>
      <c r="F267" s="64"/>
      <c r="G267" s="65"/>
    </row>
    <row r="268" spans="2:7" x14ac:dyDescent="0.3">
      <c r="B268" s="61">
        <v>1238.5835999999999</v>
      </c>
      <c r="C268" s="62">
        <v>322610.73919999995</v>
      </c>
      <c r="D268" s="59"/>
      <c r="F268" s="64"/>
      <c r="G268" s="65"/>
    </row>
    <row r="269" spans="2:7" x14ac:dyDescent="0.3">
      <c r="B269" s="61">
        <v>794.51840000000004</v>
      </c>
      <c r="C269" s="62">
        <v>279191.25599999999</v>
      </c>
      <c r="D269" s="59"/>
      <c r="F269" s="64"/>
      <c r="G269" s="65"/>
    </row>
    <row r="270" spans="2:7" x14ac:dyDescent="0.3">
      <c r="B270" s="61">
        <v>1013.2692</v>
      </c>
      <c r="C270" s="62">
        <v>287996.52960000001</v>
      </c>
      <c r="D270" s="59"/>
      <c r="F270" s="64"/>
      <c r="G270" s="65"/>
    </row>
    <row r="271" spans="2:7" x14ac:dyDescent="0.3">
      <c r="B271" s="61">
        <v>1074.7087999999999</v>
      </c>
      <c r="C271" s="62">
        <v>365868.77759999997</v>
      </c>
      <c r="D271" s="59"/>
      <c r="F271" s="64"/>
      <c r="G271" s="65"/>
    </row>
    <row r="272" spans="2:7" x14ac:dyDescent="0.3">
      <c r="B272" s="61">
        <v>789.24599999999987</v>
      </c>
      <c r="C272" s="62">
        <v>199216.40399999995</v>
      </c>
      <c r="D272" s="59"/>
      <c r="F272" s="64"/>
      <c r="G272" s="65"/>
    </row>
    <row r="273" spans="2:7" x14ac:dyDescent="0.3">
      <c r="B273" s="54"/>
      <c r="C273" s="58"/>
      <c r="D273" s="59"/>
      <c r="F273" s="64"/>
      <c r="G273" s="65"/>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Delafrouz Mir Fendereski</cp:lastModifiedBy>
  <dcterms:created xsi:type="dcterms:W3CDTF">2017-06-08T15:05:34Z</dcterms:created>
  <dcterms:modified xsi:type="dcterms:W3CDTF">2019-10-31T08:01:53Z</dcterms:modified>
</cp:coreProperties>
</file>